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showInkAnnotation="0" checkCompatibility="1" autoCompressPictures="0"/>
  <mc:AlternateContent xmlns:mc="http://schemas.openxmlformats.org/markup-compatibility/2006">
    <mc:Choice Requires="x15">
      <x15ac:absPath xmlns:x15ac="http://schemas.microsoft.com/office/spreadsheetml/2010/11/ac" url="/Users/mbpro/Documents/Data/Remunerasi Keperawatan pass prajit/"/>
    </mc:Choice>
  </mc:AlternateContent>
  <bookViews>
    <workbookView xWindow="840" yWindow="460" windowWidth="23380" windowHeight="14300" tabRatio="500"/>
  </bookViews>
  <sheets>
    <sheet name="1. Konsep" sheetId="1" r:id="rId1"/>
    <sheet name="2. Jenis &amp; Katagori Tindakan" sheetId="5" r:id="rId2"/>
    <sheet name="3. Input Data" sheetId="2" r:id="rId3"/>
    <sheet name="3a. Skor Data" sheetId="3" state="hidden" r:id="rId4"/>
    <sheet name="4. Indeks Remunerasi" sheetId="4" r:id="rId5"/>
  </sheets>
  <definedNames>
    <definedName name="_xlnm.Print_Area" localSheetId="0">'1. Konsep'!$A$1:$F$39</definedName>
    <definedName name="_xlnm.Print_Area" localSheetId="1">'2. Jenis &amp; Katagori Tindakan'!$A$1:$D$87</definedName>
    <definedName name="_xlnm.Print_Area" localSheetId="2">'3. Input Data'!$A$1:$L$1024</definedName>
    <definedName name="_xlnm.Print_Area" localSheetId="4">'4. Indeks Remunerasi'!$A$1:$M$1018</definedName>
    <definedName name="_xlnm.Print_Titles" localSheetId="0">'1. Konsep'!$1:$5</definedName>
    <definedName name="_xlnm.Print_Titles" localSheetId="2">'3. Input Data'!$13:$15</definedName>
    <definedName name="_xlnm.Print_Titles" localSheetId="4">'4. Indeks Remunerasi'!$1:$9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 i="4" l="1"/>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6" i="4"/>
  <c r="G6" i="4"/>
  <c r="H5" i="4"/>
  <c r="D8" i="4"/>
  <c r="G9" i="4"/>
  <c r="F9" i="4"/>
  <c r="E9" i="4"/>
  <c r="D9" i="4"/>
  <c r="C8" i="4"/>
  <c r="B8" i="4"/>
  <c r="A8" i="4"/>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 i="3"/>
  <c r="C2" i="3"/>
  <c r="D1" i="3"/>
  <c r="D2" i="3"/>
  <c r="D8" i="3"/>
  <c r="D10" i="4"/>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 i="3"/>
  <c r="E2" i="3"/>
  <c r="F1" i="3"/>
  <c r="F2" i="3"/>
  <c r="F8" i="3"/>
  <c r="G8" i="3"/>
  <c r="H8" i="3"/>
  <c r="E10" i="4"/>
  <c r="O8" i="3"/>
  <c r="Q8" i="3"/>
  <c r="S8" i="3"/>
  <c r="T8"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 i="3"/>
  <c r="I2" i="3"/>
  <c r="J1" i="3"/>
  <c r="J2" i="3"/>
  <c r="J8"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 i="3"/>
  <c r="K2" i="3"/>
  <c r="L1" i="3"/>
  <c r="L2" i="3"/>
  <c r="L8"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 i="3"/>
  <c r="M2" i="3"/>
  <c r="N1" i="3"/>
  <c r="N2" i="3"/>
  <c r="N8" i="3"/>
  <c r="F10" i="4"/>
  <c r="G10" i="4"/>
  <c r="D9" i="3"/>
  <c r="D11" i="4"/>
  <c r="F9" i="3"/>
  <c r="G9" i="3"/>
  <c r="H9" i="3"/>
  <c r="E11" i="4"/>
  <c r="O9" i="3"/>
  <c r="Q9" i="3"/>
  <c r="S9" i="3"/>
  <c r="T9" i="3"/>
  <c r="J9" i="3"/>
  <c r="L9" i="3"/>
  <c r="N9" i="3"/>
  <c r="F11" i="4"/>
  <c r="G11" i="4"/>
  <c r="D10" i="3"/>
  <c r="D12" i="4"/>
  <c r="F10" i="3"/>
  <c r="G10" i="3"/>
  <c r="H10" i="3"/>
  <c r="E12" i="4"/>
  <c r="O10" i="3"/>
  <c r="Q10" i="3"/>
  <c r="S10" i="3"/>
  <c r="T10" i="3"/>
  <c r="J10" i="3"/>
  <c r="L10" i="3"/>
  <c r="N10" i="3"/>
  <c r="F12" i="4"/>
  <c r="G12" i="4"/>
  <c r="D11" i="3"/>
  <c r="D13" i="4"/>
  <c r="F11"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 i="3"/>
  <c r="G2" i="3"/>
  <c r="H1" i="3"/>
  <c r="H2" i="3"/>
  <c r="H11" i="3"/>
  <c r="E13" i="4"/>
  <c r="Q13" i="3"/>
  <c r="O13" i="3"/>
  <c r="S13" i="3"/>
  <c r="O11" i="3"/>
  <c r="Q11" i="3"/>
  <c r="S11" i="3"/>
  <c r="O12" i="3"/>
  <c r="Q12" i="3"/>
  <c r="S12" i="3"/>
  <c r="O14" i="3"/>
  <c r="Q14" i="3"/>
  <c r="S14" i="3"/>
  <c r="O15" i="3"/>
  <c r="Q15" i="3"/>
  <c r="S15" i="3"/>
  <c r="O16" i="3"/>
  <c r="Q16" i="3"/>
  <c r="S16" i="3"/>
  <c r="O17" i="3"/>
  <c r="Q17" i="3"/>
  <c r="S17" i="3"/>
  <c r="O18" i="3"/>
  <c r="Q18" i="3"/>
  <c r="S18" i="3"/>
  <c r="O19" i="3"/>
  <c r="Q19" i="3"/>
  <c r="S19" i="3"/>
  <c r="O20" i="3"/>
  <c r="Q20" i="3"/>
  <c r="S20" i="3"/>
  <c r="O21" i="3"/>
  <c r="Q21" i="3"/>
  <c r="S21" i="3"/>
  <c r="O22" i="3"/>
  <c r="Q22" i="3"/>
  <c r="S22" i="3"/>
  <c r="O23" i="3"/>
  <c r="Q23" i="3"/>
  <c r="S23" i="3"/>
  <c r="O24" i="3"/>
  <c r="Q24" i="3"/>
  <c r="S24" i="3"/>
  <c r="O25" i="3"/>
  <c r="Q25" i="3"/>
  <c r="S25" i="3"/>
  <c r="O26" i="3"/>
  <c r="Q26" i="3"/>
  <c r="S26" i="3"/>
  <c r="O27" i="3"/>
  <c r="Q27" i="3"/>
  <c r="S27" i="3"/>
  <c r="O28" i="3"/>
  <c r="Q28" i="3"/>
  <c r="S28" i="3"/>
  <c r="O29" i="3"/>
  <c r="Q29" i="3"/>
  <c r="S29" i="3"/>
  <c r="O30" i="3"/>
  <c r="Q30" i="3"/>
  <c r="S30" i="3"/>
  <c r="O31" i="3"/>
  <c r="Q31" i="3"/>
  <c r="S31" i="3"/>
  <c r="O32" i="3"/>
  <c r="Q32" i="3"/>
  <c r="S32" i="3"/>
  <c r="O33" i="3"/>
  <c r="Q33" i="3"/>
  <c r="S33" i="3"/>
  <c r="O34" i="3"/>
  <c r="Q34" i="3"/>
  <c r="S34" i="3"/>
  <c r="O35" i="3"/>
  <c r="Q35" i="3"/>
  <c r="S35" i="3"/>
  <c r="O36" i="3"/>
  <c r="Q36" i="3"/>
  <c r="S36" i="3"/>
  <c r="O37" i="3"/>
  <c r="Q37" i="3"/>
  <c r="S37" i="3"/>
  <c r="O38" i="3"/>
  <c r="Q38" i="3"/>
  <c r="S38" i="3"/>
  <c r="O39" i="3"/>
  <c r="Q39" i="3"/>
  <c r="S39" i="3"/>
  <c r="O40" i="3"/>
  <c r="Q40" i="3"/>
  <c r="S40" i="3"/>
  <c r="O41" i="3"/>
  <c r="Q41" i="3"/>
  <c r="S41" i="3"/>
  <c r="O42" i="3"/>
  <c r="Q42" i="3"/>
  <c r="S42" i="3"/>
  <c r="O43" i="3"/>
  <c r="Q43" i="3"/>
  <c r="S43" i="3"/>
  <c r="O44" i="3"/>
  <c r="Q44" i="3"/>
  <c r="S44" i="3"/>
  <c r="O45" i="3"/>
  <c r="Q45" i="3"/>
  <c r="S45" i="3"/>
  <c r="O46" i="3"/>
  <c r="Q46" i="3"/>
  <c r="S46" i="3"/>
  <c r="O47" i="3"/>
  <c r="Q47" i="3"/>
  <c r="S47" i="3"/>
  <c r="O48" i="3"/>
  <c r="Q48" i="3"/>
  <c r="S48" i="3"/>
  <c r="O49" i="3"/>
  <c r="Q49" i="3"/>
  <c r="S49" i="3"/>
  <c r="O50" i="3"/>
  <c r="Q50" i="3"/>
  <c r="S50" i="3"/>
  <c r="O51" i="3"/>
  <c r="Q51" i="3"/>
  <c r="S51" i="3"/>
  <c r="O52" i="3"/>
  <c r="Q52" i="3"/>
  <c r="S52" i="3"/>
  <c r="O53" i="3"/>
  <c r="Q53" i="3"/>
  <c r="S53" i="3"/>
  <c r="O54" i="3"/>
  <c r="Q54" i="3"/>
  <c r="S54" i="3"/>
  <c r="O55" i="3"/>
  <c r="Q55" i="3"/>
  <c r="S55" i="3"/>
  <c r="O56" i="3"/>
  <c r="Q56" i="3"/>
  <c r="S56" i="3"/>
  <c r="O57" i="3"/>
  <c r="Q57" i="3"/>
  <c r="S57" i="3"/>
  <c r="O58" i="3"/>
  <c r="Q58" i="3"/>
  <c r="S58" i="3"/>
  <c r="O59" i="3"/>
  <c r="Q59" i="3"/>
  <c r="S59" i="3"/>
  <c r="O60" i="3"/>
  <c r="Q60" i="3"/>
  <c r="S60" i="3"/>
  <c r="O61" i="3"/>
  <c r="Q61" i="3"/>
  <c r="S61" i="3"/>
  <c r="O62" i="3"/>
  <c r="Q62" i="3"/>
  <c r="S62" i="3"/>
  <c r="O63" i="3"/>
  <c r="Q63" i="3"/>
  <c r="S63" i="3"/>
  <c r="O64" i="3"/>
  <c r="Q64" i="3"/>
  <c r="S64" i="3"/>
  <c r="O65" i="3"/>
  <c r="Q65" i="3"/>
  <c r="S65" i="3"/>
  <c r="O66" i="3"/>
  <c r="Q66" i="3"/>
  <c r="S66" i="3"/>
  <c r="O67" i="3"/>
  <c r="Q67" i="3"/>
  <c r="S67" i="3"/>
  <c r="O68" i="3"/>
  <c r="Q68" i="3"/>
  <c r="S68" i="3"/>
  <c r="O69" i="3"/>
  <c r="Q69" i="3"/>
  <c r="S69" i="3"/>
  <c r="O70" i="3"/>
  <c r="Q70" i="3"/>
  <c r="S70" i="3"/>
  <c r="O71" i="3"/>
  <c r="Q71" i="3"/>
  <c r="S71" i="3"/>
  <c r="O72" i="3"/>
  <c r="Q72" i="3"/>
  <c r="S72" i="3"/>
  <c r="O73" i="3"/>
  <c r="Q73" i="3"/>
  <c r="S73" i="3"/>
  <c r="O74" i="3"/>
  <c r="Q74" i="3"/>
  <c r="S74" i="3"/>
  <c r="O75" i="3"/>
  <c r="Q75" i="3"/>
  <c r="S75" i="3"/>
  <c r="O76" i="3"/>
  <c r="Q76" i="3"/>
  <c r="S76" i="3"/>
  <c r="O77" i="3"/>
  <c r="Q77" i="3"/>
  <c r="S77" i="3"/>
  <c r="O78" i="3"/>
  <c r="Q78" i="3"/>
  <c r="S78" i="3"/>
  <c r="O79" i="3"/>
  <c r="Q79" i="3"/>
  <c r="S79" i="3"/>
  <c r="O80" i="3"/>
  <c r="Q80" i="3"/>
  <c r="S80" i="3"/>
  <c r="O81" i="3"/>
  <c r="Q81" i="3"/>
  <c r="S81" i="3"/>
  <c r="O82" i="3"/>
  <c r="Q82" i="3"/>
  <c r="S82" i="3"/>
  <c r="O83" i="3"/>
  <c r="Q83" i="3"/>
  <c r="S83" i="3"/>
  <c r="O84" i="3"/>
  <c r="Q84" i="3"/>
  <c r="S84" i="3"/>
  <c r="O85" i="3"/>
  <c r="Q85" i="3"/>
  <c r="S85" i="3"/>
  <c r="O86" i="3"/>
  <c r="Q86" i="3"/>
  <c r="S86" i="3"/>
  <c r="O87" i="3"/>
  <c r="Q87" i="3"/>
  <c r="S87" i="3"/>
  <c r="O88" i="3"/>
  <c r="Q88" i="3"/>
  <c r="S88" i="3"/>
  <c r="O89" i="3"/>
  <c r="Q89" i="3"/>
  <c r="S89" i="3"/>
  <c r="O90" i="3"/>
  <c r="Q90" i="3"/>
  <c r="S90" i="3"/>
  <c r="O91" i="3"/>
  <c r="Q91" i="3"/>
  <c r="S91" i="3"/>
  <c r="O92" i="3"/>
  <c r="Q92" i="3"/>
  <c r="S92" i="3"/>
  <c r="O93" i="3"/>
  <c r="Q93" i="3"/>
  <c r="S93" i="3"/>
  <c r="O94" i="3"/>
  <c r="Q94" i="3"/>
  <c r="S94" i="3"/>
  <c r="O95" i="3"/>
  <c r="Q95" i="3"/>
  <c r="S95" i="3"/>
  <c r="O96" i="3"/>
  <c r="Q96" i="3"/>
  <c r="S96" i="3"/>
  <c r="O97" i="3"/>
  <c r="Q97" i="3"/>
  <c r="S97" i="3"/>
  <c r="O98" i="3"/>
  <c r="Q98" i="3"/>
  <c r="S98" i="3"/>
  <c r="O99" i="3"/>
  <c r="Q99" i="3"/>
  <c r="S99" i="3"/>
  <c r="O100" i="3"/>
  <c r="Q100" i="3"/>
  <c r="S100" i="3"/>
  <c r="O101" i="3"/>
  <c r="Q101" i="3"/>
  <c r="S101" i="3"/>
  <c r="O102" i="3"/>
  <c r="Q102" i="3"/>
  <c r="S102" i="3"/>
  <c r="O103" i="3"/>
  <c r="Q103" i="3"/>
  <c r="S103" i="3"/>
  <c r="O104" i="3"/>
  <c r="Q104" i="3"/>
  <c r="S104" i="3"/>
  <c r="O105" i="3"/>
  <c r="Q105" i="3"/>
  <c r="S105" i="3"/>
  <c r="O106" i="3"/>
  <c r="Q106" i="3"/>
  <c r="S106" i="3"/>
  <c r="O107" i="3"/>
  <c r="Q107" i="3"/>
  <c r="S107" i="3"/>
  <c r="O108" i="3"/>
  <c r="Q108" i="3"/>
  <c r="S108" i="3"/>
  <c r="O109" i="3"/>
  <c r="Q109" i="3"/>
  <c r="S109" i="3"/>
  <c r="O110" i="3"/>
  <c r="Q110" i="3"/>
  <c r="S110" i="3"/>
  <c r="O111" i="3"/>
  <c r="Q111" i="3"/>
  <c r="S111" i="3"/>
  <c r="O112" i="3"/>
  <c r="Q112" i="3"/>
  <c r="S112" i="3"/>
  <c r="O113" i="3"/>
  <c r="Q113" i="3"/>
  <c r="S113" i="3"/>
  <c r="O114" i="3"/>
  <c r="Q114" i="3"/>
  <c r="S114" i="3"/>
  <c r="O115" i="3"/>
  <c r="Q115" i="3"/>
  <c r="S115" i="3"/>
  <c r="O116" i="3"/>
  <c r="Q116" i="3"/>
  <c r="S116" i="3"/>
  <c r="O117" i="3"/>
  <c r="Q117" i="3"/>
  <c r="S117" i="3"/>
  <c r="O118" i="3"/>
  <c r="Q118" i="3"/>
  <c r="S118" i="3"/>
  <c r="O119" i="3"/>
  <c r="Q119" i="3"/>
  <c r="S119" i="3"/>
  <c r="O120" i="3"/>
  <c r="Q120" i="3"/>
  <c r="S120" i="3"/>
  <c r="O121" i="3"/>
  <c r="Q121" i="3"/>
  <c r="S121" i="3"/>
  <c r="O122" i="3"/>
  <c r="Q122" i="3"/>
  <c r="S122" i="3"/>
  <c r="O123" i="3"/>
  <c r="Q123" i="3"/>
  <c r="S123" i="3"/>
  <c r="O124" i="3"/>
  <c r="Q124" i="3"/>
  <c r="S124" i="3"/>
  <c r="O125" i="3"/>
  <c r="Q125" i="3"/>
  <c r="S125" i="3"/>
  <c r="O126" i="3"/>
  <c r="Q126" i="3"/>
  <c r="S126" i="3"/>
  <c r="O127" i="3"/>
  <c r="Q127" i="3"/>
  <c r="S127" i="3"/>
  <c r="O128" i="3"/>
  <c r="Q128" i="3"/>
  <c r="S128" i="3"/>
  <c r="O129" i="3"/>
  <c r="Q129" i="3"/>
  <c r="S129" i="3"/>
  <c r="O130" i="3"/>
  <c r="Q130" i="3"/>
  <c r="S130" i="3"/>
  <c r="O131" i="3"/>
  <c r="Q131" i="3"/>
  <c r="S131" i="3"/>
  <c r="O132" i="3"/>
  <c r="Q132" i="3"/>
  <c r="S132" i="3"/>
  <c r="O133" i="3"/>
  <c r="Q133" i="3"/>
  <c r="S133" i="3"/>
  <c r="O134" i="3"/>
  <c r="Q134" i="3"/>
  <c r="S134" i="3"/>
  <c r="O135" i="3"/>
  <c r="Q135" i="3"/>
  <c r="S135" i="3"/>
  <c r="O136" i="3"/>
  <c r="Q136" i="3"/>
  <c r="S136" i="3"/>
  <c r="O137" i="3"/>
  <c r="Q137" i="3"/>
  <c r="S137" i="3"/>
  <c r="O138" i="3"/>
  <c r="Q138" i="3"/>
  <c r="S138" i="3"/>
  <c r="O139" i="3"/>
  <c r="Q139" i="3"/>
  <c r="S139" i="3"/>
  <c r="O140" i="3"/>
  <c r="Q140" i="3"/>
  <c r="S140" i="3"/>
  <c r="O141" i="3"/>
  <c r="Q141" i="3"/>
  <c r="S141" i="3"/>
  <c r="O142" i="3"/>
  <c r="Q142" i="3"/>
  <c r="S142" i="3"/>
  <c r="O143" i="3"/>
  <c r="Q143" i="3"/>
  <c r="S143" i="3"/>
  <c r="O144" i="3"/>
  <c r="Q144" i="3"/>
  <c r="S144" i="3"/>
  <c r="O145" i="3"/>
  <c r="Q145" i="3"/>
  <c r="S145" i="3"/>
  <c r="O146" i="3"/>
  <c r="Q146" i="3"/>
  <c r="S146" i="3"/>
  <c r="O147" i="3"/>
  <c r="Q147" i="3"/>
  <c r="S147" i="3"/>
  <c r="O148" i="3"/>
  <c r="Q148" i="3"/>
  <c r="S148" i="3"/>
  <c r="O149" i="3"/>
  <c r="Q149" i="3"/>
  <c r="S149" i="3"/>
  <c r="O150" i="3"/>
  <c r="Q150" i="3"/>
  <c r="S150" i="3"/>
  <c r="O151" i="3"/>
  <c r="Q151" i="3"/>
  <c r="S151" i="3"/>
  <c r="O152" i="3"/>
  <c r="Q152" i="3"/>
  <c r="S152" i="3"/>
  <c r="O153" i="3"/>
  <c r="Q153" i="3"/>
  <c r="S153" i="3"/>
  <c r="O154" i="3"/>
  <c r="Q154" i="3"/>
  <c r="S154" i="3"/>
  <c r="O155" i="3"/>
  <c r="Q155" i="3"/>
  <c r="S155" i="3"/>
  <c r="O156" i="3"/>
  <c r="Q156" i="3"/>
  <c r="S156" i="3"/>
  <c r="O157" i="3"/>
  <c r="Q157" i="3"/>
  <c r="S157" i="3"/>
  <c r="O158" i="3"/>
  <c r="Q158" i="3"/>
  <c r="S158" i="3"/>
  <c r="O159" i="3"/>
  <c r="Q159" i="3"/>
  <c r="S159" i="3"/>
  <c r="O160" i="3"/>
  <c r="Q160" i="3"/>
  <c r="S160" i="3"/>
  <c r="O161" i="3"/>
  <c r="Q161" i="3"/>
  <c r="S161" i="3"/>
  <c r="O162" i="3"/>
  <c r="Q162" i="3"/>
  <c r="S162" i="3"/>
  <c r="O163" i="3"/>
  <c r="Q163" i="3"/>
  <c r="S163" i="3"/>
  <c r="O164" i="3"/>
  <c r="Q164" i="3"/>
  <c r="S164" i="3"/>
  <c r="O165" i="3"/>
  <c r="Q165" i="3"/>
  <c r="S165" i="3"/>
  <c r="O166" i="3"/>
  <c r="Q166" i="3"/>
  <c r="S166" i="3"/>
  <c r="O167" i="3"/>
  <c r="Q167" i="3"/>
  <c r="S167" i="3"/>
  <c r="O168" i="3"/>
  <c r="Q168" i="3"/>
  <c r="S168" i="3"/>
  <c r="O169" i="3"/>
  <c r="Q169" i="3"/>
  <c r="S169" i="3"/>
  <c r="O170" i="3"/>
  <c r="Q170" i="3"/>
  <c r="S170" i="3"/>
  <c r="O171" i="3"/>
  <c r="Q171" i="3"/>
  <c r="S171" i="3"/>
  <c r="O172" i="3"/>
  <c r="Q172" i="3"/>
  <c r="S172" i="3"/>
  <c r="O173" i="3"/>
  <c r="Q173" i="3"/>
  <c r="S173" i="3"/>
  <c r="O174" i="3"/>
  <c r="Q174" i="3"/>
  <c r="S174" i="3"/>
  <c r="O175" i="3"/>
  <c r="Q175" i="3"/>
  <c r="S175" i="3"/>
  <c r="O176" i="3"/>
  <c r="Q176" i="3"/>
  <c r="S176" i="3"/>
  <c r="O177" i="3"/>
  <c r="Q177" i="3"/>
  <c r="S177" i="3"/>
  <c r="O178" i="3"/>
  <c r="Q178" i="3"/>
  <c r="S178" i="3"/>
  <c r="O179" i="3"/>
  <c r="Q179" i="3"/>
  <c r="S179" i="3"/>
  <c r="O180" i="3"/>
  <c r="Q180" i="3"/>
  <c r="S180" i="3"/>
  <c r="O181" i="3"/>
  <c r="Q181" i="3"/>
  <c r="S181" i="3"/>
  <c r="O182" i="3"/>
  <c r="Q182" i="3"/>
  <c r="S182" i="3"/>
  <c r="O183" i="3"/>
  <c r="Q183" i="3"/>
  <c r="S183" i="3"/>
  <c r="O184" i="3"/>
  <c r="Q184" i="3"/>
  <c r="S184" i="3"/>
  <c r="O185" i="3"/>
  <c r="Q185" i="3"/>
  <c r="S185" i="3"/>
  <c r="O186" i="3"/>
  <c r="Q186" i="3"/>
  <c r="S186" i="3"/>
  <c r="O187" i="3"/>
  <c r="Q187" i="3"/>
  <c r="S187" i="3"/>
  <c r="O188" i="3"/>
  <c r="Q188" i="3"/>
  <c r="S188" i="3"/>
  <c r="O189" i="3"/>
  <c r="Q189" i="3"/>
  <c r="S189" i="3"/>
  <c r="O190" i="3"/>
  <c r="Q190" i="3"/>
  <c r="S190" i="3"/>
  <c r="O191" i="3"/>
  <c r="Q191" i="3"/>
  <c r="S191" i="3"/>
  <c r="O192" i="3"/>
  <c r="Q192" i="3"/>
  <c r="S192" i="3"/>
  <c r="O193" i="3"/>
  <c r="Q193" i="3"/>
  <c r="S193" i="3"/>
  <c r="O194" i="3"/>
  <c r="Q194" i="3"/>
  <c r="S194" i="3"/>
  <c r="O195" i="3"/>
  <c r="Q195" i="3"/>
  <c r="S195" i="3"/>
  <c r="O196" i="3"/>
  <c r="Q196" i="3"/>
  <c r="S196" i="3"/>
  <c r="O197" i="3"/>
  <c r="Q197" i="3"/>
  <c r="S197" i="3"/>
  <c r="O198" i="3"/>
  <c r="Q198" i="3"/>
  <c r="S198" i="3"/>
  <c r="O199" i="3"/>
  <c r="Q199" i="3"/>
  <c r="S199" i="3"/>
  <c r="O200" i="3"/>
  <c r="Q200" i="3"/>
  <c r="S200" i="3"/>
  <c r="O201" i="3"/>
  <c r="Q201" i="3"/>
  <c r="S201" i="3"/>
  <c r="O202" i="3"/>
  <c r="Q202" i="3"/>
  <c r="S202" i="3"/>
  <c r="O203" i="3"/>
  <c r="Q203" i="3"/>
  <c r="S203" i="3"/>
  <c r="O204" i="3"/>
  <c r="Q204" i="3"/>
  <c r="S204" i="3"/>
  <c r="O205" i="3"/>
  <c r="Q205" i="3"/>
  <c r="S205" i="3"/>
  <c r="O206" i="3"/>
  <c r="Q206" i="3"/>
  <c r="S206" i="3"/>
  <c r="O207" i="3"/>
  <c r="Q207" i="3"/>
  <c r="S207" i="3"/>
  <c r="O208" i="3"/>
  <c r="Q208" i="3"/>
  <c r="S208" i="3"/>
  <c r="O209" i="3"/>
  <c r="Q209" i="3"/>
  <c r="S209" i="3"/>
  <c r="O210" i="3"/>
  <c r="Q210" i="3"/>
  <c r="S210" i="3"/>
  <c r="O211" i="3"/>
  <c r="Q211" i="3"/>
  <c r="S211" i="3"/>
  <c r="O212" i="3"/>
  <c r="Q212" i="3"/>
  <c r="S212" i="3"/>
  <c r="O213" i="3"/>
  <c r="Q213" i="3"/>
  <c r="S213" i="3"/>
  <c r="O214" i="3"/>
  <c r="Q214" i="3"/>
  <c r="S214" i="3"/>
  <c r="O215" i="3"/>
  <c r="Q215" i="3"/>
  <c r="S215" i="3"/>
  <c r="O216" i="3"/>
  <c r="Q216" i="3"/>
  <c r="S216" i="3"/>
  <c r="O217" i="3"/>
  <c r="Q217" i="3"/>
  <c r="S217" i="3"/>
  <c r="O218" i="3"/>
  <c r="Q218" i="3"/>
  <c r="S218" i="3"/>
  <c r="O219" i="3"/>
  <c r="Q219" i="3"/>
  <c r="S219" i="3"/>
  <c r="O220" i="3"/>
  <c r="Q220" i="3"/>
  <c r="S220" i="3"/>
  <c r="O221" i="3"/>
  <c r="Q221" i="3"/>
  <c r="S221" i="3"/>
  <c r="O222" i="3"/>
  <c r="Q222" i="3"/>
  <c r="S222" i="3"/>
  <c r="O223" i="3"/>
  <c r="Q223" i="3"/>
  <c r="S223" i="3"/>
  <c r="O224" i="3"/>
  <c r="Q224" i="3"/>
  <c r="S224" i="3"/>
  <c r="O225" i="3"/>
  <c r="Q225" i="3"/>
  <c r="S225" i="3"/>
  <c r="O226" i="3"/>
  <c r="Q226" i="3"/>
  <c r="S226" i="3"/>
  <c r="O227" i="3"/>
  <c r="Q227" i="3"/>
  <c r="S227" i="3"/>
  <c r="O228" i="3"/>
  <c r="Q228" i="3"/>
  <c r="S228" i="3"/>
  <c r="O229" i="3"/>
  <c r="Q229" i="3"/>
  <c r="S229" i="3"/>
  <c r="O230" i="3"/>
  <c r="Q230" i="3"/>
  <c r="S230" i="3"/>
  <c r="O231" i="3"/>
  <c r="Q231" i="3"/>
  <c r="S231" i="3"/>
  <c r="O232" i="3"/>
  <c r="Q232" i="3"/>
  <c r="S232" i="3"/>
  <c r="O233" i="3"/>
  <c r="Q233" i="3"/>
  <c r="S233" i="3"/>
  <c r="O234" i="3"/>
  <c r="Q234" i="3"/>
  <c r="S234" i="3"/>
  <c r="O235" i="3"/>
  <c r="Q235" i="3"/>
  <c r="S235" i="3"/>
  <c r="O236" i="3"/>
  <c r="Q236" i="3"/>
  <c r="S236" i="3"/>
  <c r="O237" i="3"/>
  <c r="Q237" i="3"/>
  <c r="S237" i="3"/>
  <c r="O238" i="3"/>
  <c r="Q238" i="3"/>
  <c r="S238" i="3"/>
  <c r="O239" i="3"/>
  <c r="Q239" i="3"/>
  <c r="S239" i="3"/>
  <c r="O240" i="3"/>
  <c r="Q240" i="3"/>
  <c r="S240" i="3"/>
  <c r="O241" i="3"/>
  <c r="Q241" i="3"/>
  <c r="S241" i="3"/>
  <c r="O242" i="3"/>
  <c r="Q242" i="3"/>
  <c r="S242" i="3"/>
  <c r="O243" i="3"/>
  <c r="Q243" i="3"/>
  <c r="S243" i="3"/>
  <c r="O244" i="3"/>
  <c r="Q244" i="3"/>
  <c r="S244" i="3"/>
  <c r="O245" i="3"/>
  <c r="Q245" i="3"/>
  <c r="S245" i="3"/>
  <c r="O246" i="3"/>
  <c r="Q246" i="3"/>
  <c r="S246" i="3"/>
  <c r="O247" i="3"/>
  <c r="Q247" i="3"/>
  <c r="S247" i="3"/>
  <c r="O248" i="3"/>
  <c r="Q248" i="3"/>
  <c r="S248" i="3"/>
  <c r="O249" i="3"/>
  <c r="Q249" i="3"/>
  <c r="S249" i="3"/>
  <c r="O250" i="3"/>
  <c r="Q250" i="3"/>
  <c r="S250" i="3"/>
  <c r="O251" i="3"/>
  <c r="Q251" i="3"/>
  <c r="S251" i="3"/>
  <c r="O252" i="3"/>
  <c r="Q252" i="3"/>
  <c r="S252" i="3"/>
  <c r="O253" i="3"/>
  <c r="Q253" i="3"/>
  <c r="S253" i="3"/>
  <c r="O254" i="3"/>
  <c r="Q254" i="3"/>
  <c r="S254" i="3"/>
  <c r="O255" i="3"/>
  <c r="Q255" i="3"/>
  <c r="S255" i="3"/>
  <c r="O256" i="3"/>
  <c r="Q256" i="3"/>
  <c r="S256" i="3"/>
  <c r="O257" i="3"/>
  <c r="Q257" i="3"/>
  <c r="S257" i="3"/>
  <c r="O258" i="3"/>
  <c r="Q258" i="3"/>
  <c r="S258" i="3"/>
  <c r="O259" i="3"/>
  <c r="Q259" i="3"/>
  <c r="S259" i="3"/>
  <c r="O260" i="3"/>
  <c r="Q260" i="3"/>
  <c r="S260" i="3"/>
  <c r="O261" i="3"/>
  <c r="Q261" i="3"/>
  <c r="S261" i="3"/>
  <c r="O262" i="3"/>
  <c r="Q262" i="3"/>
  <c r="S262" i="3"/>
  <c r="O263" i="3"/>
  <c r="Q263" i="3"/>
  <c r="S263" i="3"/>
  <c r="O264" i="3"/>
  <c r="Q264" i="3"/>
  <c r="S264" i="3"/>
  <c r="O265" i="3"/>
  <c r="Q265" i="3"/>
  <c r="S265" i="3"/>
  <c r="O266" i="3"/>
  <c r="Q266" i="3"/>
  <c r="S266" i="3"/>
  <c r="O267" i="3"/>
  <c r="Q267" i="3"/>
  <c r="S267" i="3"/>
  <c r="O268" i="3"/>
  <c r="Q268" i="3"/>
  <c r="S268" i="3"/>
  <c r="O269" i="3"/>
  <c r="Q269" i="3"/>
  <c r="S269" i="3"/>
  <c r="O270" i="3"/>
  <c r="Q270" i="3"/>
  <c r="S270" i="3"/>
  <c r="O271" i="3"/>
  <c r="Q271" i="3"/>
  <c r="S271" i="3"/>
  <c r="O272" i="3"/>
  <c r="Q272" i="3"/>
  <c r="S272" i="3"/>
  <c r="O273" i="3"/>
  <c r="Q273" i="3"/>
  <c r="S273" i="3"/>
  <c r="O274" i="3"/>
  <c r="Q274" i="3"/>
  <c r="S274" i="3"/>
  <c r="O275" i="3"/>
  <c r="Q275" i="3"/>
  <c r="S275" i="3"/>
  <c r="O276" i="3"/>
  <c r="Q276" i="3"/>
  <c r="S276" i="3"/>
  <c r="O277" i="3"/>
  <c r="Q277" i="3"/>
  <c r="S277" i="3"/>
  <c r="O278" i="3"/>
  <c r="Q278" i="3"/>
  <c r="S278" i="3"/>
  <c r="O279" i="3"/>
  <c r="Q279" i="3"/>
  <c r="S279" i="3"/>
  <c r="O280" i="3"/>
  <c r="Q280" i="3"/>
  <c r="S280" i="3"/>
  <c r="O281" i="3"/>
  <c r="Q281" i="3"/>
  <c r="S281" i="3"/>
  <c r="O282" i="3"/>
  <c r="Q282" i="3"/>
  <c r="S282" i="3"/>
  <c r="O283" i="3"/>
  <c r="Q283" i="3"/>
  <c r="S283" i="3"/>
  <c r="O284" i="3"/>
  <c r="Q284" i="3"/>
  <c r="S284" i="3"/>
  <c r="O285" i="3"/>
  <c r="Q285" i="3"/>
  <c r="S285" i="3"/>
  <c r="O286" i="3"/>
  <c r="Q286" i="3"/>
  <c r="S286" i="3"/>
  <c r="O287" i="3"/>
  <c r="Q287" i="3"/>
  <c r="S287" i="3"/>
  <c r="O288" i="3"/>
  <c r="Q288" i="3"/>
  <c r="S288" i="3"/>
  <c r="O289" i="3"/>
  <c r="Q289" i="3"/>
  <c r="S289" i="3"/>
  <c r="O290" i="3"/>
  <c r="Q290" i="3"/>
  <c r="S290" i="3"/>
  <c r="O291" i="3"/>
  <c r="Q291" i="3"/>
  <c r="S291" i="3"/>
  <c r="O292" i="3"/>
  <c r="Q292" i="3"/>
  <c r="S292" i="3"/>
  <c r="O293" i="3"/>
  <c r="Q293" i="3"/>
  <c r="S293" i="3"/>
  <c r="O294" i="3"/>
  <c r="Q294" i="3"/>
  <c r="S294" i="3"/>
  <c r="O295" i="3"/>
  <c r="Q295" i="3"/>
  <c r="S295" i="3"/>
  <c r="O296" i="3"/>
  <c r="Q296" i="3"/>
  <c r="S296" i="3"/>
  <c r="O297" i="3"/>
  <c r="Q297" i="3"/>
  <c r="S297" i="3"/>
  <c r="O298" i="3"/>
  <c r="Q298" i="3"/>
  <c r="S298" i="3"/>
  <c r="O299" i="3"/>
  <c r="Q299" i="3"/>
  <c r="S299" i="3"/>
  <c r="O300" i="3"/>
  <c r="Q300" i="3"/>
  <c r="S300" i="3"/>
  <c r="O301" i="3"/>
  <c r="Q301" i="3"/>
  <c r="S301" i="3"/>
  <c r="O302" i="3"/>
  <c r="Q302" i="3"/>
  <c r="S302" i="3"/>
  <c r="O303" i="3"/>
  <c r="Q303" i="3"/>
  <c r="S303" i="3"/>
  <c r="O304" i="3"/>
  <c r="Q304" i="3"/>
  <c r="S304" i="3"/>
  <c r="O305" i="3"/>
  <c r="Q305" i="3"/>
  <c r="S305" i="3"/>
  <c r="O306" i="3"/>
  <c r="Q306" i="3"/>
  <c r="S306" i="3"/>
  <c r="O307" i="3"/>
  <c r="Q307" i="3"/>
  <c r="S307" i="3"/>
  <c r="O308" i="3"/>
  <c r="Q308" i="3"/>
  <c r="S308" i="3"/>
  <c r="O309" i="3"/>
  <c r="Q309" i="3"/>
  <c r="S309" i="3"/>
  <c r="O310" i="3"/>
  <c r="Q310" i="3"/>
  <c r="S310" i="3"/>
  <c r="O311" i="3"/>
  <c r="Q311" i="3"/>
  <c r="S311" i="3"/>
  <c r="O312" i="3"/>
  <c r="Q312" i="3"/>
  <c r="S312" i="3"/>
  <c r="O313" i="3"/>
  <c r="Q313" i="3"/>
  <c r="S313" i="3"/>
  <c r="O314" i="3"/>
  <c r="Q314" i="3"/>
  <c r="S314" i="3"/>
  <c r="O315" i="3"/>
  <c r="Q315" i="3"/>
  <c r="S315" i="3"/>
  <c r="O316" i="3"/>
  <c r="Q316" i="3"/>
  <c r="S316" i="3"/>
  <c r="O317" i="3"/>
  <c r="Q317" i="3"/>
  <c r="S317" i="3"/>
  <c r="O318" i="3"/>
  <c r="Q318" i="3"/>
  <c r="S318" i="3"/>
  <c r="O319" i="3"/>
  <c r="Q319" i="3"/>
  <c r="S319" i="3"/>
  <c r="O320" i="3"/>
  <c r="Q320" i="3"/>
  <c r="S320" i="3"/>
  <c r="O321" i="3"/>
  <c r="Q321" i="3"/>
  <c r="S321" i="3"/>
  <c r="O322" i="3"/>
  <c r="Q322" i="3"/>
  <c r="S322" i="3"/>
  <c r="O323" i="3"/>
  <c r="Q323" i="3"/>
  <c r="S323" i="3"/>
  <c r="O324" i="3"/>
  <c r="Q324" i="3"/>
  <c r="S324" i="3"/>
  <c r="O325" i="3"/>
  <c r="Q325" i="3"/>
  <c r="S325" i="3"/>
  <c r="O326" i="3"/>
  <c r="Q326" i="3"/>
  <c r="S326" i="3"/>
  <c r="O327" i="3"/>
  <c r="Q327" i="3"/>
  <c r="S327" i="3"/>
  <c r="O328" i="3"/>
  <c r="Q328" i="3"/>
  <c r="S328" i="3"/>
  <c r="O329" i="3"/>
  <c r="Q329" i="3"/>
  <c r="S329" i="3"/>
  <c r="O330" i="3"/>
  <c r="Q330" i="3"/>
  <c r="S330" i="3"/>
  <c r="O331" i="3"/>
  <c r="Q331" i="3"/>
  <c r="S331" i="3"/>
  <c r="O332" i="3"/>
  <c r="Q332" i="3"/>
  <c r="S332" i="3"/>
  <c r="O333" i="3"/>
  <c r="Q333" i="3"/>
  <c r="S333" i="3"/>
  <c r="O334" i="3"/>
  <c r="Q334" i="3"/>
  <c r="S334" i="3"/>
  <c r="O335" i="3"/>
  <c r="Q335" i="3"/>
  <c r="S335" i="3"/>
  <c r="O336" i="3"/>
  <c r="Q336" i="3"/>
  <c r="S336" i="3"/>
  <c r="O337" i="3"/>
  <c r="Q337" i="3"/>
  <c r="S337" i="3"/>
  <c r="O338" i="3"/>
  <c r="Q338" i="3"/>
  <c r="S338" i="3"/>
  <c r="O339" i="3"/>
  <c r="Q339" i="3"/>
  <c r="S339" i="3"/>
  <c r="O340" i="3"/>
  <c r="Q340" i="3"/>
  <c r="S340" i="3"/>
  <c r="O341" i="3"/>
  <c r="Q341" i="3"/>
  <c r="S341" i="3"/>
  <c r="O342" i="3"/>
  <c r="Q342" i="3"/>
  <c r="S342" i="3"/>
  <c r="O343" i="3"/>
  <c r="Q343" i="3"/>
  <c r="S343" i="3"/>
  <c r="O344" i="3"/>
  <c r="Q344" i="3"/>
  <c r="S344" i="3"/>
  <c r="O345" i="3"/>
  <c r="Q345" i="3"/>
  <c r="S345" i="3"/>
  <c r="O346" i="3"/>
  <c r="Q346" i="3"/>
  <c r="S346" i="3"/>
  <c r="O347" i="3"/>
  <c r="Q347" i="3"/>
  <c r="S347" i="3"/>
  <c r="O348" i="3"/>
  <c r="Q348" i="3"/>
  <c r="S348" i="3"/>
  <c r="O349" i="3"/>
  <c r="Q349" i="3"/>
  <c r="S349" i="3"/>
  <c r="O350" i="3"/>
  <c r="Q350" i="3"/>
  <c r="S350" i="3"/>
  <c r="O351" i="3"/>
  <c r="Q351" i="3"/>
  <c r="S351" i="3"/>
  <c r="O352" i="3"/>
  <c r="Q352" i="3"/>
  <c r="S352" i="3"/>
  <c r="O353" i="3"/>
  <c r="Q353" i="3"/>
  <c r="S353" i="3"/>
  <c r="O354" i="3"/>
  <c r="Q354" i="3"/>
  <c r="S354" i="3"/>
  <c r="O355" i="3"/>
  <c r="Q355" i="3"/>
  <c r="S355" i="3"/>
  <c r="O356" i="3"/>
  <c r="Q356" i="3"/>
  <c r="S356" i="3"/>
  <c r="O357" i="3"/>
  <c r="Q357" i="3"/>
  <c r="S357" i="3"/>
  <c r="O358" i="3"/>
  <c r="Q358" i="3"/>
  <c r="S358" i="3"/>
  <c r="O359" i="3"/>
  <c r="Q359" i="3"/>
  <c r="S359" i="3"/>
  <c r="O360" i="3"/>
  <c r="Q360" i="3"/>
  <c r="S360" i="3"/>
  <c r="O361" i="3"/>
  <c r="Q361" i="3"/>
  <c r="S361" i="3"/>
  <c r="O362" i="3"/>
  <c r="Q362" i="3"/>
  <c r="S362" i="3"/>
  <c r="O363" i="3"/>
  <c r="Q363" i="3"/>
  <c r="S363" i="3"/>
  <c r="O364" i="3"/>
  <c r="Q364" i="3"/>
  <c r="S364" i="3"/>
  <c r="O365" i="3"/>
  <c r="Q365" i="3"/>
  <c r="S365" i="3"/>
  <c r="O366" i="3"/>
  <c r="Q366" i="3"/>
  <c r="S366" i="3"/>
  <c r="O367" i="3"/>
  <c r="Q367" i="3"/>
  <c r="S367" i="3"/>
  <c r="O368" i="3"/>
  <c r="Q368" i="3"/>
  <c r="S368" i="3"/>
  <c r="O369" i="3"/>
  <c r="Q369" i="3"/>
  <c r="S369" i="3"/>
  <c r="O370" i="3"/>
  <c r="Q370" i="3"/>
  <c r="S370" i="3"/>
  <c r="O371" i="3"/>
  <c r="Q371" i="3"/>
  <c r="S371" i="3"/>
  <c r="O372" i="3"/>
  <c r="Q372" i="3"/>
  <c r="S372" i="3"/>
  <c r="O373" i="3"/>
  <c r="Q373" i="3"/>
  <c r="S373" i="3"/>
  <c r="O374" i="3"/>
  <c r="Q374" i="3"/>
  <c r="S374" i="3"/>
  <c r="O375" i="3"/>
  <c r="Q375" i="3"/>
  <c r="S375" i="3"/>
  <c r="O376" i="3"/>
  <c r="Q376" i="3"/>
  <c r="S376" i="3"/>
  <c r="O377" i="3"/>
  <c r="Q377" i="3"/>
  <c r="S377" i="3"/>
  <c r="O378" i="3"/>
  <c r="Q378" i="3"/>
  <c r="S378" i="3"/>
  <c r="O379" i="3"/>
  <c r="Q379" i="3"/>
  <c r="S379" i="3"/>
  <c r="O380" i="3"/>
  <c r="Q380" i="3"/>
  <c r="S380" i="3"/>
  <c r="O381" i="3"/>
  <c r="Q381" i="3"/>
  <c r="S381" i="3"/>
  <c r="O382" i="3"/>
  <c r="Q382" i="3"/>
  <c r="S382" i="3"/>
  <c r="O383" i="3"/>
  <c r="Q383" i="3"/>
  <c r="S383" i="3"/>
  <c r="O384" i="3"/>
  <c r="Q384" i="3"/>
  <c r="S384" i="3"/>
  <c r="O385" i="3"/>
  <c r="Q385" i="3"/>
  <c r="S385" i="3"/>
  <c r="O386" i="3"/>
  <c r="Q386" i="3"/>
  <c r="S386" i="3"/>
  <c r="O387" i="3"/>
  <c r="Q387" i="3"/>
  <c r="S387" i="3"/>
  <c r="O388" i="3"/>
  <c r="Q388" i="3"/>
  <c r="S388" i="3"/>
  <c r="O389" i="3"/>
  <c r="Q389" i="3"/>
  <c r="S389" i="3"/>
  <c r="O390" i="3"/>
  <c r="Q390" i="3"/>
  <c r="S390" i="3"/>
  <c r="O391" i="3"/>
  <c r="Q391" i="3"/>
  <c r="S391" i="3"/>
  <c r="O392" i="3"/>
  <c r="Q392" i="3"/>
  <c r="S392" i="3"/>
  <c r="O393" i="3"/>
  <c r="Q393" i="3"/>
  <c r="S393" i="3"/>
  <c r="O394" i="3"/>
  <c r="Q394" i="3"/>
  <c r="S394" i="3"/>
  <c r="O395" i="3"/>
  <c r="Q395" i="3"/>
  <c r="S395" i="3"/>
  <c r="O396" i="3"/>
  <c r="Q396" i="3"/>
  <c r="S396" i="3"/>
  <c r="O397" i="3"/>
  <c r="Q397" i="3"/>
  <c r="S397" i="3"/>
  <c r="O398" i="3"/>
  <c r="Q398" i="3"/>
  <c r="S398" i="3"/>
  <c r="O399" i="3"/>
  <c r="Q399" i="3"/>
  <c r="S399" i="3"/>
  <c r="O400" i="3"/>
  <c r="Q400" i="3"/>
  <c r="S400" i="3"/>
  <c r="O401" i="3"/>
  <c r="Q401" i="3"/>
  <c r="S401" i="3"/>
  <c r="O402" i="3"/>
  <c r="Q402" i="3"/>
  <c r="S402" i="3"/>
  <c r="O403" i="3"/>
  <c r="Q403" i="3"/>
  <c r="S403" i="3"/>
  <c r="O404" i="3"/>
  <c r="Q404" i="3"/>
  <c r="S404" i="3"/>
  <c r="O405" i="3"/>
  <c r="Q405" i="3"/>
  <c r="S405" i="3"/>
  <c r="O406" i="3"/>
  <c r="Q406" i="3"/>
  <c r="S406" i="3"/>
  <c r="O407" i="3"/>
  <c r="Q407" i="3"/>
  <c r="S407" i="3"/>
  <c r="O408" i="3"/>
  <c r="Q408" i="3"/>
  <c r="S408" i="3"/>
  <c r="O409" i="3"/>
  <c r="Q409" i="3"/>
  <c r="S409" i="3"/>
  <c r="O410" i="3"/>
  <c r="Q410" i="3"/>
  <c r="S410" i="3"/>
  <c r="O411" i="3"/>
  <c r="Q411" i="3"/>
  <c r="S411" i="3"/>
  <c r="O412" i="3"/>
  <c r="Q412" i="3"/>
  <c r="S412" i="3"/>
  <c r="O413" i="3"/>
  <c r="Q413" i="3"/>
  <c r="S413" i="3"/>
  <c r="O414" i="3"/>
  <c r="Q414" i="3"/>
  <c r="S414" i="3"/>
  <c r="O415" i="3"/>
  <c r="Q415" i="3"/>
  <c r="S415" i="3"/>
  <c r="O416" i="3"/>
  <c r="Q416" i="3"/>
  <c r="S416" i="3"/>
  <c r="O417" i="3"/>
  <c r="Q417" i="3"/>
  <c r="S417" i="3"/>
  <c r="O418" i="3"/>
  <c r="Q418" i="3"/>
  <c r="S418" i="3"/>
  <c r="O419" i="3"/>
  <c r="Q419" i="3"/>
  <c r="S419" i="3"/>
  <c r="O420" i="3"/>
  <c r="Q420" i="3"/>
  <c r="S420" i="3"/>
  <c r="O421" i="3"/>
  <c r="Q421" i="3"/>
  <c r="S421" i="3"/>
  <c r="O422" i="3"/>
  <c r="Q422" i="3"/>
  <c r="S422" i="3"/>
  <c r="O423" i="3"/>
  <c r="Q423" i="3"/>
  <c r="S423" i="3"/>
  <c r="O424" i="3"/>
  <c r="Q424" i="3"/>
  <c r="S424" i="3"/>
  <c r="O425" i="3"/>
  <c r="Q425" i="3"/>
  <c r="S425" i="3"/>
  <c r="O426" i="3"/>
  <c r="Q426" i="3"/>
  <c r="S426" i="3"/>
  <c r="O427" i="3"/>
  <c r="Q427" i="3"/>
  <c r="S427" i="3"/>
  <c r="O428" i="3"/>
  <c r="Q428" i="3"/>
  <c r="S428" i="3"/>
  <c r="O429" i="3"/>
  <c r="Q429" i="3"/>
  <c r="S429" i="3"/>
  <c r="O430" i="3"/>
  <c r="Q430" i="3"/>
  <c r="S430" i="3"/>
  <c r="O431" i="3"/>
  <c r="Q431" i="3"/>
  <c r="S431" i="3"/>
  <c r="O432" i="3"/>
  <c r="Q432" i="3"/>
  <c r="S432" i="3"/>
  <c r="O433" i="3"/>
  <c r="Q433" i="3"/>
  <c r="S433" i="3"/>
  <c r="O434" i="3"/>
  <c r="Q434" i="3"/>
  <c r="S434" i="3"/>
  <c r="O435" i="3"/>
  <c r="Q435" i="3"/>
  <c r="S435" i="3"/>
  <c r="O436" i="3"/>
  <c r="Q436" i="3"/>
  <c r="S436" i="3"/>
  <c r="O437" i="3"/>
  <c r="Q437" i="3"/>
  <c r="S437" i="3"/>
  <c r="O438" i="3"/>
  <c r="Q438" i="3"/>
  <c r="S438" i="3"/>
  <c r="O439" i="3"/>
  <c r="Q439" i="3"/>
  <c r="S439" i="3"/>
  <c r="O440" i="3"/>
  <c r="Q440" i="3"/>
  <c r="S440" i="3"/>
  <c r="O441" i="3"/>
  <c r="Q441" i="3"/>
  <c r="S441" i="3"/>
  <c r="O442" i="3"/>
  <c r="Q442" i="3"/>
  <c r="S442" i="3"/>
  <c r="O443" i="3"/>
  <c r="Q443" i="3"/>
  <c r="S443" i="3"/>
  <c r="O444" i="3"/>
  <c r="Q444" i="3"/>
  <c r="S444" i="3"/>
  <c r="O445" i="3"/>
  <c r="Q445" i="3"/>
  <c r="S445" i="3"/>
  <c r="O446" i="3"/>
  <c r="Q446" i="3"/>
  <c r="S446" i="3"/>
  <c r="O447" i="3"/>
  <c r="Q447" i="3"/>
  <c r="S447" i="3"/>
  <c r="O448" i="3"/>
  <c r="Q448" i="3"/>
  <c r="S448" i="3"/>
  <c r="O449" i="3"/>
  <c r="Q449" i="3"/>
  <c r="S449" i="3"/>
  <c r="O450" i="3"/>
  <c r="Q450" i="3"/>
  <c r="S450" i="3"/>
  <c r="O451" i="3"/>
  <c r="Q451" i="3"/>
  <c r="S451" i="3"/>
  <c r="O452" i="3"/>
  <c r="Q452" i="3"/>
  <c r="S452" i="3"/>
  <c r="O453" i="3"/>
  <c r="Q453" i="3"/>
  <c r="S453" i="3"/>
  <c r="O454" i="3"/>
  <c r="Q454" i="3"/>
  <c r="S454" i="3"/>
  <c r="O455" i="3"/>
  <c r="Q455" i="3"/>
  <c r="S455" i="3"/>
  <c r="O456" i="3"/>
  <c r="Q456" i="3"/>
  <c r="S456" i="3"/>
  <c r="O457" i="3"/>
  <c r="Q457" i="3"/>
  <c r="S457" i="3"/>
  <c r="O458" i="3"/>
  <c r="Q458" i="3"/>
  <c r="S458" i="3"/>
  <c r="O459" i="3"/>
  <c r="Q459" i="3"/>
  <c r="S459" i="3"/>
  <c r="O460" i="3"/>
  <c r="Q460" i="3"/>
  <c r="S460" i="3"/>
  <c r="O461" i="3"/>
  <c r="Q461" i="3"/>
  <c r="S461" i="3"/>
  <c r="O462" i="3"/>
  <c r="Q462" i="3"/>
  <c r="S462" i="3"/>
  <c r="O463" i="3"/>
  <c r="Q463" i="3"/>
  <c r="S463" i="3"/>
  <c r="O464" i="3"/>
  <c r="Q464" i="3"/>
  <c r="S464" i="3"/>
  <c r="O465" i="3"/>
  <c r="Q465" i="3"/>
  <c r="S465" i="3"/>
  <c r="O466" i="3"/>
  <c r="Q466" i="3"/>
  <c r="S466" i="3"/>
  <c r="O467" i="3"/>
  <c r="Q467" i="3"/>
  <c r="S467" i="3"/>
  <c r="O468" i="3"/>
  <c r="Q468" i="3"/>
  <c r="S468" i="3"/>
  <c r="O469" i="3"/>
  <c r="Q469" i="3"/>
  <c r="S469" i="3"/>
  <c r="O470" i="3"/>
  <c r="Q470" i="3"/>
  <c r="S470" i="3"/>
  <c r="O471" i="3"/>
  <c r="Q471" i="3"/>
  <c r="S471" i="3"/>
  <c r="O472" i="3"/>
  <c r="Q472" i="3"/>
  <c r="S472" i="3"/>
  <c r="O473" i="3"/>
  <c r="Q473" i="3"/>
  <c r="S473" i="3"/>
  <c r="O474" i="3"/>
  <c r="Q474" i="3"/>
  <c r="S474" i="3"/>
  <c r="O475" i="3"/>
  <c r="Q475" i="3"/>
  <c r="S475" i="3"/>
  <c r="O476" i="3"/>
  <c r="Q476" i="3"/>
  <c r="S476" i="3"/>
  <c r="O477" i="3"/>
  <c r="Q477" i="3"/>
  <c r="S477" i="3"/>
  <c r="O478" i="3"/>
  <c r="Q478" i="3"/>
  <c r="S478" i="3"/>
  <c r="O479" i="3"/>
  <c r="Q479" i="3"/>
  <c r="S479" i="3"/>
  <c r="O480" i="3"/>
  <c r="Q480" i="3"/>
  <c r="S480" i="3"/>
  <c r="O481" i="3"/>
  <c r="Q481" i="3"/>
  <c r="S481" i="3"/>
  <c r="O482" i="3"/>
  <c r="Q482" i="3"/>
  <c r="S482" i="3"/>
  <c r="O483" i="3"/>
  <c r="Q483" i="3"/>
  <c r="S483" i="3"/>
  <c r="O484" i="3"/>
  <c r="Q484" i="3"/>
  <c r="S484" i="3"/>
  <c r="O485" i="3"/>
  <c r="Q485" i="3"/>
  <c r="S485" i="3"/>
  <c r="O486" i="3"/>
  <c r="Q486" i="3"/>
  <c r="S486" i="3"/>
  <c r="O487" i="3"/>
  <c r="Q487" i="3"/>
  <c r="S487" i="3"/>
  <c r="O488" i="3"/>
  <c r="Q488" i="3"/>
  <c r="S488" i="3"/>
  <c r="O489" i="3"/>
  <c r="Q489" i="3"/>
  <c r="S489" i="3"/>
  <c r="O490" i="3"/>
  <c r="Q490" i="3"/>
  <c r="S490" i="3"/>
  <c r="O491" i="3"/>
  <c r="Q491" i="3"/>
  <c r="S491" i="3"/>
  <c r="O492" i="3"/>
  <c r="Q492" i="3"/>
  <c r="S492" i="3"/>
  <c r="O493" i="3"/>
  <c r="Q493" i="3"/>
  <c r="S493" i="3"/>
  <c r="O494" i="3"/>
  <c r="Q494" i="3"/>
  <c r="S494" i="3"/>
  <c r="O495" i="3"/>
  <c r="Q495" i="3"/>
  <c r="S495" i="3"/>
  <c r="O496" i="3"/>
  <c r="Q496" i="3"/>
  <c r="S496" i="3"/>
  <c r="O497" i="3"/>
  <c r="Q497" i="3"/>
  <c r="S497" i="3"/>
  <c r="O498" i="3"/>
  <c r="Q498" i="3"/>
  <c r="S498" i="3"/>
  <c r="O499" i="3"/>
  <c r="Q499" i="3"/>
  <c r="S499" i="3"/>
  <c r="O500" i="3"/>
  <c r="Q500" i="3"/>
  <c r="S500" i="3"/>
  <c r="O501" i="3"/>
  <c r="Q501" i="3"/>
  <c r="S501" i="3"/>
  <c r="O502" i="3"/>
  <c r="Q502" i="3"/>
  <c r="S502" i="3"/>
  <c r="O503" i="3"/>
  <c r="Q503" i="3"/>
  <c r="S503" i="3"/>
  <c r="O504" i="3"/>
  <c r="Q504" i="3"/>
  <c r="S504" i="3"/>
  <c r="O505" i="3"/>
  <c r="Q505" i="3"/>
  <c r="S505" i="3"/>
  <c r="O506" i="3"/>
  <c r="Q506" i="3"/>
  <c r="S506" i="3"/>
  <c r="O507" i="3"/>
  <c r="Q507" i="3"/>
  <c r="S507" i="3"/>
  <c r="O508" i="3"/>
  <c r="Q508" i="3"/>
  <c r="S508" i="3"/>
  <c r="O509" i="3"/>
  <c r="Q509" i="3"/>
  <c r="S509" i="3"/>
  <c r="O510" i="3"/>
  <c r="Q510" i="3"/>
  <c r="S510" i="3"/>
  <c r="O511" i="3"/>
  <c r="Q511" i="3"/>
  <c r="S511" i="3"/>
  <c r="O512" i="3"/>
  <c r="Q512" i="3"/>
  <c r="S512" i="3"/>
  <c r="O513" i="3"/>
  <c r="Q513" i="3"/>
  <c r="S513" i="3"/>
  <c r="O514" i="3"/>
  <c r="Q514" i="3"/>
  <c r="S514" i="3"/>
  <c r="O515" i="3"/>
  <c r="Q515" i="3"/>
  <c r="S515" i="3"/>
  <c r="O516" i="3"/>
  <c r="Q516" i="3"/>
  <c r="S516" i="3"/>
  <c r="O517" i="3"/>
  <c r="Q517" i="3"/>
  <c r="S517" i="3"/>
  <c r="O518" i="3"/>
  <c r="Q518" i="3"/>
  <c r="S518" i="3"/>
  <c r="O519" i="3"/>
  <c r="Q519" i="3"/>
  <c r="S519" i="3"/>
  <c r="O520" i="3"/>
  <c r="Q520" i="3"/>
  <c r="S520" i="3"/>
  <c r="O521" i="3"/>
  <c r="Q521" i="3"/>
  <c r="S521" i="3"/>
  <c r="O522" i="3"/>
  <c r="Q522" i="3"/>
  <c r="S522" i="3"/>
  <c r="O523" i="3"/>
  <c r="Q523" i="3"/>
  <c r="S523" i="3"/>
  <c r="O524" i="3"/>
  <c r="Q524" i="3"/>
  <c r="S524" i="3"/>
  <c r="O525" i="3"/>
  <c r="Q525" i="3"/>
  <c r="S525" i="3"/>
  <c r="O526" i="3"/>
  <c r="Q526" i="3"/>
  <c r="S526" i="3"/>
  <c r="O527" i="3"/>
  <c r="Q527" i="3"/>
  <c r="S527" i="3"/>
  <c r="O528" i="3"/>
  <c r="Q528" i="3"/>
  <c r="S528" i="3"/>
  <c r="O529" i="3"/>
  <c r="Q529" i="3"/>
  <c r="S529" i="3"/>
  <c r="O530" i="3"/>
  <c r="Q530" i="3"/>
  <c r="S530" i="3"/>
  <c r="O531" i="3"/>
  <c r="Q531" i="3"/>
  <c r="S531" i="3"/>
  <c r="O532" i="3"/>
  <c r="Q532" i="3"/>
  <c r="S532" i="3"/>
  <c r="O533" i="3"/>
  <c r="Q533" i="3"/>
  <c r="S533" i="3"/>
  <c r="O534" i="3"/>
  <c r="Q534" i="3"/>
  <c r="S534" i="3"/>
  <c r="O535" i="3"/>
  <c r="Q535" i="3"/>
  <c r="S535" i="3"/>
  <c r="O536" i="3"/>
  <c r="Q536" i="3"/>
  <c r="S536" i="3"/>
  <c r="O537" i="3"/>
  <c r="Q537" i="3"/>
  <c r="S537" i="3"/>
  <c r="O538" i="3"/>
  <c r="Q538" i="3"/>
  <c r="S538" i="3"/>
  <c r="O539" i="3"/>
  <c r="Q539" i="3"/>
  <c r="S539" i="3"/>
  <c r="O540" i="3"/>
  <c r="Q540" i="3"/>
  <c r="S540" i="3"/>
  <c r="O541" i="3"/>
  <c r="Q541" i="3"/>
  <c r="S541" i="3"/>
  <c r="O542" i="3"/>
  <c r="Q542" i="3"/>
  <c r="S542" i="3"/>
  <c r="O543" i="3"/>
  <c r="Q543" i="3"/>
  <c r="S543" i="3"/>
  <c r="O544" i="3"/>
  <c r="Q544" i="3"/>
  <c r="S544" i="3"/>
  <c r="O545" i="3"/>
  <c r="Q545" i="3"/>
  <c r="S545" i="3"/>
  <c r="O546" i="3"/>
  <c r="Q546" i="3"/>
  <c r="S546" i="3"/>
  <c r="O547" i="3"/>
  <c r="Q547" i="3"/>
  <c r="S547" i="3"/>
  <c r="O548" i="3"/>
  <c r="Q548" i="3"/>
  <c r="S548" i="3"/>
  <c r="O549" i="3"/>
  <c r="Q549" i="3"/>
  <c r="S549" i="3"/>
  <c r="O550" i="3"/>
  <c r="Q550" i="3"/>
  <c r="S550" i="3"/>
  <c r="O551" i="3"/>
  <c r="Q551" i="3"/>
  <c r="S551" i="3"/>
  <c r="O552" i="3"/>
  <c r="Q552" i="3"/>
  <c r="S552" i="3"/>
  <c r="O553" i="3"/>
  <c r="Q553" i="3"/>
  <c r="S553" i="3"/>
  <c r="O554" i="3"/>
  <c r="Q554" i="3"/>
  <c r="S554" i="3"/>
  <c r="O555" i="3"/>
  <c r="Q555" i="3"/>
  <c r="S555" i="3"/>
  <c r="O556" i="3"/>
  <c r="Q556" i="3"/>
  <c r="S556" i="3"/>
  <c r="O557" i="3"/>
  <c r="Q557" i="3"/>
  <c r="S557" i="3"/>
  <c r="O558" i="3"/>
  <c r="Q558" i="3"/>
  <c r="S558" i="3"/>
  <c r="O559" i="3"/>
  <c r="Q559" i="3"/>
  <c r="S559" i="3"/>
  <c r="O560" i="3"/>
  <c r="Q560" i="3"/>
  <c r="S560" i="3"/>
  <c r="O561" i="3"/>
  <c r="Q561" i="3"/>
  <c r="S561" i="3"/>
  <c r="O562" i="3"/>
  <c r="Q562" i="3"/>
  <c r="S562" i="3"/>
  <c r="O563" i="3"/>
  <c r="Q563" i="3"/>
  <c r="S563" i="3"/>
  <c r="O564" i="3"/>
  <c r="Q564" i="3"/>
  <c r="S564" i="3"/>
  <c r="O565" i="3"/>
  <c r="Q565" i="3"/>
  <c r="S565" i="3"/>
  <c r="O566" i="3"/>
  <c r="Q566" i="3"/>
  <c r="S566" i="3"/>
  <c r="O567" i="3"/>
  <c r="Q567" i="3"/>
  <c r="S567" i="3"/>
  <c r="O568" i="3"/>
  <c r="Q568" i="3"/>
  <c r="S568" i="3"/>
  <c r="O569" i="3"/>
  <c r="Q569" i="3"/>
  <c r="S569" i="3"/>
  <c r="O570" i="3"/>
  <c r="Q570" i="3"/>
  <c r="S570" i="3"/>
  <c r="O571" i="3"/>
  <c r="Q571" i="3"/>
  <c r="S571" i="3"/>
  <c r="O572" i="3"/>
  <c r="Q572" i="3"/>
  <c r="S572" i="3"/>
  <c r="O573" i="3"/>
  <c r="Q573" i="3"/>
  <c r="S573" i="3"/>
  <c r="O574" i="3"/>
  <c r="Q574" i="3"/>
  <c r="S574" i="3"/>
  <c r="O575" i="3"/>
  <c r="Q575" i="3"/>
  <c r="S575" i="3"/>
  <c r="O576" i="3"/>
  <c r="Q576" i="3"/>
  <c r="S576" i="3"/>
  <c r="O577" i="3"/>
  <c r="Q577" i="3"/>
  <c r="S577" i="3"/>
  <c r="O578" i="3"/>
  <c r="Q578" i="3"/>
  <c r="S578" i="3"/>
  <c r="O579" i="3"/>
  <c r="Q579" i="3"/>
  <c r="S579" i="3"/>
  <c r="O580" i="3"/>
  <c r="Q580" i="3"/>
  <c r="S580" i="3"/>
  <c r="O581" i="3"/>
  <c r="Q581" i="3"/>
  <c r="S581" i="3"/>
  <c r="O582" i="3"/>
  <c r="Q582" i="3"/>
  <c r="S582" i="3"/>
  <c r="O583" i="3"/>
  <c r="Q583" i="3"/>
  <c r="S583" i="3"/>
  <c r="O584" i="3"/>
  <c r="Q584" i="3"/>
  <c r="S584" i="3"/>
  <c r="O585" i="3"/>
  <c r="Q585" i="3"/>
  <c r="S585" i="3"/>
  <c r="O586" i="3"/>
  <c r="Q586" i="3"/>
  <c r="S586" i="3"/>
  <c r="O587" i="3"/>
  <c r="Q587" i="3"/>
  <c r="S587" i="3"/>
  <c r="O588" i="3"/>
  <c r="Q588" i="3"/>
  <c r="S588" i="3"/>
  <c r="O589" i="3"/>
  <c r="Q589" i="3"/>
  <c r="S589" i="3"/>
  <c r="O590" i="3"/>
  <c r="Q590" i="3"/>
  <c r="S590" i="3"/>
  <c r="O591" i="3"/>
  <c r="Q591" i="3"/>
  <c r="S591" i="3"/>
  <c r="O592" i="3"/>
  <c r="Q592" i="3"/>
  <c r="S592" i="3"/>
  <c r="O593" i="3"/>
  <c r="Q593" i="3"/>
  <c r="S593" i="3"/>
  <c r="O594" i="3"/>
  <c r="Q594" i="3"/>
  <c r="S594" i="3"/>
  <c r="O595" i="3"/>
  <c r="Q595" i="3"/>
  <c r="S595" i="3"/>
  <c r="O596" i="3"/>
  <c r="Q596" i="3"/>
  <c r="S596" i="3"/>
  <c r="O597" i="3"/>
  <c r="Q597" i="3"/>
  <c r="S597" i="3"/>
  <c r="O598" i="3"/>
  <c r="Q598" i="3"/>
  <c r="S598" i="3"/>
  <c r="O599" i="3"/>
  <c r="Q599" i="3"/>
  <c r="S599" i="3"/>
  <c r="O600" i="3"/>
  <c r="Q600" i="3"/>
  <c r="S600" i="3"/>
  <c r="O601" i="3"/>
  <c r="Q601" i="3"/>
  <c r="S601" i="3"/>
  <c r="O602" i="3"/>
  <c r="Q602" i="3"/>
  <c r="S602" i="3"/>
  <c r="O603" i="3"/>
  <c r="Q603" i="3"/>
  <c r="S603" i="3"/>
  <c r="O604" i="3"/>
  <c r="Q604" i="3"/>
  <c r="S604" i="3"/>
  <c r="O605" i="3"/>
  <c r="Q605" i="3"/>
  <c r="S605" i="3"/>
  <c r="O606" i="3"/>
  <c r="Q606" i="3"/>
  <c r="S606" i="3"/>
  <c r="O607" i="3"/>
  <c r="Q607" i="3"/>
  <c r="S607" i="3"/>
  <c r="O608" i="3"/>
  <c r="Q608" i="3"/>
  <c r="S608" i="3"/>
  <c r="O609" i="3"/>
  <c r="Q609" i="3"/>
  <c r="S609" i="3"/>
  <c r="O610" i="3"/>
  <c r="Q610" i="3"/>
  <c r="S610" i="3"/>
  <c r="O611" i="3"/>
  <c r="Q611" i="3"/>
  <c r="S611" i="3"/>
  <c r="O612" i="3"/>
  <c r="Q612" i="3"/>
  <c r="S612" i="3"/>
  <c r="O613" i="3"/>
  <c r="Q613" i="3"/>
  <c r="S613" i="3"/>
  <c r="O614" i="3"/>
  <c r="Q614" i="3"/>
  <c r="S614" i="3"/>
  <c r="O615" i="3"/>
  <c r="Q615" i="3"/>
  <c r="S615" i="3"/>
  <c r="O616" i="3"/>
  <c r="Q616" i="3"/>
  <c r="S616" i="3"/>
  <c r="O617" i="3"/>
  <c r="Q617" i="3"/>
  <c r="S617" i="3"/>
  <c r="O618" i="3"/>
  <c r="Q618" i="3"/>
  <c r="S618" i="3"/>
  <c r="O619" i="3"/>
  <c r="Q619" i="3"/>
  <c r="S619" i="3"/>
  <c r="O620" i="3"/>
  <c r="Q620" i="3"/>
  <c r="S620" i="3"/>
  <c r="O621" i="3"/>
  <c r="Q621" i="3"/>
  <c r="S621" i="3"/>
  <c r="O622" i="3"/>
  <c r="Q622" i="3"/>
  <c r="S622" i="3"/>
  <c r="O623" i="3"/>
  <c r="Q623" i="3"/>
  <c r="S623" i="3"/>
  <c r="O624" i="3"/>
  <c r="Q624" i="3"/>
  <c r="S624" i="3"/>
  <c r="O625" i="3"/>
  <c r="Q625" i="3"/>
  <c r="S625" i="3"/>
  <c r="O626" i="3"/>
  <c r="Q626" i="3"/>
  <c r="S626" i="3"/>
  <c r="O627" i="3"/>
  <c r="Q627" i="3"/>
  <c r="S627" i="3"/>
  <c r="O628" i="3"/>
  <c r="Q628" i="3"/>
  <c r="S628" i="3"/>
  <c r="O629" i="3"/>
  <c r="Q629" i="3"/>
  <c r="S629" i="3"/>
  <c r="O630" i="3"/>
  <c r="Q630" i="3"/>
  <c r="S630" i="3"/>
  <c r="O631" i="3"/>
  <c r="Q631" i="3"/>
  <c r="S631" i="3"/>
  <c r="O632" i="3"/>
  <c r="Q632" i="3"/>
  <c r="S632" i="3"/>
  <c r="O633" i="3"/>
  <c r="Q633" i="3"/>
  <c r="S633" i="3"/>
  <c r="O634" i="3"/>
  <c r="Q634" i="3"/>
  <c r="S634" i="3"/>
  <c r="O635" i="3"/>
  <c r="Q635" i="3"/>
  <c r="S635" i="3"/>
  <c r="O636" i="3"/>
  <c r="Q636" i="3"/>
  <c r="S636" i="3"/>
  <c r="O637" i="3"/>
  <c r="Q637" i="3"/>
  <c r="S637" i="3"/>
  <c r="O638" i="3"/>
  <c r="Q638" i="3"/>
  <c r="S638" i="3"/>
  <c r="O639" i="3"/>
  <c r="Q639" i="3"/>
  <c r="S639" i="3"/>
  <c r="O640" i="3"/>
  <c r="Q640" i="3"/>
  <c r="S640" i="3"/>
  <c r="O641" i="3"/>
  <c r="Q641" i="3"/>
  <c r="S641" i="3"/>
  <c r="O642" i="3"/>
  <c r="Q642" i="3"/>
  <c r="S642" i="3"/>
  <c r="O643" i="3"/>
  <c r="Q643" i="3"/>
  <c r="S643" i="3"/>
  <c r="O644" i="3"/>
  <c r="Q644" i="3"/>
  <c r="S644" i="3"/>
  <c r="O645" i="3"/>
  <c r="Q645" i="3"/>
  <c r="S645" i="3"/>
  <c r="O646" i="3"/>
  <c r="Q646" i="3"/>
  <c r="S646" i="3"/>
  <c r="O647" i="3"/>
  <c r="Q647" i="3"/>
  <c r="S647" i="3"/>
  <c r="O648" i="3"/>
  <c r="Q648" i="3"/>
  <c r="S648" i="3"/>
  <c r="O649" i="3"/>
  <c r="Q649" i="3"/>
  <c r="S649" i="3"/>
  <c r="O650" i="3"/>
  <c r="Q650" i="3"/>
  <c r="S650" i="3"/>
  <c r="O651" i="3"/>
  <c r="Q651" i="3"/>
  <c r="S651" i="3"/>
  <c r="O652" i="3"/>
  <c r="Q652" i="3"/>
  <c r="S652" i="3"/>
  <c r="O653" i="3"/>
  <c r="Q653" i="3"/>
  <c r="S653" i="3"/>
  <c r="O654" i="3"/>
  <c r="Q654" i="3"/>
  <c r="S654" i="3"/>
  <c r="O655" i="3"/>
  <c r="Q655" i="3"/>
  <c r="S655" i="3"/>
  <c r="O656" i="3"/>
  <c r="Q656" i="3"/>
  <c r="S656" i="3"/>
  <c r="O657" i="3"/>
  <c r="Q657" i="3"/>
  <c r="S657" i="3"/>
  <c r="O658" i="3"/>
  <c r="Q658" i="3"/>
  <c r="S658" i="3"/>
  <c r="O659" i="3"/>
  <c r="Q659" i="3"/>
  <c r="S659" i="3"/>
  <c r="O660" i="3"/>
  <c r="Q660" i="3"/>
  <c r="S660" i="3"/>
  <c r="O661" i="3"/>
  <c r="Q661" i="3"/>
  <c r="S661" i="3"/>
  <c r="O662" i="3"/>
  <c r="Q662" i="3"/>
  <c r="S662" i="3"/>
  <c r="O663" i="3"/>
  <c r="Q663" i="3"/>
  <c r="S663" i="3"/>
  <c r="O664" i="3"/>
  <c r="Q664" i="3"/>
  <c r="S664" i="3"/>
  <c r="O665" i="3"/>
  <c r="Q665" i="3"/>
  <c r="S665" i="3"/>
  <c r="O666" i="3"/>
  <c r="Q666" i="3"/>
  <c r="S666" i="3"/>
  <c r="O667" i="3"/>
  <c r="Q667" i="3"/>
  <c r="S667" i="3"/>
  <c r="O668" i="3"/>
  <c r="Q668" i="3"/>
  <c r="S668" i="3"/>
  <c r="O669" i="3"/>
  <c r="Q669" i="3"/>
  <c r="S669" i="3"/>
  <c r="O670" i="3"/>
  <c r="Q670" i="3"/>
  <c r="S670" i="3"/>
  <c r="O671" i="3"/>
  <c r="Q671" i="3"/>
  <c r="S671" i="3"/>
  <c r="O672" i="3"/>
  <c r="Q672" i="3"/>
  <c r="S672" i="3"/>
  <c r="O673" i="3"/>
  <c r="Q673" i="3"/>
  <c r="S673" i="3"/>
  <c r="O674" i="3"/>
  <c r="Q674" i="3"/>
  <c r="S674" i="3"/>
  <c r="O675" i="3"/>
  <c r="Q675" i="3"/>
  <c r="S675" i="3"/>
  <c r="O676" i="3"/>
  <c r="Q676" i="3"/>
  <c r="S676" i="3"/>
  <c r="O677" i="3"/>
  <c r="Q677" i="3"/>
  <c r="S677" i="3"/>
  <c r="O678" i="3"/>
  <c r="Q678" i="3"/>
  <c r="S678" i="3"/>
  <c r="O679" i="3"/>
  <c r="Q679" i="3"/>
  <c r="S679" i="3"/>
  <c r="O680" i="3"/>
  <c r="Q680" i="3"/>
  <c r="S680" i="3"/>
  <c r="O681" i="3"/>
  <c r="Q681" i="3"/>
  <c r="S681" i="3"/>
  <c r="O682" i="3"/>
  <c r="Q682" i="3"/>
  <c r="S682" i="3"/>
  <c r="O683" i="3"/>
  <c r="Q683" i="3"/>
  <c r="S683" i="3"/>
  <c r="O684" i="3"/>
  <c r="Q684" i="3"/>
  <c r="S684" i="3"/>
  <c r="O685" i="3"/>
  <c r="Q685" i="3"/>
  <c r="S685" i="3"/>
  <c r="O686" i="3"/>
  <c r="Q686" i="3"/>
  <c r="S686" i="3"/>
  <c r="O687" i="3"/>
  <c r="Q687" i="3"/>
  <c r="S687" i="3"/>
  <c r="O688" i="3"/>
  <c r="Q688" i="3"/>
  <c r="S688" i="3"/>
  <c r="O689" i="3"/>
  <c r="Q689" i="3"/>
  <c r="S689" i="3"/>
  <c r="O690" i="3"/>
  <c r="Q690" i="3"/>
  <c r="S690" i="3"/>
  <c r="O691" i="3"/>
  <c r="Q691" i="3"/>
  <c r="S691" i="3"/>
  <c r="O692" i="3"/>
  <c r="Q692" i="3"/>
  <c r="S692" i="3"/>
  <c r="O693" i="3"/>
  <c r="Q693" i="3"/>
  <c r="S693" i="3"/>
  <c r="O694" i="3"/>
  <c r="Q694" i="3"/>
  <c r="S694" i="3"/>
  <c r="O695" i="3"/>
  <c r="Q695" i="3"/>
  <c r="S695" i="3"/>
  <c r="O696" i="3"/>
  <c r="Q696" i="3"/>
  <c r="S696" i="3"/>
  <c r="O697" i="3"/>
  <c r="Q697" i="3"/>
  <c r="S697" i="3"/>
  <c r="O698" i="3"/>
  <c r="Q698" i="3"/>
  <c r="S698" i="3"/>
  <c r="O699" i="3"/>
  <c r="Q699" i="3"/>
  <c r="S699" i="3"/>
  <c r="O700" i="3"/>
  <c r="Q700" i="3"/>
  <c r="S700" i="3"/>
  <c r="O701" i="3"/>
  <c r="Q701" i="3"/>
  <c r="S701" i="3"/>
  <c r="O702" i="3"/>
  <c r="Q702" i="3"/>
  <c r="S702" i="3"/>
  <c r="O703" i="3"/>
  <c r="Q703" i="3"/>
  <c r="S703" i="3"/>
  <c r="O704" i="3"/>
  <c r="Q704" i="3"/>
  <c r="S704" i="3"/>
  <c r="O705" i="3"/>
  <c r="Q705" i="3"/>
  <c r="S705" i="3"/>
  <c r="O706" i="3"/>
  <c r="Q706" i="3"/>
  <c r="S706" i="3"/>
  <c r="O707" i="3"/>
  <c r="Q707" i="3"/>
  <c r="S707" i="3"/>
  <c r="O708" i="3"/>
  <c r="Q708" i="3"/>
  <c r="S708" i="3"/>
  <c r="O709" i="3"/>
  <c r="Q709" i="3"/>
  <c r="S709" i="3"/>
  <c r="O710" i="3"/>
  <c r="Q710" i="3"/>
  <c r="S710" i="3"/>
  <c r="O711" i="3"/>
  <c r="Q711" i="3"/>
  <c r="S711" i="3"/>
  <c r="O712" i="3"/>
  <c r="Q712" i="3"/>
  <c r="S712" i="3"/>
  <c r="O713" i="3"/>
  <c r="Q713" i="3"/>
  <c r="S713" i="3"/>
  <c r="O714" i="3"/>
  <c r="Q714" i="3"/>
  <c r="S714" i="3"/>
  <c r="O715" i="3"/>
  <c r="Q715" i="3"/>
  <c r="S715" i="3"/>
  <c r="O716" i="3"/>
  <c r="Q716" i="3"/>
  <c r="S716" i="3"/>
  <c r="O717" i="3"/>
  <c r="Q717" i="3"/>
  <c r="S717" i="3"/>
  <c r="O718" i="3"/>
  <c r="Q718" i="3"/>
  <c r="S718" i="3"/>
  <c r="O719" i="3"/>
  <c r="Q719" i="3"/>
  <c r="S719" i="3"/>
  <c r="O720" i="3"/>
  <c r="Q720" i="3"/>
  <c r="S720" i="3"/>
  <c r="O721" i="3"/>
  <c r="Q721" i="3"/>
  <c r="S721" i="3"/>
  <c r="O722" i="3"/>
  <c r="Q722" i="3"/>
  <c r="S722" i="3"/>
  <c r="O723" i="3"/>
  <c r="Q723" i="3"/>
  <c r="S723" i="3"/>
  <c r="O724" i="3"/>
  <c r="Q724" i="3"/>
  <c r="S724" i="3"/>
  <c r="O725" i="3"/>
  <c r="Q725" i="3"/>
  <c r="S725" i="3"/>
  <c r="O726" i="3"/>
  <c r="Q726" i="3"/>
  <c r="S726" i="3"/>
  <c r="O727" i="3"/>
  <c r="Q727" i="3"/>
  <c r="S727" i="3"/>
  <c r="O728" i="3"/>
  <c r="Q728" i="3"/>
  <c r="S728" i="3"/>
  <c r="O729" i="3"/>
  <c r="Q729" i="3"/>
  <c r="S729" i="3"/>
  <c r="O730" i="3"/>
  <c r="Q730" i="3"/>
  <c r="S730" i="3"/>
  <c r="O731" i="3"/>
  <c r="Q731" i="3"/>
  <c r="S731" i="3"/>
  <c r="O732" i="3"/>
  <c r="Q732" i="3"/>
  <c r="S732" i="3"/>
  <c r="O733" i="3"/>
  <c r="Q733" i="3"/>
  <c r="S733" i="3"/>
  <c r="O734" i="3"/>
  <c r="Q734" i="3"/>
  <c r="S734" i="3"/>
  <c r="O735" i="3"/>
  <c r="Q735" i="3"/>
  <c r="S735" i="3"/>
  <c r="O736" i="3"/>
  <c r="Q736" i="3"/>
  <c r="S736" i="3"/>
  <c r="O737" i="3"/>
  <c r="Q737" i="3"/>
  <c r="S737" i="3"/>
  <c r="O738" i="3"/>
  <c r="Q738" i="3"/>
  <c r="S738" i="3"/>
  <c r="O739" i="3"/>
  <c r="Q739" i="3"/>
  <c r="S739" i="3"/>
  <c r="O740" i="3"/>
  <c r="Q740" i="3"/>
  <c r="S740" i="3"/>
  <c r="O741" i="3"/>
  <c r="Q741" i="3"/>
  <c r="S741" i="3"/>
  <c r="O742" i="3"/>
  <c r="Q742" i="3"/>
  <c r="S742" i="3"/>
  <c r="O743" i="3"/>
  <c r="Q743" i="3"/>
  <c r="S743" i="3"/>
  <c r="O744" i="3"/>
  <c r="Q744" i="3"/>
  <c r="S744" i="3"/>
  <c r="O745" i="3"/>
  <c r="Q745" i="3"/>
  <c r="S745" i="3"/>
  <c r="O746" i="3"/>
  <c r="Q746" i="3"/>
  <c r="S746" i="3"/>
  <c r="O747" i="3"/>
  <c r="Q747" i="3"/>
  <c r="S747" i="3"/>
  <c r="O748" i="3"/>
  <c r="Q748" i="3"/>
  <c r="S748" i="3"/>
  <c r="O749" i="3"/>
  <c r="Q749" i="3"/>
  <c r="S749" i="3"/>
  <c r="O750" i="3"/>
  <c r="Q750" i="3"/>
  <c r="S750" i="3"/>
  <c r="O751" i="3"/>
  <c r="Q751" i="3"/>
  <c r="S751" i="3"/>
  <c r="O752" i="3"/>
  <c r="Q752" i="3"/>
  <c r="S752" i="3"/>
  <c r="O753" i="3"/>
  <c r="Q753" i="3"/>
  <c r="S753" i="3"/>
  <c r="O754" i="3"/>
  <c r="Q754" i="3"/>
  <c r="S754" i="3"/>
  <c r="O755" i="3"/>
  <c r="Q755" i="3"/>
  <c r="S755" i="3"/>
  <c r="O756" i="3"/>
  <c r="Q756" i="3"/>
  <c r="S756" i="3"/>
  <c r="O757" i="3"/>
  <c r="Q757" i="3"/>
  <c r="S757" i="3"/>
  <c r="O758" i="3"/>
  <c r="Q758" i="3"/>
  <c r="S758" i="3"/>
  <c r="O759" i="3"/>
  <c r="Q759" i="3"/>
  <c r="S759" i="3"/>
  <c r="O760" i="3"/>
  <c r="Q760" i="3"/>
  <c r="S760" i="3"/>
  <c r="O761" i="3"/>
  <c r="Q761" i="3"/>
  <c r="S761" i="3"/>
  <c r="O762" i="3"/>
  <c r="Q762" i="3"/>
  <c r="S762" i="3"/>
  <c r="O763" i="3"/>
  <c r="Q763" i="3"/>
  <c r="S763" i="3"/>
  <c r="O764" i="3"/>
  <c r="Q764" i="3"/>
  <c r="S764" i="3"/>
  <c r="O765" i="3"/>
  <c r="Q765" i="3"/>
  <c r="S765" i="3"/>
  <c r="O766" i="3"/>
  <c r="Q766" i="3"/>
  <c r="S766" i="3"/>
  <c r="O767" i="3"/>
  <c r="Q767" i="3"/>
  <c r="S767" i="3"/>
  <c r="O768" i="3"/>
  <c r="Q768" i="3"/>
  <c r="S768" i="3"/>
  <c r="O769" i="3"/>
  <c r="Q769" i="3"/>
  <c r="S769" i="3"/>
  <c r="O770" i="3"/>
  <c r="Q770" i="3"/>
  <c r="S770" i="3"/>
  <c r="O771" i="3"/>
  <c r="Q771" i="3"/>
  <c r="S771" i="3"/>
  <c r="O772" i="3"/>
  <c r="Q772" i="3"/>
  <c r="S772" i="3"/>
  <c r="O773" i="3"/>
  <c r="Q773" i="3"/>
  <c r="S773" i="3"/>
  <c r="O774" i="3"/>
  <c r="Q774" i="3"/>
  <c r="S774" i="3"/>
  <c r="O775" i="3"/>
  <c r="Q775" i="3"/>
  <c r="S775" i="3"/>
  <c r="O776" i="3"/>
  <c r="Q776" i="3"/>
  <c r="S776" i="3"/>
  <c r="O777" i="3"/>
  <c r="Q777" i="3"/>
  <c r="S777" i="3"/>
  <c r="O778" i="3"/>
  <c r="Q778" i="3"/>
  <c r="S778" i="3"/>
  <c r="O779" i="3"/>
  <c r="Q779" i="3"/>
  <c r="S779" i="3"/>
  <c r="O780" i="3"/>
  <c r="Q780" i="3"/>
  <c r="S780" i="3"/>
  <c r="O781" i="3"/>
  <c r="Q781" i="3"/>
  <c r="S781" i="3"/>
  <c r="O782" i="3"/>
  <c r="Q782" i="3"/>
  <c r="S782" i="3"/>
  <c r="O783" i="3"/>
  <c r="Q783" i="3"/>
  <c r="S783" i="3"/>
  <c r="O784" i="3"/>
  <c r="Q784" i="3"/>
  <c r="S784" i="3"/>
  <c r="O785" i="3"/>
  <c r="Q785" i="3"/>
  <c r="S785" i="3"/>
  <c r="O786" i="3"/>
  <c r="Q786" i="3"/>
  <c r="S786" i="3"/>
  <c r="O787" i="3"/>
  <c r="Q787" i="3"/>
  <c r="S787" i="3"/>
  <c r="O788" i="3"/>
  <c r="Q788" i="3"/>
  <c r="S788" i="3"/>
  <c r="O789" i="3"/>
  <c r="Q789" i="3"/>
  <c r="S789" i="3"/>
  <c r="O790" i="3"/>
  <c r="Q790" i="3"/>
  <c r="S790" i="3"/>
  <c r="O791" i="3"/>
  <c r="Q791" i="3"/>
  <c r="S791" i="3"/>
  <c r="O792" i="3"/>
  <c r="Q792" i="3"/>
  <c r="S792" i="3"/>
  <c r="O793" i="3"/>
  <c r="Q793" i="3"/>
  <c r="S793" i="3"/>
  <c r="O794" i="3"/>
  <c r="Q794" i="3"/>
  <c r="S794" i="3"/>
  <c r="O795" i="3"/>
  <c r="Q795" i="3"/>
  <c r="S795" i="3"/>
  <c r="O796" i="3"/>
  <c r="Q796" i="3"/>
  <c r="S796" i="3"/>
  <c r="O797" i="3"/>
  <c r="Q797" i="3"/>
  <c r="S797" i="3"/>
  <c r="O798" i="3"/>
  <c r="Q798" i="3"/>
  <c r="S798" i="3"/>
  <c r="O799" i="3"/>
  <c r="Q799" i="3"/>
  <c r="S799" i="3"/>
  <c r="O800" i="3"/>
  <c r="Q800" i="3"/>
  <c r="S800" i="3"/>
  <c r="O801" i="3"/>
  <c r="Q801" i="3"/>
  <c r="S801" i="3"/>
  <c r="O802" i="3"/>
  <c r="Q802" i="3"/>
  <c r="S802" i="3"/>
  <c r="O803" i="3"/>
  <c r="Q803" i="3"/>
  <c r="S803" i="3"/>
  <c r="O804" i="3"/>
  <c r="Q804" i="3"/>
  <c r="S804" i="3"/>
  <c r="O805" i="3"/>
  <c r="Q805" i="3"/>
  <c r="S805" i="3"/>
  <c r="O806" i="3"/>
  <c r="Q806" i="3"/>
  <c r="S806" i="3"/>
  <c r="O807" i="3"/>
  <c r="Q807" i="3"/>
  <c r="S807" i="3"/>
  <c r="O808" i="3"/>
  <c r="Q808" i="3"/>
  <c r="S808" i="3"/>
  <c r="O809" i="3"/>
  <c r="Q809" i="3"/>
  <c r="S809" i="3"/>
  <c r="O810" i="3"/>
  <c r="Q810" i="3"/>
  <c r="S810" i="3"/>
  <c r="O811" i="3"/>
  <c r="Q811" i="3"/>
  <c r="S811" i="3"/>
  <c r="O812" i="3"/>
  <c r="Q812" i="3"/>
  <c r="S812" i="3"/>
  <c r="O813" i="3"/>
  <c r="Q813" i="3"/>
  <c r="S813" i="3"/>
  <c r="O814" i="3"/>
  <c r="Q814" i="3"/>
  <c r="S814" i="3"/>
  <c r="O815" i="3"/>
  <c r="Q815" i="3"/>
  <c r="S815" i="3"/>
  <c r="O816" i="3"/>
  <c r="Q816" i="3"/>
  <c r="S816" i="3"/>
  <c r="O817" i="3"/>
  <c r="Q817" i="3"/>
  <c r="S817" i="3"/>
  <c r="O818" i="3"/>
  <c r="Q818" i="3"/>
  <c r="S818" i="3"/>
  <c r="O819" i="3"/>
  <c r="Q819" i="3"/>
  <c r="S819" i="3"/>
  <c r="O820" i="3"/>
  <c r="Q820" i="3"/>
  <c r="S820" i="3"/>
  <c r="O821" i="3"/>
  <c r="Q821" i="3"/>
  <c r="S821" i="3"/>
  <c r="O822" i="3"/>
  <c r="Q822" i="3"/>
  <c r="S822" i="3"/>
  <c r="O823" i="3"/>
  <c r="Q823" i="3"/>
  <c r="S823" i="3"/>
  <c r="O824" i="3"/>
  <c r="Q824" i="3"/>
  <c r="S824" i="3"/>
  <c r="O825" i="3"/>
  <c r="Q825" i="3"/>
  <c r="S825" i="3"/>
  <c r="O826" i="3"/>
  <c r="Q826" i="3"/>
  <c r="S826" i="3"/>
  <c r="O827" i="3"/>
  <c r="Q827" i="3"/>
  <c r="S827" i="3"/>
  <c r="O828" i="3"/>
  <c r="Q828" i="3"/>
  <c r="S828" i="3"/>
  <c r="O829" i="3"/>
  <c r="Q829" i="3"/>
  <c r="S829" i="3"/>
  <c r="O830" i="3"/>
  <c r="Q830" i="3"/>
  <c r="S830" i="3"/>
  <c r="O831" i="3"/>
  <c r="Q831" i="3"/>
  <c r="S831" i="3"/>
  <c r="O832" i="3"/>
  <c r="Q832" i="3"/>
  <c r="S832" i="3"/>
  <c r="O833" i="3"/>
  <c r="Q833" i="3"/>
  <c r="S833" i="3"/>
  <c r="O834" i="3"/>
  <c r="Q834" i="3"/>
  <c r="S834" i="3"/>
  <c r="O835" i="3"/>
  <c r="Q835" i="3"/>
  <c r="S835" i="3"/>
  <c r="O836" i="3"/>
  <c r="Q836" i="3"/>
  <c r="S836" i="3"/>
  <c r="O837" i="3"/>
  <c r="Q837" i="3"/>
  <c r="S837" i="3"/>
  <c r="O838" i="3"/>
  <c r="Q838" i="3"/>
  <c r="S838" i="3"/>
  <c r="O839" i="3"/>
  <c r="Q839" i="3"/>
  <c r="S839" i="3"/>
  <c r="O840" i="3"/>
  <c r="Q840" i="3"/>
  <c r="S840" i="3"/>
  <c r="O841" i="3"/>
  <c r="Q841" i="3"/>
  <c r="S841" i="3"/>
  <c r="O842" i="3"/>
  <c r="Q842" i="3"/>
  <c r="S842" i="3"/>
  <c r="O843" i="3"/>
  <c r="Q843" i="3"/>
  <c r="S843" i="3"/>
  <c r="O844" i="3"/>
  <c r="Q844" i="3"/>
  <c r="S844" i="3"/>
  <c r="O845" i="3"/>
  <c r="Q845" i="3"/>
  <c r="S845" i="3"/>
  <c r="O846" i="3"/>
  <c r="Q846" i="3"/>
  <c r="S846" i="3"/>
  <c r="O847" i="3"/>
  <c r="Q847" i="3"/>
  <c r="S847" i="3"/>
  <c r="O848" i="3"/>
  <c r="Q848" i="3"/>
  <c r="S848" i="3"/>
  <c r="O849" i="3"/>
  <c r="Q849" i="3"/>
  <c r="S849" i="3"/>
  <c r="O850" i="3"/>
  <c r="Q850" i="3"/>
  <c r="S850" i="3"/>
  <c r="O851" i="3"/>
  <c r="Q851" i="3"/>
  <c r="S851" i="3"/>
  <c r="O852" i="3"/>
  <c r="Q852" i="3"/>
  <c r="S852" i="3"/>
  <c r="O853" i="3"/>
  <c r="Q853" i="3"/>
  <c r="S853" i="3"/>
  <c r="O854" i="3"/>
  <c r="Q854" i="3"/>
  <c r="S854" i="3"/>
  <c r="O855" i="3"/>
  <c r="Q855" i="3"/>
  <c r="S855" i="3"/>
  <c r="O856" i="3"/>
  <c r="Q856" i="3"/>
  <c r="S856" i="3"/>
  <c r="O857" i="3"/>
  <c r="Q857" i="3"/>
  <c r="S857" i="3"/>
  <c r="O858" i="3"/>
  <c r="Q858" i="3"/>
  <c r="S858" i="3"/>
  <c r="O859" i="3"/>
  <c r="Q859" i="3"/>
  <c r="S859" i="3"/>
  <c r="O860" i="3"/>
  <c r="Q860" i="3"/>
  <c r="S860" i="3"/>
  <c r="O861" i="3"/>
  <c r="Q861" i="3"/>
  <c r="S861" i="3"/>
  <c r="O862" i="3"/>
  <c r="Q862" i="3"/>
  <c r="S862" i="3"/>
  <c r="O863" i="3"/>
  <c r="Q863" i="3"/>
  <c r="S863" i="3"/>
  <c r="O864" i="3"/>
  <c r="Q864" i="3"/>
  <c r="S864" i="3"/>
  <c r="O865" i="3"/>
  <c r="Q865" i="3"/>
  <c r="S865" i="3"/>
  <c r="O866" i="3"/>
  <c r="Q866" i="3"/>
  <c r="S866" i="3"/>
  <c r="O867" i="3"/>
  <c r="Q867" i="3"/>
  <c r="S867" i="3"/>
  <c r="O868" i="3"/>
  <c r="Q868" i="3"/>
  <c r="S868" i="3"/>
  <c r="O869" i="3"/>
  <c r="Q869" i="3"/>
  <c r="S869" i="3"/>
  <c r="O870" i="3"/>
  <c r="Q870" i="3"/>
  <c r="S870" i="3"/>
  <c r="O871" i="3"/>
  <c r="Q871" i="3"/>
  <c r="S871" i="3"/>
  <c r="O872" i="3"/>
  <c r="Q872" i="3"/>
  <c r="S872" i="3"/>
  <c r="O873" i="3"/>
  <c r="Q873" i="3"/>
  <c r="S873" i="3"/>
  <c r="O874" i="3"/>
  <c r="Q874" i="3"/>
  <c r="S874" i="3"/>
  <c r="O875" i="3"/>
  <c r="Q875" i="3"/>
  <c r="S875" i="3"/>
  <c r="O876" i="3"/>
  <c r="Q876" i="3"/>
  <c r="S876" i="3"/>
  <c r="O877" i="3"/>
  <c r="Q877" i="3"/>
  <c r="S877" i="3"/>
  <c r="O878" i="3"/>
  <c r="Q878" i="3"/>
  <c r="S878" i="3"/>
  <c r="O879" i="3"/>
  <c r="Q879" i="3"/>
  <c r="S879" i="3"/>
  <c r="O880" i="3"/>
  <c r="Q880" i="3"/>
  <c r="S880" i="3"/>
  <c r="O881" i="3"/>
  <c r="Q881" i="3"/>
  <c r="S881" i="3"/>
  <c r="O882" i="3"/>
  <c r="Q882" i="3"/>
  <c r="S882" i="3"/>
  <c r="O883" i="3"/>
  <c r="Q883" i="3"/>
  <c r="S883" i="3"/>
  <c r="O884" i="3"/>
  <c r="Q884" i="3"/>
  <c r="S884" i="3"/>
  <c r="O885" i="3"/>
  <c r="Q885" i="3"/>
  <c r="S885" i="3"/>
  <c r="O886" i="3"/>
  <c r="Q886" i="3"/>
  <c r="S886" i="3"/>
  <c r="O887" i="3"/>
  <c r="Q887" i="3"/>
  <c r="S887" i="3"/>
  <c r="O888" i="3"/>
  <c r="Q888" i="3"/>
  <c r="S888" i="3"/>
  <c r="O889" i="3"/>
  <c r="Q889" i="3"/>
  <c r="S889" i="3"/>
  <c r="O890" i="3"/>
  <c r="Q890" i="3"/>
  <c r="S890" i="3"/>
  <c r="O891" i="3"/>
  <c r="Q891" i="3"/>
  <c r="S891" i="3"/>
  <c r="O892" i="3"/>
  <c r="Q892" i="3"/>
  <c r="S892" i="3"/>
  <c r="O893" i="3"/>
  <c r="Q893" i="3"/>
  <c r="S893" i="3"/>
  <c r="O894" i="3"/>
  <c r="Q894" i="3"/>
  <c r="S894" i="3"/>
  <c r="O895" i="3"/>
  <c r="Q895" i="3"/>
  <c r="S895" i="3"/>
  <c r="O896" i="3"/>
  <c r="Q896" i="3"/>
  <c r="S896" i="3"/>
  <c r="O897" i="3"/>
  <c r="Q897" i="3"/>
  <c r="S897" i="3"/>
  <c r="O898" i="3"/>
  <c r="Q898" i="3"/>
  <c r="S898" i="3"/>
  <c r="O899" i="3"/>
  <c r="Q899" i="3"/>
  <c r="S899" i="3"/>
  <c r="O900" i="3"/>
  <c r="Q900" i="3"/>
  <c r="S900" i="3"/>
  <c r="O901" i="3"/>
  <c r="Q901" i="3"/>
  <c r="S901" i="3"/>
  <c r="O902" i="3"/>
  <c r="Q902" i="3"/>
  <c r="S902" i="3"/>
  <c r="O903" i="3"/>
  <c r="Q903" i="3"/>
  <c r="S903" i="3"/>
  <c r="O904" i="3"/>
  <c r="Q904" i="3"/>
  <c r="S904" i="3"/>
  <c r="O905" i="3"/>
  <c r="Q905" i="3"/>
  <c r="S905" i="3"/>
  <c r="O906" i="3"/>
  <c r="Q906" i="3"/>
  <c r="S906" i="3"/>
  <c r="O907" i="3"/>
  <c r="Q907" i="3"/>
  <c r="S907" i="3"/>
  <c r="O908" i="3"/>
  <c r="Q908" i="3"/>
  <c r="S908" i="3"/>
  <c r="O909" i="3"/>
  <c r="Q909" i="3"/>
  <c r="S909" i="3"/>
  <c r="O910" i="3"/>
  <c r="Q910" i="3"/>
  <c r="S910" i="3"/>
  <c r="O911" i="3"/>
  <c r="Q911" i="3"/>
  <c r="S911" i="3"/>
  <c r="O912" i="3"/>
  <c r="Q912" i="3"/>
  <c r="S912" i="3"/>
  <c r="O913" i="3"/>
  <c r="Q913" i="3"/>
  <c r="S913" i="3"/>
  <c r="O914" i="3"/>
  <c r="Q914" i="3"/>
  <c r="S914" i="3"/>
  <c r="O915" i="3"/>
  <c r="Q915" i="3"/>
  <c r="S915" i="3"/>
  <c r="O916" i="3"/>
  <c r="Q916" i="3"/>
  <c r="S916" i="3"/>
  <c r="O917" i="3"/>
  <c r="Q917" i="3"/>
  <c r="S917" i="3"/>
  <c r="O918" i="3"/>
  <c r="Q918" i="3"/>
  <c r="S918" i="3"/>
  <c r="O919" i="3"/>
  <c r="Q919" i="3"/>
  <c r="S919" i="3"/>
  <c r="O920" i="3"/>
  <c r="Q920" i="3"/>
  <c r="S920" i="3"/>
  <c r="O921" i="3"/>
  <c r="Q921" i="3"/>
  <c r="S921" i="3"/>
  <c r="O922" i="3"/>
  <c r="Q922" i="3"/>
  <c r="S922" i="3"/>
  <c r="O923" i="3"/>
  <c r="Q923" i="3"/>
  <c r="S923" i="3"/>
  <c r="O924" i="3"/>
  <c r="Q924" i="3"/>
  <c r="S924" i="3"/>
  <c r="O925" i="3"/>
  <c r="Q925" i="3"/>
  <c r="S925" i="3"/>
  <c r="O926" i="3"/>
  <c r="Q926" i="3"/>
  <c r="S926" i="3"/>
  <c r="O927" i="3"/>
  <c r="Q927" i="3"/>
  <c r="S927" i="3"/>
  <c r="O928" i="3"/>
  <c r="Q928" i="3"/>
  <c r="S928" i="3"/>
  <c r="O929" i="3"/>
  <c r="Q929" i="3"/>
  <c r="S929" i="3"/>
  <c r="O930" i="3"/>
  <c r="Q930" i="3"/>
  <c r="S930" i="3"/>
  <c r="O931" i="3"/>
  <c r="Q931" i="3"/>
  <c r="S931" i="3"/>
  <c r="O932" i="3"/>
  <c r="Q932" i="3"/>
  <c r="S932" i="3"/>
  <c r="O933" i="3"/>
  <c r="Q933" i="3"/>
  <c r="S933" i="3"/>
  <c r="O934" i="3"/>
  <c r="Q934" i="3"/>
  <c r="S934" i="3"/>
  <c r="O935" i="3"/>
  <c r="Q935" i="3"/>
  <c r="S935" i="3"/>
  <c r="O936" i="3"/>
  <c r="Q936" i="3"/>
  <c r="S936" i="3"/>
  <c r="O937" i="3"/>
  <c r="Q937" i="3"/>
  <c r="S937" i="3"/>
  <c r="O938" i="3"/>
  <c r="Q938" i="3"/>
  <c r="S938" i="3"/>
  <c r="O939" i="3"/>
  <c r="Q939" i="3"/>
  <c r="S939" i="3"/>
  <c r="O940" i="3"/>
  <c r="Q940" i="3"/>
  <c r="S940" i="3"/>
  <c r="O941" i="3"/>
  <c r="Q941" i="3"/>
  <c r="S941" i="3"/>
  <c r="O942" i="3"/>
  <c r="Q942" i="3"/>
  <c r="S942" i="3"/>
  <c r="O943" i="3"/>
  <c r="Q943" i="3"/>
  <c r="S943" i="3"/>
  <c r="O944" i="3"/>
  <c r="Q944" i="3"/>
  <c r="S944" i="3"/>
  <c r="O945" i="3"/>
  <c r="Q945" i="3"/>
  <c r="S945" i="3"/>
  <c r="O946" i="3"/>
  <c r="Q946" i="3"/>
  <c r="S946" i="3"/>
  <c r="O947" i="3"/>
  <c r="Q947" i="3"/>
  <c r="S947" i="3"/>
  <c r="O948" i="3"/>
  <c r="Q948" i="3"/>
  <c r="S948" i="3"/>
  <c r="O949" i="3"/>
  <c r="Q949" i="3"/>
  <c r="S949" i="3"/>
  <c r="O950" i="3"/>
  <c r="Q950" i="3"/>
  <c r="S950" i="3"/>
  <c r="O951" i="3"/>
  <c r="Q951" i="3"/>
  <c r="S951" i="3"/>
  <c r="O952" i="3"/>
  <c r="Q952" i="3"/>
  <c r="S952" i="3"/>
  <c r="O953" i="3"/>
  <c r="Q953" i="3"/>
  <c r="S953" i="3"/>
  <c r="O954" i="3"/>
  <c r="Q954" i="3"/>
  <c r="S954" i="3"/>
  <c r="O955" i="3"/>
  <c r="Q955" i="3"/>
  <c r="S955" i="3"/>
  <c r="O956" i="3"/>
  <c r="Q956" i="3"/>
  <c r="S956" i="3"/>
  <c r="O957" i="3"/>
  <c r="Q957" i="3"/>
  <c r="S957" i="3"/>
  <c r="O958" i="3"/>
  <c r="Q958" i="3"/>
  <c r="S958" i="3"/>
  <c r="O959" i="3"/>
  <c r="Q959" i="3"/>
  <c r="S959" i="3"/>
  <c r="O960" i="3"/>
  <c r="Q960" i="3"/>
  <c r="S960" i="3"/>
  <c r="O961" i="3"/>
  <c r="Q961" i="3"/>
  <c r="S961" i="3"/>
  <c r="O962" i="3"/>
  <c r="Q962" i="3"/>
  <c r="S962" i="3"/>
  <c r="O963" i="3"/>
  <c r="Q963" i="3"/>
  <c r="S963" i="3"/>
  <c r="O964" i="3"/>
  <c r="Q964" i="3"/>
  <c r="S964" i="3"/>
  <c r="O965" i="3"/>
  <c r="Q965" i="3"/>
  <c r="S965" i="3"/>
  <c r="O966" i="3"/>
  <c r="Q966" i="3"/>
  <c r="S966" i="3"/>
  <c r="O967" i="3"/>
  <c r="Q967" i="3"/>
  <c r="S967" i="3"/>
  <c r="O968" i="3"/>
  <c r="Q968" i="3"/>
  <c r="S968" i="3"/>
  <c r="O969" i="3"/>
  <c r="Q969" i="3"/>
  <c r="S969" i="3"/>
  <c r="O970" i="3"/>
  <c r="Q970" i="3"/>
  <c r="S970" i="3"/>
  <c r="O971" i="3"/>
  <c r="Q971" i="3"/>
  <c r="S971" i="3"/>
  <c r="O972" i="3"/>
  <c r="Q972" i="3"/>
  <c r="S972" i="3"/>
  <c r="O973" i="3"/>
  <c r="Q973" i="3"/>
  <c r="S973" i="3"/>
  <c r="O974" i="3"/>
  <c r="Q974" i="3"/>
  <c r="S974" i="3"/>
  <c r="O975" i="3"/>
  <c r="Q975" i="3"/>
  <c r="S975" i="3"/>
  <c r="O976" i="3"/>
  <c r="Q976" i="3"/>
  <c r="S976" i="3"/>
  <c r="O977" i="3"/>
  <c r="Q977" i="3"/>
  <c r="S977" i="3"/>
  <c r="O978" i="3"/>
  <c r="Q978" i="3"/>
  <c r="S978" i="3"/>
  <c r="O979" i="3"/>
  <c r="Q979" i="3"/>
  <c r="S979" i="3"/>
  <c r="O980" i="3"/>
  <c r="Q980" i="3"/>
  <c r="S980" i="3"/>
  <c r="O981" i="3"/>
  <c r="Q981" i="3"/>
  <c r="S981" i="3"/>
  <c r="O982" i="3"/>
  <c r="Q982" i="3"/>
  <c r="S982" i="3"/>
  <c r="O983" i="3"/>
  <c r="Q983" i="3"/>
  <c r="S983" i="3"/>
  <c r="O984" i="3"/>
  <c r="Q984" i="3"/>
  <c r="S984" i="3"/>
  <c r="O985" i="3"/>
  <c r="Q985" i="3"/>
  <c r="S985" i="3"/>
  <c r="O986" i="3"/>
  <c r="Q986" i="3"/>
  <c r="S986" i="3"/>
  <c r="O987" i="3"/>
  <c r="Q987" i="3"/>
  <c r="S987" i="3"/>
  <c r="O988" i="3"/>
  <c r="Q988" i="3"/>
  <c r="S988" i="3"/>
  <c r="O989" i="3"/>
  <c r="Q989" i="3"/>
  <c r="S989" i="3"/>
  <c r="O990" i="3"/>
  <c r="Q990" i="3"/>
  <c r="S990" i="3"/>
  <c r="O991" i="3"/>
  <c r="Q991" i="3"/>
  <c r="S991" i="3"/>
  <c r="O992" i="3"/>
  <c r="Q992" i="3"/>
  <c r="S992" i="3"/>
  <c r="O993" i="3"/>
  <c r="Q993" i="3"/>
  <c r="S993" i="3"/>
  <c r="O994" i="3"/>
  <c r="Q994" i="3"/>
  <c r="S994" i="3"/>
  <c r="O995" i="3"/>
  <c r="Q995" i="3"/>
  <c r="S995" i="3"/>
  <c r="O996" i="3"/>
  <c r="Q996" i="3"/>
  <c r="S996" i="3"/>
  <c r="O997" i="3"/>
  <c r="Q997" i="3"/>
  <c r="S997" i="3"/>
  <c r="O998" i="3"/>
  <c r="Q998" i="3"/>
  <c r="S998" i="3"/>
  <c r="O999" i="3"/>
  <c r="Q999" i="3"/>
  <c r="S999" i="3"/>
  <c r="O1000" i="3"/>
  <c r="Q1000" i="3"/>
  <c r="S1000" i="3"/>
  <c r="O1001" i="3"/>
  <c r="Q1001" i="3"/>
  <c r="S1001" i="3"/>
  <c r="O1002" i="3"/>
  <c r="Q1002" i="3"/>
  <c r="S1002" i="3"/>
  <c r="O1003" i="3"/>
  <c r="Q1003" i="3"/>
  <c r="S1003" i="3"/>
  <c r="O1004" i="3"/>
  <c r="Q1004" i="3"/>
  <c r="S1004" i="3"/>
  <c r="O1005" i="3"/>
  <c r="Q1005" i="3"/>
  <c r="S1005" i="3"/>
  <c r="O1006" i="3"/>
  <c r="Q1006" i="3"/>
  <c r="S1006" i="3"/>
  <c r="O1007" i="3"/>
  <c r="Q1007" i="3"/>
  <c r="S1007" i="3"/>
  <c r="O1008" i="3"/>
  <c r="Q1008" i="3"/>
  <c r="S1008" i="3"/>
  <c r="O1009" i="3"/>
  <c r="Q1009" i="3"/>
  <c r="S1009" i="3"/>
  <c r="O1010" i="3"/>
  <c r="Q1010" i="3"/>
  <c r="S1010" i="3"/>
  <c r="O1011" i="3"/>
  <c r="Q1011" i="3"/>
  <c r="S1011" i="3"/>
  <c r="O1012" i="3"/>
  <c r="Q1012" i="3"/>
  <c r="S1012" i="3"/>
  <c r="O1013" i="3"/>
  <c r="Q1013" i="3"/>
  <c r="S1013" i="3"/>
  <c r="O1014" i="3"/>
  <c r="Q1014" i="3"/>
  <c r="S1014" i="3"/>
  <c r="O1015" i="3"/>
  <c r="Q1015" i="3"/>
  <c r="S1015" i="3"/>
  <c r="O1016" i="3"/>
  <c r="Q1016" i="3"/>
  <c r="S1016" i="3"/>
  <c r="S1" i="3"/>
  <c r="S2" i="3"/>
  <c r="T1" i="3"/>
  <c r="T2" i="3"/>
  <c r="T11" i="3"/>
  <c r="J11" i="3"/>
  <c r="L11" i="3"/>
  <c r="N11" i="3"/>
  <c r="F13" i="4"/>
  <c r="G13" i="4"/>
  <c r="D12" i="3"/>
  <c r="D14" i="4"/>
  <c r="F12" i="3"/>
  <c r="H12" i="3"/>
  <c r="E14" i="4"/>
  <c r="T12" i="3"/>
  <c r="J12" i="3"/>
  <c r="L12" i="3"/>
  <c r="N12" i="3"/>
  <c r="F14" i="4"/>
  <c r="G14" i="4"/>
  <c r="D13" i="3"/>
  <c r="D15" i="4"/>
  <c r="F13" i="3"/>
  <c r="H13" i="3"/>
  <c r="E15" i="4"/>
  <c r="T13" i="3"/>
  <c r="J13" i="3"/>
  <c r="L13" i="3"/>
  <c r="N13" i="3"/>
  <c r="F15" i="4"/>
  <c r="G15" i="4"/>
  <c r="D14" i="3"/>
  <c r="D16" i="4"/>
  <c r="F14" i="3"/>
  <c r="H14" i="3"/>
  <c r="E16" i="4"/>
  <c r="T14" i="3"/>
  <c r="J14" i="3"/>
  <c r="L14" i="3"/>
  <c r="N14" i="3"/>
  <c r="F16" i="4"/>
  <c r="G16" i="4"/>
  <c r="D15" i="3"/>
  <c r="D17" i="4"/>
  <c r="F15" i="3"/>
  <c r="H15" i="3"/>
  <c r="E17" i="4"/>
  <c r="T15" i="3"/>
  <c r="J15" i="3"/>
  <c r="L15" i="3"/>
  <c r="N15" i="3"/>
  <c r="F17" i="4"/>
  <c r="G17" i="4"/>
  <c r="D16" i="3"/>
  <c r="D18" i="4"/>
  <c r="F16" i="3"/>
  <c r="H16" i="3"/>
  <c r="E18" i="4"/>
  <c r="T16" i="3"/>
  <c r="J16" i="3"/>
  <c r="L16" i="3"/>
  <c r="N16" i="3"/>
  <c r="F18" i="4"/>
  <c r="G18" i="4"/>
  <c r="D17" i="3"/>
  <c r="D19" i="4"/>
  <c r="F17" i="3"/>
  <c r="H17" i="3"/>
  <c r="E19" i="4"/>
  <c r="T17" i="3"/>
  <c r="J17" i="3"/>
  <c r="L17" i="3"/>
  <c r="N17" i="3"/>
  <c r="F19" i="4"/>
  <c r="G19" i="4"/>
  <c r="D18" i="3"/>
  <c r="D20" i="4"/>
  <c r="F18" i="3"/>
  <c r="H18" i="3"/>
  <c r="E20" i="4"/>
  <c r="T18" i="3"/>
  <c r="J18" i="3"/>
  <c r="L18" i="3"/>
  <c r="N18" i="3"/>
  <c r="F20" i="4"/>
  <c r="G20" i="4"/>
  <c r="D19" i="3"/>
  <c r="D21" i="4"/>
  <c r="F19" i="3"/>
  <c r="H19" i="3"/>
  <c r="E21" i="4"/>
  <c r="T19" i="3"/>
  <c r="J19" i="3"/>
  <c r="L19" i="3"/>
  <c r="N19" i="3"/>
  <c r="F21" i="4"/>
  <c r="G21" i="4"/>
  <c r="D20" i="3"/>
  <c r="D22" i="4"/>
  <c r="F20" i="3"/>
  <c r="H20" i="3"/>
  <c r="E22" i="4"/>
  <c r="T20" i="3"/>
  <c r="J20" i="3"/>
  <c r="L20" i="3"/>
  <c r="N20" i="3"/>
  <c r="F22" i="4"/>
  <c r="G22" i="4"/>
  <c r="D21" i="3"/>
  <c r="D23" i="4"/>
  <c r="F21" i="3"/>
  <c r="H21" i="3"/>
  <c r="E23" i="4"/>
  <c r="T21" i="3"/>
  <c r="J21" i="3"/>
  <c r="L21" i="3"/>
  <c r="N21" i="3"/>
  <c r="F23" i="4"/>
  <c r="G23" i="4"/>
  <c r="D22" i="3"/>
  <c r="D24" i="4"/>
  <c r="F22" i="3"/>
  <c r="H22" i="3"/>
  <c r="E24" i="4"/>
  <c r="T22" i="3"/>
  <c r="J22" i="3"/>
  <c r="L22" i="3"/>
  <c r="N22" i="3"/>
  <c r="F24" i="4"/>
  <c r="G24" i="4"/>
  <c r="D23" i="3"/>
  <c r="D25" i="4"/>
  <c r="F23" i="3"/>
  <c r="H23" i="3"/>
  <c r="E25" i="4"/>
  <c r="T23" i="3"/>
  <c r="J23" i="3"/>
  <c r="L23" i="3"/>
  <c r="N23" i="3"/>
  <c r="F25" i="4"/>
  <c r="G25" i="4"/>
  <c r="D24" i="3"/>
  <c r="D26" i="4"/>
  <c r="F24" i="3"/>
  <c r="H24" i="3"/>
  <c r="E26" i="4"/>
  <c r="T24" i="3"/>
  <c r="J24" i="3"/>
  <c r="L24" i="3"/>
  <c r="N24" i="3"/>
  <c r="F26" i="4"/>
  <c r="G26" i="4"/>
  <c r="D25" i="3"/>
  <c r="D27" i="4"/>
  <c r="F25" i="3"/>
  <c r="H25" i="3"/>
  <c r="E27" i="4"/>
  <c r="T25" i="3"/>
  <c r="J25" i="3"/>
  <c r="L25" i="3"/>
  <c r="N25" i="3"/>
  <c r="F27" i="4"/>
  <c r="G27" i="4"/>
  <c r="D26" i="3"/>
  <c r="D28" i="4"/>
  <c r="F26" i="3"/>
  <c r="H26" i="3"/>
  <c r="E28" i="4"/>
  <c r="T26" i="3"/>
  <c r="J26" i="3"/>
  <c r="L26" i="3"/>
  <c r="N26" i="3"/>
  <c r="F28" i="4"/>
  <c r="G28" i="4"/>
  <c r="D27" i="3"/>
  <c r="D29" i="4"/>
  <c r="F27" i="3"/>
  <c r="H27" i="3"/>
  <c r="E29" i="4"/>
  <c r="T27" i="3"/>
  <c r="J27" i="3"/>
  <c r="L27" i="3"/>
  <c r="N27" i="3"/>
  <c r="F29" i="4"/>
  <c r="G29" i="4"/>
  <c r="D28" i="3"/>
  <c r="D30" i="4"/>
  <c r="F28" i="3"/>
  <c r="H28" i="3"/>
  <c r="E30" i="4"/>
  <c r="T28" i="3"/>
  <c r="J28" i="3"/>
  <c r="L28" i="3"/>
  <c r="N28" i="3"/>
  <c r="F30" i="4"/>
  <c r="G30" i="4"/>
  <c r="D29" i="3"/>
  <c r="D31" i="4"/>
  <c r="F29" i="3"/>
  <c r="H29" i="3"/>
  <c r="E31" i="4"/>
  <c r="T29" i="3"/>
  <c r="J29" i="3"/>
  <c r="L29" i="3"/>
  <c r="N29" i="3"/>
  <c r="F31" i="4"/>
  <c r="G31" i="4"/>
  <c r="D30" i="3"/>
  <c r="D32" i="4"/>
  <c r="F30" i="3"/>
  <c r="H30" i="3"/>
  <c r="E32" i="4"/>
  <c r="T30" i="3"/>
  <c r="J30" i="3"/>
  <c r="L30" i="3"/>
  <c r="N30" i="3"/>
  <c r="F32" i="4"/>
  <c r="G32" i="4"/>
  <c r="D31" i="3"/>
  <c r="D33" i="4"/>
  <c r="F31" i="3"/>
  <c r="H31" i="3"/>
  <c r="E33" i="4"/>
  <c r="T31" i="3"/>
  <c r="J31" i="3"/>
  <c r="L31" i="3"/>
  <c r="N31" i="3"/>
  <c r="F33" i="4"/>
  <c r="G33" i="4"/>
  <c r="D32" i="3"/>
  <c r="D34" i="4"/>
  <c r="F32" i="3"/>
  <c r="H32" i="3"/>
  <c r="E34" i="4"/>
  <c r="T32" i="3"/>
  <c r="J32" i="3"/>
  <c r="L32" i="3"/>
  <c r="N32" i="3"/>
  <c r="F34" i="4"/>
  <c r="G34" i="4"/>
  <c r="D33" i="3"/>
  <c r="D35" i="4"/>
  <c r="F33" i="3"/>
  <c r="H33" i="3"/>
  <c r="E35" i="4"/>
  <c r="T33" i="3"/>
  <c r="J33" i="3"/>
  <c r="L33" i="3"/>
  <c r="N33" i="3"/>
  <c r="F35" i="4"/>
  <c r="G35" i="4"/>
  <c r="D34" i="3"/>
  <c r="D36" i="4"/>
  <c r="F34" i="3"/>
  <c r="H34" i="3"/>
  <c r="E36" i="4"/>
  <c r="T34" i="3"/>
  <c r="J34" i="3"/>
  <c r="L34" i="3"/>
  <c r="N34" i="3"/>
  <c r="F36" i="4"/>
  <c r="G36" i="4"/>
  <c r="D35" i="3"/>
  <c r="D37" i="4"/>
  <c r="F35" i="3"/>
  <c r="H35" i="3"/>
  <c r="E37" i="4"/>
  <c r="T35" i="3"/>
  <c r="J35" i="3"/>
  <c r="L35" i="3"/>
  <c r="N35" i="3"/>
  <c r="F37" i="4"/>
  <c r="G37" i="4"/>
  <c r="D36" i="3"/>
  <c r="D38" i="4"/>
  <c r="F36" i="3"/>
  <c r="H36" i="3"/>
  <c r="E38" i="4"/>
  <c r="T36" i="3"/>
  <c r="J36" i="3"/>
  <c r="L36" i="3"/>
  <c r="N36" i="3"/>
  <c r="F38" i="4"/>
  <c r="G38" i="4"/>
  <c r="D37" i="3"/>
  <c r="D39" i="4"/>
  <c r="F37" i="3"/>
  <c r="H37" i="3"/>
  <c r="E39" i="4"/>
  <c r="T37" i="3"/>
  <c r="J37" i="3"/>
  <c r="L37" i="3"/>
  <c r="N37" i="3"/>
  <c r="F39" i="4"/>
  <c r="G39" i="4"/>
  <c r="D38" i="3"/>
  <c r="D40" i="4"/>
  <c r="F38" i="3"/>
  <c r="H38" i="3"/>
  <c r="E40" i="4"/>
  <c r="T38" i="3"/>
  <c r="J38" i="3"/>
  <c r="L38" i="3"/>
  <c r="N38" i="3"/>
  <c r="F40" i="4"/>
  <c r="G40" i="4"/>
  <c r="D39" i="3"/>
  <c r="D41" i="4"/>
  <c r="F39" i="3"/>
  <c r="H39" i="3"/>
  <c r="E41" i="4"/>
  <c r="T39" i="3"/>
  <c r="J39" i="3"/>
  <c r="L39" i="3"/>
  <c r="N39" i="3"/>
  <c r="F41" i="4"/>
  <c r="G41" i="4"/>
  <c r="D40" i="3"/>
  <c r="D42" i="4"/>
  <c r="F40" i="3"/>
  <c r="H40" i="3"/>
  <c r="E42" i="4"/>
  <c r="T40" i="3"/>
  <c r="J40" i="3"/>
  <c r="L40" i="3"/>
  <c r="N40" i="3"/>
  <c r="F42" i="4"/>
  <c r="G42" i="4"/>
  <c r="D41" i="3"/>
  <c r="D43" i="4"/>
  <c r="F41" i="3"/>
  <c r="H41" i="3"/>
  <c r="E43" i="4"/>
  <c r="T41" i="3"/>
  <c r="J41" i="3"/>
  <c r="L41" i="3"/>
  <c r="N41" i="3"/>
  <c r="F43" i="4"/>
  <c r="G43" i="4"/>
  <c r="D42" i="3"/>
  <c r="D44" i="4"/>
  <c r="F42" i="3"/>
  <c r="H42" i="3"/>
  <c r="E44" i="4"/>
  <c r="T42" i="3"/>
  <c r="J42" i="3"/>
  <c r="L42" i="3"/>
  <c r="N42" i="3"/>
  <c r="F44" i="4"/>
  <c r="G44" i="4"/>
  <c r="D43" i="3"/>
  <c r="D45" i="4"/>
  <c r="F43" i="3"/>
  <c r="H43" i="3"/>
  <c r="E45" i="4"/>
  <c r="T43" i="3"/>
  <c r="J43" i="3"/>
  <c r="L43" i="3"/>
  <c r="N43" i="3"/>
  <c r="F45" i="4"/>
  <c r="G45" i="4"/>
  <c r="D44" i="3"/>
  <c r="D46" i="4"/>
  <c r="F44" i="3"/>
  <c r="H44" i="3"/>
  <c r="E46" i="4"/>
  <c r="T44" i="3"/>
  <c r="J44" i="3"/>
  <c r="L44" i="3"/>
  <c r="N44" i="3"/>
  <c r="F46" i="4"/>
  <c r="G46" i="4"/>
  <c r="D45" i="3"/>
  <c r="D47" i="4"/>
  <c r="F45" i="3"/>
  <c r="H45" i="3"/>
  <c r="E47" i="4"/>
  <c r="T45" i="3"/>
  <c r="J45" i="3"/>
  <c r="L45" i="3"/>
  <c r="N45" i="3"/>
  <c r="F47" i="4"/>
  <c r="G47" i="4"/>
  <c r="D46" i="3"/>
  <c r="D48" i="4"/>
  <c r="F46" i="3"/>
  <c r="H46" i="3"/>
  <c r="E48" i="4"/>
  <c r="T46" i="3"/>
  <c r="J46" i="3"/>
  <c r="L46" i="3"/>
  <c r="N46" i="3"/>
  <c r="F48" i="4"/>
  <c r="G48" i="4"/>
  <c r="D47" i="3"/>
  <c r="D49" i="4"/>
  <c r="F47" i="3"/>
  <c r="H47" i="3"/>
  <c r="E49" i="4"/>
  <c r="T47" i="3"/>
  <c r="J47" i="3"/>
  <c r="L47" i="3"/>
  <c r="N47" i="3"/>
  <c r="F49" i="4"/>
  <c r="G49" i="4"/>
  <c r="D48" i="3"/>
  <c r="D50" i="4"/>
  <c r="F48" i="3"/>
  <c r="H48" i="3"/>
  <c r="E50" i="4"/>
  <c r="T48" i="3"/>
  <c r="J48" i="3"/>
  <c r="L48" i="3"/>
  <c r="N48" i="3"/>
  <c r="F50" i="4"/>
  <c r="G50" i="4"/>
  <c r="D49" i="3"/>
  <c r="D51" i="4"/>
  <c r="F49" i="3"/>
  <c r="H49" i="3"/>
  <c r="E51" i="4"/>
  <c r="T49" i="3"/>
  <c r="J49" i="3"/>
  <c r="L49" i="3"/>
  <c r="N49" i="3"/>
  <c r="F51" i="4"/>
  <c r="G51" i="4"/>
  <c r="D50" i="3"/>
  <c r="D52" i="4"/>
  <c r="F50" i="3"/>
  <c r="H50" i="3"/>
  <c r="E52" i="4"/>
  <c r="T50" i="3"/>
  <c r="J50" i="3"/>
  <c r="L50" i="3"/>
  <c r="N50" i="3"/>
  <c r="F52" i="4"/>
  <c r="G52" i="4"/>
  <c r="D51" i="3"/>
  <c r="D53" i="4"/>
  <c r="F51" i="3"/>
  <c r="H51" i="3"/>
  <c r="E53" i="4"/>
  <c r="T51" i="3"/>
  <c r="J51" i="3"/>
  <c r="L51" i="3"/>
  <c r="N51" i="3"/>
  <c r="F53" i="4"/>
  <c r="G53" i="4"/>
  <c r="D52" i="3"/>
  <c r="D54" i="4"/>
  <c r="F52" i="3"/>
  <c r="H52" i="3"/>
  <c r="E54" i="4"/>
  <c r="T52" i="3"/>
  <c r="J52" i="3"/>
  <c r="L52" i="3"/>
  <c r="N52" i="3"/>
  <c r="F54" i="4"/>
  <c r="G54" i="4"/>
  <c r="D53" i="3"/>
  <c r="D55" i="4"/>
  <c r="F53" i="3"/>
  <c r="H53" i="3"/>
  <c r="E55" i="4"/>
  <c r="T53" i="3"/>
  <c r="J53" i="3"/>
  <c r="L53" i="3"/>
  <c r="N53" i="3"/>
  <c r="F55" i="4"/>
  <c r="G55" i="4"/>
  <c r="D54" i="3"/>
  <c r="D56" i="4"/>
  <c r="F54" i="3"/>
  <c r="H54" i="3"/>
  <c r="E56" i="4"/>
  <c r="T54" i="3"/>
  <c r="J54" i="3"/>
  <c r="L54" i="3"/>
  <c r="N54" i="3"/>
  <c r="F56" i="4"/>
  <c r="G56" i="4"/>
  <c r="D55" i="3"/>
  <c r="D57" i="4"/>
  <c r="F55" i="3"/>
  <c r="H55" i="3"/>
  <c r="E57" i="4"/>
  <c r="T55" i="3"/>
  <c r="J55" i="3"/>
  <c r="L55" i="3"/>
  <c r="N55" i="3"/>
  <c r="F57" i="4"/>
  <c r="G57" i="4"/>
  <c r="D56" i="3"/>
  <c r="D58" i="4"/>
  <c r="F56" i="3"/>
  <c r="H56" i="3"/>
  <c r="E58" i="4"/>
  <c r="T56" i="3"/>
  <c r="J56" i="3"/>
  <c r="L56" i="3"/>
  <c r="N56" i="3"/>
  <c r="F58" i="4"/>
  <c r="G58" i="4"/>
  <c r="D57" i="3"/>
  <c r="D59" i="4"/>
  <c r="F57" i="3"/>
  <c r="H57" i="3"/>
  <c r="E59" i="4"/>
  <c r="T57" i="3"/>
  <c r="J57" i="3"/>
  <c r="L57" i="3"/>
  <c r="N57" i="3"/>
  <c r="F59" i="4"/>
  <c r="G59" i="4"/>
  <c r="D58" i="3"/>
  <c r="D60" i="4"/>
  <c r="F58" i="3"/>
  <c r="H58" i="3"/>
  <c r="E60" i="4"/>
  <c r="T58" i="3"/>
  <c r="J58" i="3"/>
  <c r="L58" i="3"/>
  <c r="N58" i="3"/>
  <c r="F60" i="4"/>
  <c r="G60" i="4"/>
  <c r="D59" i="3"/>
  <c r="D61" i="4"/>
  <c r="F59" i="3"/>
  <c r="H59" i="3"/>
  <c r="E61" i="4"/>
  <c r="T59" i="3"/>
  <c r="J59" i="3"/>
  <c r="L59" i="3"/>
  <c r="N59" i="3"/>
  <c r="F61" i="4"/>
  <c r="G61" i="4"/>
  <c r="D60" i="3"/>
  <c r="D62" i="4"/>
  <c r="F60" i="3"/>
  <c r="H60" i="3"/>
  <c r="E62" i="4"/>
  <c r="T60" i="3"/>
  <c r="J60" i="3"/>
  <c r="L60" i="3"/>
  <c r="N60" i="3"/>
  <c r="F62" i="4"/>
  <c r="G62" i="4"/>
  <c r="D61" i="3"/>
  <c r="D63" i="4"/>
  <c r="F61" i="3"/>
  <c r="H61" i="3"/>
  <c r="E63" i="4"/>
  <c r="T61" i="3"/>
  <c r="J61" i="3"/>
  <c r="L61" i="3"/>
  <c r="N61" i="3"/>
  <c r="F63" i="4"/>
  <c r="G63" i="4"/>
  <c r="D62" i="3"/>
  <c r="D64" i="4"/>
  <c r="F62" i="3"/>
  <c r="H62" i="3"/>
  <c r="E64" i="4"/>
  <c r="T62" i="3"/>
  <c r="J62" i="3"/>
  <c r="L62" i="3"/>
  <c r="N62" i="3"/>
  <c r="F64" i="4"/>
  <c r="G64" i="4"/>
  <c r="D63" i="3"/>
  <c r="D65" i="4"/>
  <c r="F63" i="3"/>
  <c r="H63" i="3"/>
  <c r="E65" i="4"/>
  <c r="T63" i="3"/>
  <c r="J63" i="3"/>
  <c r="L63" i="3"/>
  <c r="N63" i="3"/>
  <c r="F65" i="4"/>
  <c r="G65" i="4"/>
  <c r="D64" i="3"/>
  <c r="D66" i="4"/>
  <c r="F64" i="3"/>
  <c r="H64" i="3"/>
  <c r="E66" i="4"/>
  <c r="T64" i="3"/>
  <c r="J64" i="3"/>
  <c r="L64" i="3"/>
  <c r="N64" i="3"/>
  <c r="F66" i="4"/>
  <c r="G66" i="4"/>
  <c r="D65" i="3"/>
  <c r="D67" i="4"/>
  <c r="F65" i="3"/>
  <c r="H65" i="3"/>
  <c r="E67" i="4"/>
  <c r="T65" i="3"/>
  <c r="J65" i="3"/>
  <c r="L65" i="3"/>
  <c r="N65" i="3"/>
  <c r="F67" i="4"/>
  <c r="G67" i="4"/>
  <c r="D66" i="3"/>
  <c r="D68" i="4"/>
  <c r="F66" i="3"/>
  <c r="H66" i="3"/>
  <c r="E68" i="4"/>
  <c r="T66" i="3"/>
  <c r="J66" i="3"/>
  <c r="L66" i="3"/>
  <c r="N66" i="3"/>
  <c r="F68" i="4"/>
  <c r="G68" i="4"/>
  <c r="D67" i="3"/>
  <c r="D69" i="4"/>
  <c r="F67" i="3"/>
  <c r="H67" i="3"/>
  <c r="E69" i="4"/>
  <c r="T67" i="3"/>
  <c r="J67" i="3"/>
  <c r="L67" i="3"/>
  <c r="N67" i="3"/>
  <c r="F69" i="4"/>
  <c r="G69" i="4"/>
  <c r="D68" i="3"/>
  <c r="D70" i="4"/>
  <c r="F68" i="3"/>
  <c r="H68" i="3"/>
  <c r="E70" i="4"/>
  <c r="T68" i="3"/>
  <c r="J68" i="3"/>
  <c r="L68" i="3"/>
  <c r="N68" i="3"/>
  <c r="F70" i="4"/>
  <c r="G70" i="4"/>
  <c r="D69" i="3"/>
  <c r="D71" i="4"/>
  <c r="F69" i="3"/>
  <c r="H69" i="3"/>
  <c r="E71" i="4"/>
  <c r="T69" i="3"/>
  <c r="J69" i="3"/>
  <c r="L69" i="3"/>
  <c r="N69" i="3"/>
  <c r="F71" i="4"/>
  <c r="G71" i="4"/>
  <c r="D70" i="3"/>
  <c r="D72" i="4"/>
  <c r="F70" i="3"/>
  <c r="H70" i="3"/>
  <c r="E72" i="4"/>
  <c r="T70" i="3"/>
  <c r="J70" i="3"/>
  <c r="L70" i="3"/>
  <c r="N70" i="3"/>
  <c r="F72" i="4"/>
  <c r="G72" i="4"/>
  <c r="D71" i="3"/>
  <c r="D73" i="4"/>
  <c r="F71" i="3"/>
  <c r="H71" i="3"/>
  <c r="E73" i="4"/>
  <c r="T71" i="3"/>
  <c r="J71" i="3"/>
  <c r="L71" i="3"/>
  <c r="N71" i="3"/>
  <c r="F73" i="4"/>
  <c r="G73" i="4"/>
  <c r="D72" i="3"/>
  <c r="D74" i="4"/>
  <c r="F72" i="3"/>
  <c r="H72" i="3"/>
  <c r="E74" i="4"/>
  <c r="T72" i="3"/>
  <c r="J72" i="3"/>
  <c r="L72" i="3"/>
  <c r="N72" i="3"/>
  <c r="F74" i="4"/>
  <c r="G74" i="4"/>
  <c r="D73" i="3"/>
  <c r="D75" i="4"/>
  <c r="F73" i="3"/>
  <c r="H73" i="3"/>
  <c r="E75" i="4"/>
  <c r="T73" i="3"/>
  <c r="J73" i="3"/>
  <c r="L73" i="3"/>
  <c r="N73" i="3"/>
  <c r="F75" i="4"/>
  <c r="G75" i="4"/>
  <c r="D74" i="3"/>
  <c r="D76" i="4"/>
  <c r="F74" i="3"/>
  <c r="H74" i="3"/>
  <c r="E76" i="4"/>
  <c r="T74" i="3"/>
  <c r="J74" i="3"/>
  <c r="L74" i="3"/>
  <c r="N74" i="3"/>
  <c r="F76" i="4"/>
  <c r="G76" i="4"/>
  <c r="D75" i="3"/>
  <c r="D77" i="4"/>
  <c r="F75" i="3"/>
  <c r="H75" i="3"/>
  <c r="E77" i="4"/>
  <c r="T75" i="3"/>
  <c r="J75" i="3"/>
  <c r="L75" i="3"/>
  <c r="N75" i="3"/>
  <c r="F77" i="4"/>
  <c r="G77" i="4"/>
  <c r="D76" i="3"/>
  <c r="D78" i="4"/>
  <c r="F76" i="3"/>
  <c r="H76" i="3"/>
  <c r="E78" i="4"/>
  <c r="T76" i="3"/>
  <c r="J76" i="3"/>
  <c r="L76" i="3"/>
  <c r="N76" i="3"/>
  <c r="F78" i="4"/>
  <c r="G78" i="4"/>
  <c r="D77" i="3"/>
  <c r="D79" i="4"/>
  <c r="F77" i="3"/>
  <c r="H77" i="3"/>
  <c r="E79" i="4"/>
  <c r="T77" i="3"/>
  <c r="J77" i="3"/>
  <c r="L77" i="3"/>
  <c r="N77" i="3"/>
  <c r="F79" i="4"/>
  <c r="G79" i="4"/>
  <c r="D78" i="3"/>
  <c r="D80" i="4"/>
  <c r="F78" i="3"/>
  <c r="H78" i="3"/>
  <c r="E80" i="4"/>
  <c r="T78" i="3"/>
  <c r="J78" i="3"/>
  <c r="L78" i="3"/>
  <c r="N78" i="3"/>
  <c r="F80" i="4"/>
  <c r="G80" i="4"/>
  <c r="D79" i="3"/>
  <c r="D81" i="4"/>
  <c r="F79" i="3"/>
  <c r="H79" i="3"/>
  <c r="E81" i="4"/>
  <c r="T79" i="3"/>
  <c r="J79" i="3"/>
  <c r="L79" i="3"/>
  <c r="N79" i="3"/>
  <c r="F81" i="4"/>
  <c r="G81" i="4"/>
  <c r="D80" i="3"/>
  <c r="D82" i="4"/>
  <c r="F80" i="3"/>
  <c r="H80" i="3"/>
  <c r="E82" i="4"/>
  <c r="T80" i="3"/>
  <c r="J80" i="3"/>
  <c r="L80" i="3"/>
  <c r="N80" i="3"/>
  <c r="F82" i="4"/>
  <c r="G82" i="4"/>
  <c r="D81" i="3"/>
  <c r="D83" i="4"/>
  <c r="F81" i="3"/>
  <c r="H81" i="3"/>
  <c r="E83" i="4"/>
  <c r="T81" i="3"/>
  <c r="J81" i="3"/>
  <c r="L81" i="3"/>
  <c r="N81" i="3"/>
  <c r="F83" i="4"/>
  <c r="G83" i="4"/>
  <c r="D82" i="3"/>
  <c r="D84" i="4"/>
  <c r="F82" i="3"/>
  <c r="H82" i="3"/>
  <c r="E84" i="4"/>
  <c r="T82" i="3"/>
  <c r="J82" i="3"/>
  <c r="L82" i="3"/>
  <c r="N82" i="3"/>
  <c r="F84" i="4"/>
  <c r="G84" i="4"/>
  <c r="D83" i="3"/>
  <c r="D85" i="4"/>
  <c r="F83" i="3"/>
  <c r="H83" i="3"/>
  <c r="E85" i="4"/>
  <c r="T83" i="3"/>
  <c r="J83" i="3"/>
  <c r="L83" i="3"/>
  <c r="N83" i="3"/>
  <c r="F85" i="4"/>
  <c r="G85" i="4"/>
  <c r="D84" i="3"/>
  <c r="D86" i="4"/>
  <c r="F84" i="3"/>
  <c r="H84" i="3"/>
  <c r="E86" i="4"/>
  <c r="T84" i="3"/>
  <c r="J84" i="3"/>
  <c r="L84" i="3"/>
  <c r="N84" i="3"/>
  <c r="F86" i="4"/>
  <c r="G86" i="4"/>
  <c r="D85" i="3"/>
  <c r="D87" i="4"/>
  <c r="F85" i="3"/>
  <c r="H85" i="3"/>
  <c r="E87" i="4"/>
  <c r="T85" i="3"/>
  <c r="J85" i="3"/>
  <c r="L85" i="3"/>
  <c r="N85" i="3"/>
  <c r="F87" i="4"/>
  <c r="G87" i="4"/>
  <c r="D86" i="3"/>
  <c r="D88" i="4"/>
  <c r="F86" i="3"/>
  <c r="H86" i="3"/>
  <c r="E88" i="4"/>
  <c r="T86" i="3"/>
  <c r="J86" i="3"/>
  <c r="L86" i="3"/>
  <c r="N86" i="3"/>
  <c r="F88" i="4"/>
  <c r="G88" i="4"/>
  <c r="D87" i="3"/>
  <c r="D89" i="4"/>
  <c r="F87" i="3"/>
  <c r="H87" i="3"/>
  <c r="E89" i="4"/>
  <c r="T87" i="3"/>
  <c r="J87" i="3"/>
  <c r="L87" i="3"/>
  <c r="N87" i="3"/>
  <c r="F89" i="4"/>
  <c r="G89" i="4"/>
  <c r="D88" i="3"/>
  <c r="D90" i="4"/>
  <c r="F88" i="3"/>
  <c r="H88" i="3"/>
  <c r="E90" i="4"/>
  <c r="T88" i="3"/>
  <c r="J88" i="3"/>
  <c r="L88" i="3"/>
  <c r="N88" i="3"/>
  <c r="F90" i="4"/>
  <c r="G90" i="4"/>
  <c r="D89" i="3"/>
  <c r="D91" i="4"/>
  <c r="F89" i="3"/>
  <c r="H89" i="3"/>
  <c r="E91" i="4"/>
  <c r="T89" i="3"/>
  <c r="J89" i="3"/>
  <c r="L89" i="3"/>
  <c r="N89" i="3"/>
  <c r="F91" i="4"/>
  <c r="G91" i="4"/>
  <c r="D90" i="3"/>
  <c r="D92" i="4"/>
  <c r="F90" i="3"/>
  <c r="H90" i="3"/>
  <c r="E92" i="4"/>
  <c r="T90" i="3"/>
  <c r="J90" i="3"/>
  <c r="L90" i="3"/>
  <c r="N90" i="3"/>
  <c r="F92" i="4"/>
  <c r="G92" i="4"/>
  <c r="D91" i="3"/>
  <c r="D93" i="4"/>
  <c r="F91" i="3"/>
  <c r="H91" i="3"/>
  <c r="E93" i="4"/>
  <c r="T91" i="3"/>
  <c r="J91" i="3"/>
  <c r="L91" i="3"/>
  <c r="N91" i="3"/>
  <c r="F93" i="4"/>
  <c r="G93" i="4"/>
  <c r="D92" i="3"/>
  <c r="D94" i="4"/>
  <c r="F92" i="3"/>
  <c r="H92" i="3"/>
  <c r="E94" i="4"/>
  <c r="T92" i="3"/>
  <c r="J92" i="3"/>
  <c r="L92" i="3"/>
  <c r="N92" i="3"/>
  <c r="F94" i="4"/>
  <c r="G94" i="4"/>
  <c r="D93" i="3"/>
  <c r="D95" i="4"/>
  <c r="F93" i="3"/>
  <c r="H93" i="3"/>
  <c r="E95" i="4"/>
  <c r="T93" i="3"/>
  <c r="J93" i="3"/>
  <c r="L93" i="3"/>
  <c r="N93" i="3"/>
  <c r="F95" i="4"/>
  <c r="G95" i="4"/>
  <c r="D94" i="3"/>
  <c r="D96" i="4"/>
  <c r="F94" i="3"/>
  <c r="H94" i="3"/>
  <c r="E96" i="4"/>
  <c r="T94" i="3"/>
  <c r="J94" i="3"/>
  <c r="L94" i="3"/>
  <c r="N94" i="3"/>
  <c r="F96" i="4"/>
  <c r="G96" i="4"/>
  <c r="D95" i="3"/>
  <c r="D97" i="4"/>
  <c r="F95" i="3"/>
  <c r="H95" i="3"/>
  <c r="E97" i="4"/>
  <c r="T95" i="3"/>
  <c r="J95" i="3"/>
  <c r="L95" i="3"/>
  <c r="N95" i="3"/>
  <c r="F97" i="4"/>
  <c r="G97" i="4"/>
  <c r="D96" i="3"/>
  <c r="D98" i="4"/>
  <c r="F96" i="3"/>
  <c r="H96" i="3"/>
  <c r="E98" i="4"/>
  <c r="T96" i="3"/>
  <c r="J96" i="3"/>
  <c r="L96" i="3"/>
  <c r="N96" i="3"/>
  <c r="F98" i="4"/>
  <c r="G98" i="4"/>
  <c r="D97" i="3"/>
  <c r="D99" i="4"/>
  <c r="F97" i="3"/>
  <c r="H97" i="3"/>
  <c r="E99" i="4"/>
  <c r="T97" i="3"/>
  <c r="J97" i="3"/>
  <c r="L97" i="3"/>
  <c r="N97" i="3"/>
  <c r="F99" i="4"/>
  <c r="G99" i="4"/>
  <c r="D98" i="3"/>
  <c r="D100" i="4"/>
  <c r="F98" i="3"/>
  <c r="H98" i="3"/>
  <c r="E100" i="4"/>
  <c r="T98" i="3"/>
  <c r="J98" i="3"/>
  <c r="L98" i="3"/>
  <c r="N98" i="3"/>
  <c r="F100" i="4"/>
  <c r="G100" i="4"/>
  <c r="D99" i="3"/>
  <c r="D101" i="4"/>
  <c r="F99" i="3"/>
  <c r="H99" i="3"/>
  <c r="E101" i="4"/>
  <c r="T99" i="3"/>
  <c r="J99" i="3"/>
  <c r="L99" i="3"/>
  <c r="N99" i="3"/>
  <c r="F101" i="4"/>
  <c r="G101" i="4"/>
  <c r="D100" i="3"/>
  <c r="D102" i="4"/>
  <c r="F100" i="3"/>
  <c r="H100" i="3"/>
  <c r="E102" i="4"/>
  <c r="T100" i="3"/>
  <c r="J100" i="3"/>
  <c r="L100" i="3"/>
  <c r="N100" i="3"/>
  <c r="F102" i="4"/>
  <c r="G102" i="4"/>
  <c r="D101" i="3"/>
  <c r="D103" i="4"/>
  <c r="F101" i="3"/>
  <c r="H101" i="3"/>
  <c r="E103" i="4"/>
  <c r="T101" i="3"/>
  <c r="J101" i="3"/>
  <c r="L101" i="3"/>
  <c r="N101" i="3"/>
  <c r="F103" i="4"/>
  <c r="G103" i="4"/>
  <c r="D102" i="3"/>
  <c r="D104" i="4"/>
  <c r="F102" i="3"/>
  <c r="H102" i="3"/>
  <c r="E104" i="4"/>
  <c r="T102" i="3"/>
  <c r="J102" i="3"/>
  <c r="L102" i="3"/>
  <c r="N102" i="3"/>
  <c r="F104" i="4"/>
  <c r="G104" i="4"/>
  <c r="D103" i="3"/>
  <c r="D105" i="4"/>
  <c r="F103" i="3"/>
  <c r="H103" i="3"/>
  <c r="E105" i="4"/>
  <c r="T103" i="3"/>
  <c r="J103" i="3"/>
  <c r="L103" i="3"/>
  <c r="N103" i="3"/>
  <c r="F105" i="4"/>
  <c r="G105" i="4"/>
  <c r="D104" i="3"/>
  <c r="D106" i="4"/>
  <c r="F104" i="3"/>
  <c r="H104" i="3"/>
  <c r="E106" i="4"/>
  <c r="T104" i="3"/>
  <c r="J104" i="3"/>
  <c r="L104" i="3"/>
  <c r="N104" i="3"/>
  <c r="F106" i="4"/>
  <c r="G106" i="4"/>
  <c r="D105" i="3"/>
  <c r="D107" i="4"/>
  <c r="F105" i="3"/>
  <c r="H105" i="3"/>
  <c r="E107" i="4"/>
  <c r="T105" i="3"/>
  <c r="J105" i="3"/>
  <c r="L105" i="3"/>
  <c r="N105" i="3"/>
  <c r="F107" i="4"/>
  <c r="G107" i="4"/>
  <c r="D106" i="3"/>
  <c r="D108" i="4"/>
  <c r="F106" i="3"/>
  <c r="H106" i="3"/>
  <c r="E108" i="4"/>
  <c r="T106" i="3"/>
  <c r="J106" i="3"/>
  <c r="L106" i="3"/>
  <c r="N106" i="3"/>
  <c r="F108" i="4"/>
  <c r="G108" i="4"/>
  <c r="D107" i="3"/>
  <c r="D109" i="4"/>
  <c r="F107" i="3"/>
  <c r="H107" i="3"/>
  <c r="E109" i="4"/>
  <c r="T107" i="3"/>
  <c r="J107" i="3"/>
  <c r="L107" i="3"/>
  <c r="N107" i="3"/>
  <c r="F109" i="4"/>
  <c r="G109" i="4"/>
  <c r="D108" i="3"/>
  <c r="D110" i="4"/>
  <c r="F108" i="3"/>
  <c r="H108" i="3"/>
  <c r="E110" i="4"/>
  <c r="T108" i="3"/>
  <c r="J108" i="3"/>
  <c r="L108" i="3"/>
  <c r="N108" i="3"/>
  <c r="F110" i="4"/>
  <c r="G110" i="4"/>
  <c r="D109" i="3"/>
  <c r="D111" i="4"/>
  <c r="F109" i="3"/>
  <c r="H109" i="3"/>
  <c r="E111" i="4"/>
  <c r="T109" i="3"/>
  <c r="J109" i="3"/>
  <c r="L109" i="3"/>
  <c r="N109" i="3"/>
  <c r="F111" i="4"/>
  <c r="G111" i="4"/>
  <c r="D110" i="3"/>
  <c r="D112" i="4"/>
  <c r="F110" i="3"/>
  <c r="H110" i="3"/>
  <c r="E112" i="4"/>
  <c r="T110" i="3"/>
  <c r="J110" i="3"/>
  <c r="L110" i="3"/>
  <c r="N110" i="3"/>
  <c r="F112" i="4"/>
  <c r="G112" i="4"/>
  <c r="D111" i="3"/>
  <c r="D113" i="4"/>
  <c r="F111" i="3"/>
  <c r="H111" i="3"/>
  <c r="E113" i="4"/>
  <c r="T111" i="3"/>
  <c r="J111" i="3"/>
  <c r="L111" i="3"/>
  <c r="N111" i="3"/>
  <c r="F113" i="4"/>
  <c r="G113" i="4"/>
  <c r="D112" i="3"/>
  <c r="D114" i="4"/>
  <c r="F112" i="3"/>
  <c r="H112" i="3"/>
  <c r="E114" i="4"/>
  <c r="T112" i="3"/>
  <c r="J112" i="3"/>
  <c r="L112" i="3"/>
  <c r="N112" i="3"/>
  <c r="F114" i="4"/>
  <c r="G114" i="4"/>
  <c r="D113" i="3"/>
  <c r="D115" i="4"/>
  <c r="F113" i="3"/>
  <c r="H113" i="3"/>
  <c r="E115" i="4"/>
  <c r="T113" i="3"/>
  <c r="J113" i="3"/>
  <c r="L113" i="3"/>
  <c r="N113" i="3"/>
  <c r="F115" i="4"/>
  <c r="G115" i="4"/>
  <c r="D114" i="3"/>
  <c r="D116" i="4"/>
  <c r="F114" i="3"/>
  <c r="H114" i="3"/>
  <c r="E116" i="4"/>
  <c r="T114" i="3"/>
  <c r="J114" i="3"/>
  <c r="L114" i="3"/>
  <c r="N114" i="3"/>
  <c r="F116" i="4"/>
  <c r="G116" i="4"/>
  <c r="D115" i="3"/>
  <c r="D117" i="4"/>
  <c r="F115" i="3"/>
  <c r="H115" i="3"/>
  <c r="E117" i="4"/>
  <c r="T115" i="3"/>
  <c r="J115" i="3"/>
  <c r="L115" i="3"/>
  <c r="N115" i="3"/>
  <c r="F117" i="4"/>
  <c r="G117" i="4"/>
  <c r="D116" i="3"/>
  <c r="D118" i="4"/>
  <c r="F116" i="3"/>
  <c r="H116" i="3"/>
  <c r="E118" i="4"/>
  <c r="T116" i="3"/>
  <c r="J116" i="3"/>
  <c r="L116" i="3"/>
  <c r="N116" i="3"/>
  <c r="F118" i="4"/>
  <c r="G118" i="4"/>
  <c r="D117" i="3"/>
  <c r="D119" i="4"/>
  <c r="F117" i="3"/>
  <c r="H117" i="3"/>
  <c r="E119" i="4"/>
  <c r="T117" i="3"/>
  <c r="J117" i="3"/>
  <c r="L117" i="3"/>
  <c r="N117" i="3"/>
  <c r="F119" i="4"/>
  <c r="G119" i="4"/>
  <c r="D118" i="3"/>
  <c r="D120" i="4"/>
  <c r="F118" i="3"/>
  <c r="H118" i="3"/>
  <c r="E120" i="4"/>
  <c r="T118" i="3"/>
  <c r="J118" i="3"/>
  <c r="L118" i="3"/>
  <c r="N118" i="3"/>
  <c r="F120" i="4"/>
  <c r="G120" i="4"/>
  <c r="D119" i="3"/>
  <c r="D121" i="4"/>
  <c r="F119" i="3"/>
  <c r="H119" i="3"/>
  <c r="E121" i="4"/>
  <c r="T119" i="3"/>
  <c r="J119" i="3"/>
  <c r="L119" i="3"/>
  <c r="N119" i="3"/>
  <c r="F121" i="4"/>
  <c r="G121" i="4"/>
  <c r="D120" i="3"/>
  <c r="D122" i="4"/>
  <c r="F120" i="3"/>
  <c r="H120" i="3"/>
  <c r="E122" i="4"/>
  <c r="T120" i="3"/>
  <c r="J120" i="3"/>
  <c r="L120" i="3"/>
  <c r="N120" i="3"/>
  <c r="F122" i="4"/>
  <c r="G122" i="4"/>
  <c r="D121" i="3"/>
  <c r="D123" i="4"/>
  <c r="F121" i="3"/>
  <c r="H121" i="3"/>
  <c r="E123" i="4"/>
  <c r="T121" i="3"/>
  <c r="J121" i="3"/>
  <c r="L121" i="3"/>
  <c r="N121" i="3"/>
  <c r="F123" i="4"/>
  <c r="G123" i="4"/>
  <c r="D122" i="3"/>
  <c r="D124" i="4"/>
  <c r="F122" i="3"/>
  <c r="H122" i="3"/>
  <c r="E124" i="4"/>
  <c r="T122" i="3"/>
  <c r="J122" i="3"/>
  <c r="L122" i="3"/>
  <c r="N122" i="3"/>
  <c r="F124" i="4"/>
  <c r="G124" i="4"/>
  <c r="D123" i="3"/>
  <c r="D125" i="4"/>
  <c r="F123" i="3"/>
  <c r="H123" i="3"/>
  <c r="E125" i="4"/>
  <c r="T123" i="3"/>
  <c r="J123" i="3"/>
  <c r="L123" i="3"/>
  <c r="N123" i="3"/>
  <c r="F125" i="4"/>
  <c r="G125" i="4"/>
  <c r="D124" i="3"/>
  <c r="D126" i="4"/>
  <c r="F124" i="3"/>
  <c r="H124" i="3"/>
  <c r="E126" i="4"/>
  <c r="T124" i="3"/>
  <c r="J124" i="3"/>
  <c r="L124" i="3"/>
  <c r="N124" i="3"/>
  <c r="F126" i="4"/>
  <c r="G126" i="4"/>
  <c r="D125" i="3"/>
  <c r="D127" i="4"/>
  <c r="F125" i="3"/>
  <c r="H125" i="3"/>
  <c r="E127" i="4"/>
  <c r="T125" i="3"/>
  <c r="J125" i="3"/>
  <c r="L125" i="3"/>
  <c r="N125" i="3"/>
  <c r="F127" i="4"/>
  <c r="G127" i="4"/>
  <c r="D126" i="3"/>
  <c r="D128" i="4"/>
  <c r="F126" i="3"/>
  <c r="H126" i="3"/>
  <c r="E128" i="4"/>
  <c r="T126" i="3"/>
  <c r="J126" i="3"/>
  <c r="L126" i="3"/>
  <c r="N126" i="3"/>
  <c r="F128" i="4"/>
  <c r="G128" i="4"/>
  <c r="D127" i="3"/>
  <c r="D129" i="4"/>
  <c r="F127" i="3"/>
  <c r="H127" i="3"/>
  <c r="E129" i="4"/>
  <c r="T127" i="3"/>
  <c r="J127" i="3"/>
  <c r="L127" i="3"/>
  <c r="N127" i="3"/>
  <c r="F129" i="4"/>
  <c r="G129" i="4"/>
  <c r="D128" i="3"/>
  <c r="D130" i="4"/>
  <c r="F128" i="3"/>
  <c r="H128" i="3"/>
  <c r="E130" i="4"/>
  <c r="T128" i="3"/>
  <c r="J128" i="3"/>
  <c r="L128" i="3"/>
  <c r="N128" i="3"/>
  <c r="F130" i="4"/>
  <c r="G130" i="4"/>
  <c r="D129" i="3"/>
  <c r="D131" i="4"/>
  <c r="F129" i="3"/>
  <c r="H129" i="3"/>
  <c r="E131" i="4"/>
  <c r="T129" i="3"/>
  <c r="J129" i="3"/>
  <c r="L129" i="3"/>
  <c r="N129" i="3"/>
  <c r="F131" i="4"/>
  <c r="G131" i="4"/>
  <c r="D130" i="3"/>
  <c r="D132" i="4"/>
  <c r="F130" i="3"/>
  <c r="H130" i="3"/>
  <c r="E132" i="4"/>
  <c r="T130" i="3"/>
  <c r="J130" i="3"/>
  <c r="L130" i="3"/>
  <c r="N130" i="3"/>
  <c r="F132" i="4"/>
  <c r="G132" i="4"/>
  <c r="D131" i="3"/>
  <c r="D133" i="4"/>
  <c r="F131" i="3"/>
  <c r="H131" i="3"/>
  <c r="E133" i="4"/>
  <c r="T131" i="3"/>
  <c r="J131" i="3"/>
  <c r="L131" i="3"/>
  <c r="N131" i="3"/>
  <c r="F133" i="4"/>
  <c r="G133" i="4"/>
  <c r="D132" i="3"/>
  <c r="D134" i="4"/>
  <c r="F132" i="3"/>
  <c r="H132" i="3"/>
  <c r="E134" i="4"/>
  <c r="T132" i="3"/>
  <c r="J132" i="3"/>
  <c r="L132" i="3"/>
  <c r="N132" i="3"/>
  <c r="F134" i="4"/>
  <c r="G134" i="4"/>
  <c r="D133" i="3"/>
  <c r="D135" i="4"/>
  <c r="F133" i="3"/>
  <c r="H133" i="3"/>
  <c r="E135" i="4"/>
  <c r="T133" i="3"/>
  <c r="J133" i="3"/>
  <c r="L133" i="3"/>
  <c r="N133" i="3"/>
  <c r="F135" i="4"/>
  <c r="G135" i="4"/>
  <c r="D134" i="3"/>
  <c r="D136" i="4"/>
  <c r="F134" i="3"/>
  <c r="H134" i="3"/>
  <c r="E136" i="4"/>
  <c r="T134" i="3"/>
  <c r="J134" i="3"/>
  <c r="L134" i="3"/>
  <c r="N134" i="3"/>
  <c r="F136" i="4"/>
  <c r="G136" i="4"/>
  <c r="D135" i="3"/>
  <c r="D137" i="4"/>
  <c r="F135" i="3"/>
  <c r="H135" i="3"/>
  <c r="E137" i="4"/>
  <c r="T135" i="3"/>
  <c r="J135" i="3"/>
  <c r="L135" i="3"/>
  <c r="N135" i="3"/>
  <c r="F137" i="4"/>
  <c r="G137" i="4"/>
  <c r="D136" i="3"/>
  <c r="D138" i="4"/>
  <c r="F136" i="3"/>
  <c r="H136" i="3"/>
  <c r="E138" i="4"/>
  <c r="T136" i="3"/>
  <c r="J136" i="3"/>
  <c r="L136" i="3"/>
  <c r="N136" i="3"/>
  <c r="F138" i="4"/>
  <c r="G138" i="4"/>
  <c r="D137" i="3"/>
  <c r="D139" i="4"/>
  <c r="F137" i="3"/>
  <c r="H137" i="3"/>
  <c r="E139" i="4"/>
  <c r="T137" i="3"/>
  <c r="J137" i="3"/>
  <c r="L137" i="3"/>
  <c r="N137" i="3"/>
  <c r="F139" i="4"/>
  <c r="G139" i="4"/>
  <c r="D138" i="3"/>
  <c r="D140" i="4"/>
  <c r="F138" i="3"/>
  <c r="H138" i="3"/>
  <c r="E140" i="4"/>
  <c r="T138" i="3"/>
  <c r="J138" i="3"/>
  <c r="L138" i="3"/>
  <c r="N138" i="3"/>
  <c r="F140" i="4"/>
  <c r="G140" i="4"/>
  <c r="D139" i="3"/>
  <c r="D141" i="4"/>
  <c r="F139" i="3"/>
  <c r="H139" i="3"/>
  <c r="E141" i="4"/>
  <c r="T139" i="3"/>
  <c r="J139" i="3"/>
  <c r="L139" i="3"/>
  <c r="N139" i="3"/>
  <c r="F141" i="4"/>
  <c r="G141" i="4"/>
  <c r="D140" i="3"/>
  <c r="D142" i="4"/>
  <c r="F140" i="3"/>
  <c r="H140" i="3"/>
  <c r="E142" i="4"/>
  <c r="T140" i="3"/>
  <c r="J140" i="3"/>
  <c r="L140" i="3"/>
  <c r="N140" i="3"/>
  <c r="F142" i="4"/>
  <c r="G142" i="4"/>
  <c r="D141" i="3"/>
  <c r="D143" i="4"/>
  <c r="F141" i="3"/>
  <c r="H141" i="3"/>
  <c r="E143" i="4"/>
  <c r="T141" i="3"/>
  <c r="J141" i="3"/>
  <c r="L141" i="3"/>
  <c r="N141" i="3"/>
  <c r="F143" i="4"/>
  <c r="G143" i="4"/>
  <c r="D142" i="3"/>
  <c r="D144" i="4"/>
  <c r="F142" i="3"/>
  <c r="H142" i="3"/>
  <c r="E144" i="4"/>
  <c r="T142" i="3"/>
  <c r="J142" i="3"/>
  <c r="L142" i="3"/>
  <c r="N142" i="3"/>
  <c r="F144" i="4"/>
  <c r="G144" i="4"/>
  <c r="D143" i="3"/>
  <c r="D145" i="4"/>
  <c r="F143" i="3"/>
  <c r="H143" i="3"/>
  <c r="E145" i="4"/>
  <c r="T143" i="3"/>
  <c r="J143" i="3"/>
  <c r="L143" i="3"/>
  <c r="N143" i="3"/>
  <c r="F145" i="4"/>
  <c r="G145" i="4"/>
  <c r="D144" i="3"/>
  <c r="D146" i="4"/>
  <c r="F144" i="3"/>
  <c r="H144" i="3"/>
  <c r="E146" i="4"/>
  <c r="T144" i="3"/>
  <c r="J144" i="3"/>
  <c r="L144" i="3"/>
  <c r="N144" i="3"/>
  <c r="F146" i="4"/>
  <c r="G146" i="4"/>
  <c r="D145" i="3"/>
  <c r="D147" i="4"/>
  <c r="F145" i="3"/>
  <c r="H145" i="3"/>
  <c r="E147" i="4"/>
  <c r="T145" i="3"/>
  <c r="J145" i="3"/>
  <c r="L145" i="3"/>
  <c r="N145" i="3"/>
  <c r="F147" i="4"/>
  <c r="G147" i="4"/>
  <c r="D146" i="3"/>
  <c r="D148" i="4"/>
  <c r="F146" i="3"/>
  <c r="H146" i="3"/>
  <c r="E148" i="4"/>
  <c r="T146" i="3"/>
  <c r="J146" i="3"/>
  <c r="L146" i="3"/>
  <c r="N146" i="3"/>
  <c r="F148" i="4"/>
  <c r="G148" i="4"/>
  <c r="D147" i="3"/>
  <c r="D149" i="4"/>
  <c r="F147" i="3"/>
  <c r="H147" i="3"/>
  <c r="E149" i="4"/>
  <c r="T147" i="3"/>
  <c r="J147" i="3"/>
  <c r="L147" i="3"/>
  <c r="N147" i="3"/>
  <c r="F149" i="4"/>
  <c r="G149" i="4"/>
  <c r="D148" i="3"/>
  <c r="D150" i="4"/>
  <c r="F148" i="3"/>
  <c r="H148" i="3"/>
  <c r="E150" i="4"/>
  <c r="T148" i="3"/>
  <c r="J148" i="3"/>
  <c r="L148" i="3"/>
  <c r="N148" i="3"/>
  <c r="F150" i="4"/>
  <c r="G150" i="4"/>
  <c r="D149" i="3"/>
  <c r="D151" i="4"/>
  <c r="F149" i="3"/>
  <c r="H149" i="3"/>
  <c r="E151" i="4"/>
  <c r="T149" i="3"/>
  <c r="J149" i="3"/>
  <c r="L149" i="3"/>
  <c r="N149" i="3"/>
  <c r="F151" i="4"/>
  <c r="G151" i="4"/>
  <c r="D150" i="3"/>
  <c r="D152" i="4"/>
  <c r="F150" i="3"/>
  <c r="H150" i="3"/>
  <c r="E152" i="4"/>
  <c r="T150" i="3"/>
  <c r="J150" i="3"/>
  <c r="L150" i="3"/>
  <c r="N150" i="3"/>
  <c r="F152" i="4"/>
  <c r="G152" i="4"/>
  <c r="D151" i="3"/>
  <c r="D153" i="4"/>
  <c r="F151" i="3"/>
  <c r="H151" i="3"/>
  <c r="E153" i="4"/>
  <c r="T151" i="3"/>
  <c r="J151" i="3"/>
  <c r="L151" i="3"/>
  <c r="N151" i="3"/>
  <c r="F153" i="4"/>
  <c r="G153" i="4"/>
  <c r="D152" i="3"/>
  <c r="D154" i="4"/>
  <c r="F152" i="3"/>
  <c r="H152" i="3"/>
  <c r="E154" i="4"/>
  <c r="T152" i="3"/>
  <c r="J152" i="3"/>
  <c r="L152" i="3"/>
  <c r="N152" i="3"/>
  <c r="F154" i="4"/>
  <c r="G154" i="4"/>
  <c r="D153" i="3"/>
  <c r="D155" i="4"/>
  <c r="F153" i="3"/>
  <c r="H153" i="3"/>
  <c r="E155" i="4"/>
  <c r="T153" i="3"/>
  <c r="J153" i="3"/>
  <c r="L153" i="3"/>
  <c r="N153" i="3"/>
  <c r="F155" i="4"/>
  <c r="G155" i="4"/>
  <c r="D154" i="3"/>
  <c r="D156" i="4"/>
  <c r="F154" i="3"/>
  <c r="H154" i="3"/>
  <c r="E156" i="4"/>
  <c r="T154" i="3"/>
  <c r="J154" i="3"/>
  <c r="L154" i="3"/>
  <c r="N154" i="3"/>
  <c r="F156" i="4"/>
  <c r="G156" i="4"/>
  <c r="D155" i="3"/>
  <c r="D157" i="4"/>
  <c r="F155" i="3"/>
  <c r="H155" i="3"/>
  <c r="E157" i="4"/>
  <c r="T155" i="3"/>
  <c r="J155" i="3"/>
  <c r="L155" i="3"/>
  <c r="N155" i="3"/>
  <c r="F157" i="4"/>
  <c r="G157" i="4"/>
  <c r="D156" i="3"/>
  <c r="D158" i="4"/>
  <c r="F156" i="3"/>
  <c r="H156" i="3"/>
  <c r="E158" i="4"/>
  <c r="T156" i="3"/>
  <c r="J156" i="3"/>
  <c r="L156" i="3"/>
  <c r="N156" i="3"/>
  <c r="F158" i="4"/>
  <c r="G158" i="4"/>
  <c r="D157" i="3"/>
  <c r="D159" i="4"/>
  <c r="F157" i="3"/>
  <c r="H157" i="3"/>
  <c r="E159" i="4"/>
  <c r="T157" i="3"/>
  <c r="J157" i="3"/>
  <c r="L157" i="3"/>
  <c r="N157" i="3"/>
  <c r="F159" i="4"/>
  <c r="G159" i="4"/>
  <c r="D158" i="3"/>
  <c r="D160" i="4"/>
  <c r="F158" i="3"/>
  <c r="H158" i="3"/>
  <c r="E160" i="4"/>
  <c r="T158" i="3"/>
  <c r="J158" i="3"/>
  <c r="L158" i="3"/>
  <c r="N158" i="3"/>
  <c r="F160" i="4"/>
  <c r="G160" i="4"/>
  <c r="D159" i="3"/>
  <c r="D161" i="4"/>
  <c r="F159" i="3"/>
  <c r="H159" i="3"/>
  <c r="E161" i="4"/>
  <c r="T159" i="3"/>
  <c r="J159" i="3"/>
  <c r="L159" i="3"/>
  <c r="N159" i="3"/>
  <c r="F161" i="4"/>
  <c r="G161" i="4"/>
  <c r="D160" i="3"/>
  <c r="D162" i="4"/>
  <c r="F160" i="3"/>
  <c r="H160" i="3"/>
  <c r="E162" i="4"/>
  <c r="T160" i="3"/>
  <c r="J160" i="3"/>
  <c r="L160" i="3"/>
  <c r="N160" i="3"/>
  <c r="F162" i="4"/>
  <c r="G162" i="4"/>
  <c r="D161" i="3"/>
  <c r="D163" i="4"/>
  <c r="F161" i="3"/>
  <c r="H161" i="3"/>
  <c r="E163" i="4"/>
  <c r="T161" i="3"/>
  <c r="J161" i="3"/>
  <c r="L161" i="3"/>
  <c r="N161" i="3"/>
  <c r="F163" i="4"/>
  <c r="G163" i="4"/>
  <c r="D162" i="3"/>
  <c r="D164" i="4"/>
  <c r="F162" i="3"/>
  <c r="H162" i="3"/>
  <c r="E164" i="4"/>
  <c r="T162" i="3"/>
  <c r="J162" i="3"/>
  <c r="L162" i="3"/>
  <c r="N162" i="3"/>
  <c r="F164" i="4"/>
  <c r="G164" i="4"/>
  <c r="D163" i="3"/>
  <c r="D165" i="4"/>
  <c r="F163" i="3"/>
  <c r="H163" i="3"/>
  <c r="E165" i="4"/>
  <c r="T163" i="3"/>
  <c r="J163" i="3"/>
  <c r="L163" i="3"/>
  <c r="N163" i="3"/>
  <c r="F165" i="4"/>
  <c r="G165" i="4"/>
  <c r="D164" i="3"/>
  <c r="D166" i="4"/>
  <c r="F164" i="3"/>
  <c r="H164" i="3"/>
  <c r="E166" i="4"/>
  <c r="T164" i="3"/>
  <c r="J164" i="3"/>
  <c r="L164" i="3"/>
  <c r="N164" i="3"/>
  <c r="F166" i="4"/>
  <c r="G166" i="4"/>
  <c r="D165" i="3"/>
  <c r="D167" i="4"/>
  <c r="F165" i="3"/>
  <c r="H165" i="3"/>
  <c r="E167" i="4"/>
  <c r="T165" i="3"/>
  <c r="J165" i="3"/>
  <c r="L165" i="3"/>
  <c r="N165" i="3"/>
  <c r="F167" i="4"/>
  <c r="G167" i="4"/>
  <c r="D166" i="3"/>
  <c r="D168" i="4"/>
  <c r="F166" i="3"/>
  <c r="H166" i="3"/>
  <c r="E168" i="4"/>
  <c r="T166" i="3"/>
  <c r="J166" i="3"/>
  <c r="L166" i="3"/>
  <c r="N166" i="3"/>
  <c r="F168" i="4"/>
  <c r="G168" i="4"/>
  <c r="D167" i="3"/>
  <c r="D169" i="4"/>
  <c r="F167" i="3"/>
  <c r="H167" i="3"/>
  <c r="E169" i="4"/>
  <c r="T167" i="3"/>
  <c r="J167" i="3"/>
  <c r="L167" i="3"/>
  <c r="N167" i="3"/>
  <c r="F169" i="4"/>
  <c r="G169" i="4"/>
  <c r="D168" i="3"/>
  <c r="D170" i="4"/>
  <c r="F168" i="3"/>
  <c r="H168" i="3"/>
  <c r="E170" i="4"/>
  <c r="T168" i="3"/>
  <c r="J168" i="3"/>
  <c r="L168" i="3"/>
  <c r="N168" i="3"/>
  <c r="F170" i="4"/>
  <c r="G170" i="4"/>
  <c r="D169" i="3"/>
  <c r="D171" i="4"/>
  <c r="F169" i="3"/>
  <c r="H169" i="3"/>
  <c r="E171" i="4"/>
  <c r="T169" i="3"/>
  <c r="J169" i="3"/>
  <c r="L169" i="3"/>
  <c r="N169" i="3"/>
  <c r="F171" i="4"/>
  <c r="G171" i="4"/>
  <c r="D170" i="3"/>
  <c r="D172" i="4"/>
  <c r="F170" i="3"/>
  <c r="H170" i="3"/>
  <c r="E172" i="4"/>
  <c r="T170" i="3"/>
  <c r="J170" i="3"/>
  <c r="L170" i="3"/>
  <c r="N170" i="3"/>
  <c r="F172" i="4"/>
  <c r="G172" i="4"/>
  <c r="D171" i="3"/>
  <c r="D173" i="4"/>
  <c r="F171" i="3"/>
  <c r="H171" i="3"/>
  <c r="E173" i="4"/>
  <c r="T171" i="3"/>
  <c r="J171" i="3"/>
  <c r="L171" i="3"/>
  <c r="N171" i="3"/>
  <c r="F173" i="4"/>
  <c r="G173" i="4"/>
  <c r="D172" i="3"/>
  <c r="D174" i="4"/>
  <c r="F172" i="3"/>
  <c r="H172" i="3"/>
  <c r="E174" i="4"/>
  <c r="T172" i="3"/>
  <c r="J172" i="3"/>
  <c r="L172" i="3"/>
  <c r="N172" i="3"/>
  <c r="F174" i="4"/>
  <c r="G174" i="4"/>
  <c r="D173" i="3"/>
  <c r="D175" i="4"/>
  <c r="F173" i="3"/>
  <c r="H173" i="3"/>
  <c r="E175" i="4"/>
  <c r="T173" i="3"/>
  <c r="J173" i="3"/>
  <c r="L173" i="3"/>
  <c r="N173" i="3"/>
  <c r="F175" i="4"/>
  <c r="G175" i="4"/>
  <c r="D174" i="3"/>
  <c r="D176" i="4"/>
  <c r="F174" i="3"/>
  <c r="H174" i="3"/>
  <c r="E176" i="4"/>
  <c r="T174" i="3"/>
  <c r="J174" i="3"/>
  <c r="L174" i="3"/>
  <c r="N174" i="3"/>
  <c r="F176" i="4"/>
  <c r="G176" i="4"/>
  <c r="D175" i="3"/>
  <c r="D177" i="4"/>
  <c r="F175" i="3"/>
  <c r="H175" i="3"/>
  <c r="E177" i="4"/>
  <c r="T175" i="3"/>
  <c r="J175" i="3"/>
  <c r="L175" i="3"/>
  <c r="N175" i="3"/>
  <c r="F177" i="4"/>
  <c r="G177" i="4"/>
  <c r="D176" i="3"/>
  <c r="D178" i="4"/>
  <c r="F176" i="3"/>
  <c r="H176" i="3"/>
  <c r="E178" i="4"/>
  <c r="T176" i="3"/>
  <c r="J176" i="3"/>
  <c r="L176" i="3"/>
  <c r="N176" i="3"/>
  <c r="F178" i="4"/>
  <c r="G178" i="4"/>
  <c r="D177" i="3"/>
  <c r="D179" i="4"/>
  <c r="F177" i="3"/>
  <c r="H177" i="3"/>
  <c r="E179" i="4"/>
  <c r="T177" i="3"/>
  <c r="J177" i="3"/>
  <c r="L177" i="3"/>
  <c r="N177" i="3"/>
  <c r="F179" i="4"/>
  <c r="G179" i="4"/>
  <c r="D178" i="3"/>
  <c r="D180" i="4"/>
  <c r="F178" i="3"/>
  <c r="H178" i="3"/>
  <c r="E180" i="4"/>
  <c r="T178" i="3"/>
  <c r="J178" i="3"/>
  <c r="L178" i="3"/>
  <c r="N178" i="3"/>
  <c r="F180" i="4"/>
  <c r="G180" i="4"/>
  <c r="D179" i="3"/>
  <c r="D181" i="4"/>
  <c r="F179" i="3"/>
  <c r="H179" i="3"/>
  <c r="E181" i="4"/>
  <c r="T179" i="3"/>
  <c r="J179" i="3"/>
  <c r="L179" i="3"/>
  <c r="N179" i="3"/>
  <c r="F181" i="4"/>
  <c r="G181" i="4"/>
  <c r="D180" i="3"/>
  <c r="D182" i="4"/>
  <c r="F180" i="3"/>
  <c r="H180" i="3"/>
  <c r="E182" i="4"/>
  <c r="T180" i="3"/>
  <c r="J180" i="3"/>
  <c r="L180" i="3"/>
  <c r="N180" i="3"/>
  <c r="F182" i="4"/>
  <c r="G182" i="4"/>
  <c r="D181" i="3"/>
  <c r="D183" i="4"/>
  <c r="F181" i="3"/>
  <c r="H181" i="3"/>
  <c r="E183" i="4"/>
  <c r="T181" i="3"/>
  <c r="J181" i="3"/>
  <c r="L181" i="3"/>
  <c r="N181" i="3"/>
  <c r="F183" i="4"/>
  <c r="G183" i="4"/>
  <c r="D182" i="3"/>
  <c r="D184" i="4"/>
  <c r="F182" i="3"/>
  <c r="H182" i="3"/>
  <c r="E184" i="4"/>
  <c r="T182" i="3"/>
  <c r="J182" i="3"/>
  <c r="L182" i="3"/>
  <c r="N182" i="3"/>
  <c r="F184" i="4"/>
  <c r="G184" i="4"/>
  <c r="D183" i="3"/>
  <c r="D185" i="4"/>
  <c r="F183" i="3"/>
  <c r="H183" i="3"/>
  <c r="E185" i="4"/>
  <c r="T183" i="3"/>
  <c r="J183" i="3"/>
  <c r="L183" i="3"/>
  <c r="N183" i="3"/>
  <c r="F185" i="4"/>
  <c r="G185" i="4"/>
  <c r="D184" i="3"/>
  <c r="D186" i="4"/>
  <c r="F184" i="3"/>
  <c r="H184" i="3"/>
  <c r="E186" i="4"/>
  <c r="T184" i="3"/>
  <c r="J184" i="3"/>
  <c r="L184" i="3"/>
  <c r="N184" i="3"/>
  <c r="F186" i="4"/>
  <c r="G186" i="4"/>
  <c r="D185" i="3"/>
  <c r="D187" i="4"/>
  <c r="F185" i="3"/>
  <c r="H185" i="3"/>
  <c r="E187" i="4"/>
  <c r="T185" i="3"/>
  <c r="J185" i="3"/>
  <c r="L185" i="3"/>
  <c r="N185" i="3"/>
  <c r="F187" i="4"/>
  <c r="G187" i="4"/>
  <c r="D186" i="3"/>
  <c r="D188" i="4"/>
  <c r="F186" i="3"/>
  <c r="H186" i="3"/>
  <c r="E188" i="4"/>
  <c r="T186" i="3"/>
  <c r="J186" i="3"/>
  <c r="L186" i="3"/>
  <c r="N186" i="3"/>
  <c r="F188" i="4"/>
  <c r="G188" i="4"/>
  <c r="D187" i="3"/>
  <c r="D189" i="4"/>
  <c r="F187" i="3"/>
  <c r="H187" i="3"/>
  <c r="E189" i="4"/>
  <c r="T187" i="3"/>
  <c r="J187" i="3"/>
  <c r="L187" i="3"/>
  <c r="N187" i="3"/>
  <c r="F189" i="4"/>
  <c r="G189" i="4"/>
  <c r="D188" i="3"/>
  <c r="D190" i="4"/>
  <c r="F188" i="3"/>
  <c r="H188" i="3"/>
  <c r="E190" i="4"/>
  <c r="T188" i="3"/>
  <c r="J188" i="3"/>
  <c r="L188" i="3"/>
  <c r="N188" i="3"/>
  <c r="F190" i="4"/>
  <c r="G190" i="4"/>
  <c r="D189" i="3"/>
  <c r="D191" i="4"/>
  <c r="F189" i="3"/>
  <c r="H189" i="3"/>
  <c r="E191" i="4"/>
  <c r="T189" i="3"/>
  <c r="J189" i="3"/>
  <c r="L189" i="3"/>
  <c r="N189" i="3"/>
  <c r="F191" i="4"/>
  <c r="G191" i="4"/>
  <c r="D190" i="3"/>
  <c r="D192" i="4"/>
  <c r="F190" i="3"/>
  <c r="H190" i="3"/>
  <c r="E192" i="4"/>
  <c r="T190" i="3"/>
  <c r="J190" i="3"/>
  <c r="L190" i="3"/>
  <c r="N190" i="3"/>
  <c r="F192" i="4"/>
  <c r="G192" i="4"/>
  <c r="D191" i="3"/>
  <c r="D193" i="4"/>
  <c r="F191" i="3"/>
  <c r="H191" i="3"/>
  <c r="E193" i="4"/>
  <c r="T191" i="3"/>
  <c r="J191" i="3"/>
  <c r="L191" i="3"/>
  <c r="N191" i="3"/>
  <c r="F193" i="4"/>
  <c r="G193" i="4"/>
  <c r="D192" i="3"/>
  <c r="D194" i="4"/>
  <c r="F192" i="3"/>
  <c r="H192" i="3"/>
  <c r="E194" i="4"/>
  <c r="T192" i="3"/>
  <c r="J192" i="3"/>
  <c r="L192" i="3"/>
  <c r="N192" i="3"/>
  <c r="F194" i="4"/>
  <c r="G194" i="4"/>
  <c r="D193" i="3"/>
  <c r="D195" i="4"/>
  <c r="F193" i="3"/>
  <c r="H193" i="3"/>
  <c r="E195" i="4"/>
  <c r="T193" i="3"/>
  <c r="J193" i="3"/>
  <c r="L193" i="3"/>
  <c r="N193" i="3"/>
  <c r="F195" i="4"/>
  <c r="G195" i="4"/>
  <c r="D194" i="3"/>
  <c r="D196" i="4"/>
  <c r="F194" i="3"/>
  <c r="H194" i="3"/>
  <c r="E196" i="4"/>
  <c r="T194" i="3"/>
  <c r="J194" i="3"/>
  <c r="L194" i="3"/>
  <c r="N194" i="3"/>
  <c r="F196" i="4"/>
  <c r="G196" i="4"/>
  <c r="D195" i="3"/>
  <c r="D197" i="4"/>
  <c r="F195" i="3"/>
  <c r="H195" i="3"/>
  <c r="E197" i="4"/>
  <c r="T195" i="3"/>
  <c r="J195" i="3"/>
  <c r="L195" i="3"/>
  <c r="N195" i="3"/>
  <c r="F197" i="4"/>
  <c r="G197" i="4"/>
  <c r="D196" i="3"/>
  <c r="D198" i="4"/>
  <c r="F196" i="3"/>
  <c r="H196" i="3"/>
  <c r="E198" i="4"/>
  <c r="T196" i="3"/>
  <c r="J196" i="3"/>
  <c r="L196" i="3"/>
  <c r="N196" i="3"/>
  <c r="F198" i="4"/>
  <c r="G198" i="4"/>
  <c r="D197" i="3"/>
  <c r="D199" i="4"/>
  <c r="F197" i="3"/>
  <c r="H197" i="3"/>
  <c r="E199" i="4"/>
  <c r="T197" i="3"/>
  <c r="J197" i="3"/>
  <c r="L197" i="3"/>
  <c r="N197" i="3"/>
  <c r="F199" i="4"/>
  <c r="G199" i="4"/>
  <c r="D198" i="3"/>
  <c r="D200" i="4"/>
  <c r="F198" i="3"/>
  <c r="H198" i="3"/>
  <c r="E200" i="4"/>
  <c r="T198" i="3"/>
  <c r="J198" i="3"/>
  <c r="L198" i="3"/>
  <c r="N198" i="3"/>
  <c r="F200" i="4"/>
  <c r="G200" i="4"/>
  <c r="D199" i="3"/>
  <c r="D201" i="4"/>
  <c r="F199" i="3"/>
  <c r="H199" i="3"/>
  <c r="E201" i="4"/>
  <c r="T199" i="3"/>
  <c r="J199" i="3"/>
  <c r="L199" i="3"/>
  <c r="N199" i="3"/>
  <c r="F201" i="4"/>
  <c r="G201" i="4"/>
  <c r="D200" i="3"/>
  <c r="D202" i="4"/>
  <c r="F200" i="3"/>
  <c r="H200" i="3"/>
  <c r="E202" i="4"/>
  <c r="T200" i="3"/>
  <c r="J200" i="3"/>
  <c r="L200" i="3"/>
  <c r="N200" i="3"/>
  <c r="F202" i="4"/>
  <c r="G202" i="4"/>
  <c r="D201" i="3"/>
  <c r="D203" i="4"/>
  <c r="F201" i="3"/>
  <c r="H201" i="3"/>
  <c r="E203" i="4"/>
  <c r="T201" i="3"/>
  <c r="J201" i="3"/>
  <c r="L201" i="3"/>
  <c r="N201" i="3"/>
  <c r="F203" i="4"/>
  <c r="G203" i="4"/>
  <c r="D202" i="3"/>
  <c r="D204" i="4"/>
  <c r="F202" i="3"/>
  <c r="H202" i="3"/>
  <c r="E204" i="4"/>
  <c r="T202" i="3"/>
  <c r="J202" i="3"/>
  <c r="L202" i="3"/>
  <c r="N202" i="3"/>
  <c r="F204" i="4"/>
  <c r="G204" i="4"/>
  <c r="D203" i="3"/>
  <c r="D205" i="4"/>
  <c r="F203" i="3"/>
  <c r="H203" i="3"/>
  <c r="E205" i="4"/>
  <c r="T203" i="3"/>
  <c r="J203" i="3"/>
  <c r="L203" i="3"/>
  <c r="N203" i="3"/>
  <c r="F205" i="4"/>
  <c r="G205" i="4"/>
  <c r="D204" i="3"/>
  <c r="D206" i="4"/>
  <c r="F204" i="3"/>
  <c r="H204" i="3"/>
  <c r="E206" i="4"/>
  <c r="T204" i="3"/>
  <c r="J204" i="3"/>
  <c r="L204" i="3"/>
  <c r="N204" i="3"/>
  <c r="F206" i="4"/>
  <c r="G206" i="4"/>
  <c r="D205" i="3"/>
  <c r="D207" i="4"/>
  <c r="F205" i="3"/>
  <c r="H205" i="3"/>
  <c r="E207" i="4"/>
  <c r="T205" i="3"/>
  <c r="J205" i="3"/>
  <c r="L205" i="3"/>
  <c r="N205" i="3"/>
  <c r="F207" i="4"/>
  <c r="G207" i="4"/>
  <c r="D206" i="3"/>
  <c r="D208" i="4"/>
  <c r="F206" i="3"/>
  <c r="H206" i="3"/>
  <c r="E208" i="4"/>
  <c r="T206" i="3"/>
  <c r="J206" i="3"/>
  <c r="L206" i="3"/>
  <c r="N206" i="3"/>
  <c r="F208" i="4"/>
  <c r="G208" i="4"/>
  <c r="D207" i="3"/>
  <c r="D209" i="4"/>
  <c r="F207" i="3"/>
  <c r="H207" i="3"/>
  <c r="E209" i="4"/>
  <c r="T207" i="3"/>
  <c r="J207" i="3"/>
  <c r="L207" i="3"/>
  <c r="N207" i="3"/>
  <c r="F209" i="4"/>
  <c r="G209" i="4"/>
  <c r="D208" i="3"/>
  <c r="D210" i="4"/>
  <c r="F208" i="3"/>
  <c r="H208" i="3"/>
  <c r="E210" i="4"/>
  <c r="T208" i="3"/>
  <c r="J208" i="3"/>
  <c r="L208" i="3"/>
  <c r="N208" i="3"/>
  <c r="F210" i="4"/>
  <c r="G210" i="4"/>
  <c r="D209" i="3"/>
  <c r="D211" i="4"/>
  <c r="F209" i="3"/>
  <c r="H209" i="3"/>
  <c r="E211" i="4"/>
  <c r="T209" i="3"/>
  <c r="J209" i="3"/>
  <c r="L209" i="3"/>
  <c r="N209" i="3"/>
  <c r="F211" i="4"/>
  <c r="G211" i="4"/>
  <c r="D210" i="3"/>
  <c r="D212" i="4"/>
  <c r="F210" i="3"/>
  <c r="H210" i="3"/>
  <c r="E212" i="4"/>
  <c r="T210" i="3"/>
  <c r="J210" i="3"/>
  <c r="L210" i="3"/>
  <c r="N210" i="3"/>
  <c r="F212" i="4"/>
  <c r="G212" i="4"/>
  <c r="D211" i="3"/>
  <c r="D213" i="4"/>
  <c r="F211" i="3"/>
  <c r="H211" i="3"/>
  <c r="E213" i="4"/>
  <c r="T211" i="3"/>
  <c r="J211" i="3"/>
  <c r="L211" i="3"/>
  <c r="N211" i="3"/>
  <c r="F213" i="4"/>
  <c r="G213" i="4"/>
  <c r="D212" i="3"/>
  <c r="D214" i="4"/>
  <c r="F212" i="3"/>
  <c r="H212" i="3"/>
  <c r="E214" i="4"/>
  <c r="T212" i="3"/>
  <c r="J212" i="3"/>
  <c r="L212" i="3"/>
  <c r="N212" i="3"/>
  <c r="F214" i="4"/>
  <c r="G214" i="4"/>
  <c r="D213" i="3"/>
  <c r="D215" i="4"/>
  <c r="F213" i="3"/>
  <c r="H213" i="3"/>
  <c r="E215" i="4"/>
  <c r="T213" i="3"/>
  <c r="J213" i="3"/>
  <c r="L213" i="3"/>
  <c r="N213" i="3"/>
  <c r="F215" i="4"/>
  <c r="G215" i="4"/>
  <c r="D214" i="3"/>
  <c r="D216" i="4"/>
  <c r="F214" i="3"/>
  <c r="H214" i="3"/>
  <c r="E216" i="4"/>
  <c r="T214" i="3"/>
  <c r="J214" i="3"/>
  <c r="L214" i="3"/>
  <c r="N214" i="3"/>
  <c r="F216" i="4"/>
  <c r="G216" i="4"/>
  <c r="D215" i="3"/>
  <c r="D217" i="4"/>
  <c r="F215" i="3"/>
  <c r="H215" i="3"/>
  <c r="E217" i="4"/>
  <c r="T215" i="3"/>
  <c r="J215" i="3"/>
  <c r="L215" i="3"/>
  <c r="N215" i="3"/>
  <c r="F217" i="4"/>
  <c r="G217" i="4"/>
  <c r="D216" i="3"/>
  <c r="D218" i="4"/>
  <c r="F216" i="3"/>
  <c r="H216" i="3"/>
  <c r="E218" i="4"/>
  <c r="T216" i="3"/>
  <c r="J216" i="3"/>
  <c r="L216" i="3"/>
  <c r="N216" i="3"/>
  <c r="F218" i="4"/>
  <c r="G218" i="4"/>
  <c r="D217" i="3"/>
  <c r="D219" i="4"/>
  <c r="F217" i="3"/>
  <c r="H217" i="3"/>
  <c r="E219" i="4"/>
  <c r="T217" i="3"/>
  <c r="J217" i="3"/>
  <c r="L217" i="3"/>
  <c r="N217" i="3"/>
  <c r="F219" i="4"/>
  <c r="G219" i="4"/>
  <c r="D218" i="3"/>
  <c r="D220" i="4"/>
  <c r="F218" i="3"/>
  <c r="H218" i="3"/>
  <c r="E220" i="4"/>
  <c r="T218" i="3"/>
  <c r="J218" i="3"/>
  <c r="L218" i="3"/>
  <c r="N218" i="3"/>
  <c r="F220" i="4"/>
  <c r="G220" i="4"/>
  <c r="D219" i="3"/>
  <c r="D221" i="4"/>
  <c r="F219" i="3"/>
  <c r="H219" i="3"/>
  <c r="E221" i="4"/>
  <c r="T219" i="3"/>
  <c r="J219" i="3"/>
  <c r="L219" i="3"/>
  <c r="N219" i="3"/>
  <c r="F221" i="4"/>
  <c r="G221" i="4"/>
  <c r="D220" i="3"/>
  <c r="D222" i="4"/>
  <c r="F220" i="3"/>
  <c r="H220" i="3"/>
  <c r="E222" i="4"/>
  <c r="T220" i="3"/>
  <c r="J220" i="3"/>
  <c r="L220" i="3"/>
  <c r="N220" i="3"/>
  <c r="F222" i="4"/>
  <c r="G222" i="4"/>
  <c r="D221" i="3"/>
  <c r="D223" i="4"/>
  <c r="F221" i="3"/>
  <c r="H221" i="3"/>
  <c r="E223" i="4"/>
  <c r="T221" i="3"/>
  <c r="J221" i="3"/>
  <c r="L221" i="3"/>
  <c r="N221" i="3"/>
  <c r="F223" i="4"/>
  <c r="G223" i="4"/>
  <c r="D222" i="3"/>
  <c r="D224" i="4"/>
  <c r="F222" i="3"/>
  <c r="H222" i="3"/>
  <c r="E224" i="4"/>
  <c r="T222" i="3"/>
  <c r="J222" i="3"/>
  <c r="L222" i="3"/>
  <c r="N222" i="3"/>
  <c r="F224" i="4"/>
  <c r="G224" i="4"/>
  <c r="D223" i="3"/>
  <c r="D225" i="4"/>
  <c r="F223" i="3"/>
  <c r="H223" i="3"/>
  <c r="E225" i="4"/>
  <c r="T223" i="3"/>
  <c r="J223" i="3"/>
  <c r="L223" i="3"/>
  <c r="N223" i="3"/>
  <c r="F225" i="4"/>
  <c r="G225" i="4"/>
  <c r="D224" i="3"/>
  <c r="D226" i="4"/>
  <c r="F224" i="3"/>
  <c r="H224" i="3"/>
  <c r="E226" i="4"/>
  <c r="T224" i="3"/>
  <c r="J224" i="3"/>
  <c r="L224" i="3"/>
  <c r="N224" i="3"/>
  <c r="F226" i="4"/>
  <c r="G226" i="4"/>
  <c r="D225" i="3"/>
  <c r="D227" i="4"/>
  <c r="F225" i="3"/>
  <c r="H225" i="3"/>
  <c r="E227" i="4"/>
  <c r="T225" i="3"/>
  <c r="J225" i="3"/>
  <c r="L225" i="3"/>
  <c r="N225" i="3"/>
  <c r="F227" i="4"/>
  <c r="G227" i="4"/>
  <c r="D226" i="3"/>
  <c r="D228" i="4"/>
  <c r="F226" i="3"/>
  <c r="H226" i="3"/>
  <c r="E228" i="4"/>
  <c r="T226" i="3"/>
  <c r="J226" i="3"/>
  <c r="L226" i="3"/>
  <c r="N226" i="3"/>
  <c r="F228" i="4"/>
  <c r="G228" i="4"/>
  <c r="D227" i="3"/>
  <c r="D229" i="4"/>
  <c r="F227" i="3"/>
  <c r="H227" i="3"/>
  <c r="E229" i="4"/>
  <c r="T227" i="3"/>
  <c r="J227" i="3"/>
  <c r="L227" i="3"/>
  <c r="N227" i="3"/>
  <c r="F229" i="4"/>
  <c r="G229" i="4"/>
  <c r="D228" i="3"/>
  <c r="D230" i="4"/>
  <c r="F228" i="3"/>
  <c r="H228" i="3"/>
  <c r="E230" i="4"/>
  <c r="T228" i="3"/>
  <c r="J228" i="3"/>
  <c r="L228" i="3"/>
  <c r="N228" i="3"/>
  <c r="F230" i="4"/>
  <c r="G230" i="4"/>
  <c r="D229" i="3"/>
  <c r="D231" i="4"/>
  <c r="F229" i="3"/>
  <c r="H229" i="3"/>
  <c r="E231" i="4"/>
  <c r="T229" i="3"/>
  <c r="J229" i="3"/>
  <c r="L229" i="3"/>
  <c r="N229" i="3"/>
  <c r="F231" i="4"/>
  <c r="G231" i="4"/>
  <c r="D230" i="3"/>
  <c r="D232" i="4"/>
  <c r="F230" i="3"/>
  <c r="H230" i="3"/>
  <c r="E232" i="4"/>
  <c r="T230" i="3"/>
  <c r="J230" i="3"/>
  <c r="L230" i="3"/>
  <c r="N230" i="3"/>
  <c r="F232" i="4"/>
  <c r="G232" i="4"/>
  <c r="D231" i="3"/>
  <c r="D233" i="4"/>
  <c r="F231" i="3"/>
  <c r="H231" i="3"/>
  <c r="E233" i="4"/>
  <c r="T231" i="3"/>
  <c r="J231" i="3"/>
  <c r="L231" i="3"/>
  <c r="N231" i="3"/>
  <c r="F233" i="4"/>
  <c r="G233" i="4"/>
  <c r="D232" i="3"/>
  <c r="D234" i="4"/>
  <c r="F232" i="3"/>
  <c r="H232" i="3"/>
  <c r="E234" i="4"/>
  <c r="T232" i="3"/>
  <c r="J232" i="3"/>
  <c r="L232" i="3"/>
  <c r="N232" i="3"/>
  <c r="F234" i="4"/>
  <c r="G234" i="4"/>
  <c r="D233" i="3"/>
  <c r="D235" i="4"/>
  <c r="F233" i="3"/>
  <c r="H233" i="3"/>
  <c r="E235" i="4"/>
  <c r="T233" i="3"/>
  <c r="J233" i="3"/>
  <c r="L233" i="3"/>
  <c r="N233" i="3"/>
  <c r="F235" i="4"/>
  <c r="G235" i="4"/>
  <c r="D234" i="3"/>
  <c r="D236" i="4"/>
  <c r="F234" i="3"/>
  <c r="H234" i="3"/>
  <c r="E236" i="4"/>
  <c r="T234" i="3"/>
  <c r="J234" i="3"/>
  <c r="L234" i="3"/>
  <c r="N234" i="3"/>
  <c r="F236" i="4"/>
  <c r="G236" i="4"/>
  <c r="D235" i="3"/>
  <c r="D237" i="4"/>
  <c r="F235" i="3"/>
  <c r="H235" i="3"/>
  <c r="E237" i="4"/>
  <c r="T235" i="3"/>
  <c r="J235" i="3"/>
  <c r="L235" i="3"/>
  <c r="N235" i="3"/>
  <c r="F237" i="4"/>
  <c r="G237" i="4"/>
  <c r="D236" i="3"/>
  <c r="D238" i="4"/>
  <c r="F236" i="3"/>
  <c r="H236" i="3"/>
  <c r="E238" i="4"/>
  <c r="T236" i="3"/>
  <c r="J236" i="3"/>
  <c r="L236" i="3"/>
  <c r="N236" i="3"/>
  <c r="F238" i="4"/>
  <c r="G238" i="4"/>
  <c r="D237" i="3"/>
  <c r="D239" i="4"/>
  <c r="F237" i="3"/>
  <c r="H237" i="3"/>
  <c r="E239" i="4"/>
  <c r="T237" i="3"/>
  <c r="J237" i="3"/>
  <c r="L237" i="3"/>
  <c r="N237" i="3"/>
  <c r="F239" i="4"/>
  <c r="G239" i="4"/>
  <c r="D238" i="3"/>
  <c r="D240" i="4"/>
  <c r="F238" i="3"/>
  <c r="H238" i="3"/>
  <c r="E240" i="4"/>
  <c r="T238" i="3"/>
  <c r="J238" i="3"/>
  <c r="L238" i="3"/>
  <c r="N238" i="3"/>
  <c r="F240" i="4"/>
  <c r="G240" i="4"/>
  <c r="D239" i="3"/>
  <c r="D241" i="4"/>
  <c r="F239" i="3"/>
  <c r="H239" i="3"/>
  <c r="E241" i="4"/>
  <c r="T239" i="3"/>
  <c r="J239" i="3"/>
  <c r="L239" i="3"/>
  <c r="N239" i="3"/>
  <c r="F241" i="4"/>
  <c r="G241" i="4"/>
  <c r="D240" i="3"/>
  <c r="D242" i="4"/>
  <c r="F240" i="3"/>
  <c r="H240" i="3"/>
  <c r="E242" i="4"/>
  <c r="T240" i="3"/>
  <c r="J240" i="3"/>
  <c r="L240" i="3"/>
  <c r="N240" i="3"/>
  <c r="F242" i="4"/>
  <c r="G242" i="4"/>
  <c r="D241" i="3"/>
  <c r="D243" i="4"/>
  <c r="F241" i="3"/>
  <c r="H241" i="3"/>
  <c r="E243" i="4"/>
  <c r="T241" i="3"/>
  <c r="J241" i="3"/>
  <c r="L241" i="3"/>
  <c r="N241" i="3"/>
  <c r="F243" i="4"/>
  <c r="G243" i="4"/>
  <c r="D242" i="3"/>
  <c r="D244" i="4"/>
  <c r="F242" i="3"/>
  <c r="H242" i="3"/>
  <c r="E244" i="4"/>
  <c r="T242" i="3"/>
  <c r="J242" i="3"/>
  <c r="L242" i="3"/>
  <c r="N242" i="3"/>
  <c r="F244" i="4"/>
  <c r="G244" i="4"/>
  <c r="D243" i="3"/>
  <c r="D245" i="4"/>
  <c r="F243" i="3"/>
  <c r="H243" i="3"/>
  <c r="E245" i="4"/>
  <c r="T243" i="3"/>
  <c r="J243" i="3"/>
  <c r="L243" i="3"/>
  <c r="N243" i="3"/>
  <c r="F245" i="4"/>
  <c r="G245" i="4"/>
  <c r="D244" i="3"/>
  <c r="D246" i="4"/>
  <c r="F244" i="3"/>
  <c r="H244" i="3"/>
  <c r="E246" i="4"/>
  <c r="T244" i="3"/>
  <c r="J244" i="3"/>
  <c r="L244" i="3"/>
  <c r="N244" i="3"/>
  <c r="F246" i="4"/>
  <c r="G246" i="4"/>
  <c r="D245" i="3"/>
  <c r="D247" i="4"/>
  <c r="F245" i="3"/>
  <c r="H245" i="3"/>
  <c r="E247" i="4"/>
  <c r="T245" i="3"/>
  <c r="J245" i="3"/>
  <c r="L245" i="3"/>
  <c r="N245" i="3"/>
  <c r="F247" i="4"/>
  <c r="G247" i="4"/>
  <c r="D246" i="3"/>
  <c r="D248" i="4"/>
  <c r="F246" i="3"/>
  <c r="H246" i="3"/>
  <c r="E248" i="4"/>
  <c r="T246" i="3"/>
  <c r="J246" i="3"/>
  <c r="L246" i="3"/>
  <c r="N246" i="3"/>
  <c r="F248" i="4"/>
  <c r="G248" i="4"/>
  <c r="D247" i="3"/>
  <c r="D249" i="4"/>
  <c r="F247" i="3"/>
  <c r="H247" i="3"/>
  <c r="E249" i="4"/>
  <c r="T247" i="3"/>
  <c r="J247" i="3"/>
  <c r="L247" i="3"/>
  <c r="N247" i="3"/>
  <c r="F249" i="4"/>
  <c r="G249" i="4"/>
  <c r="D248" i="3"/>
  <c r="D250" i="4"/>
  <c r="F248" i="3"/>
  <c r="H248" i="3"/>
  <c r="E250" i="4"/>
  <c r="T248" i="3"/>
  <c r="J248" i="3"/>
  <c r="L248" i="3"/>
  <c r="N248" i="3"/>
  <c r="F250" i="4"/>
  <c r="G250" i="4"/>
  <c r="D249" i="3"/>
  <c r="D251" i="4"/>
  <c r="F249" i="3"/>
  <c r="H249" i="3"/>
  <c r="E251" i="4"/>
  <c r="T249" i="3"/>
  <c r="J249" i="3"/>
  <c r="L249" i="3"/>
  <c r="N249" i="3"/>
  <c r="F251" i="4"/>
  <c r="G251" i="4"/>
  <c r="D250" i="3"/>
  <c r="D252" i="4"/>
  <c r="F250" i="3"/>
  <c r="H250" i="3"/>
  <c r="E252" i="4"/>
  <c r="T250" i="3"/>
  <c r="J250" i="3"/>
  <c r="L250" i="3"/>
  <c r="N250" i="3"/>
  <c r="F252" i="4"/>
  <c r="G252" i="4"/>
  <c r="D251" i="3"/>
  <c r="D253" i="4"/>
  <c r="F251" i="3"/>
  <c r="H251" i="3"/>
  <c r="E253" i="4"/>
  <c r="T251" i="3"/>
  <c r="J251" i="3"/>
  <c r="L251" i="3"/>
  <c r="N251" i="3"/>
  <c r="F253" i="4"/>
  <c r="G253" i="4"/>
  <c r="D252" i="3"/>
  <c r="D254" i="4"/>
  <c r="F252" i="3"/>
  <c r="H252" i="3"/>
  <c r="E254" i="4"/>
  <c r="T252" i="3"/>
  <c r="J252" i="3"/>
  <c r="L252" i="3"/>
  <c r="N252" i="3"/>
  <c r="F254" i="4"/>
  <c r="G254" i="4"/>
  <c r="D253" i="3"/>
  <c r="D255" i="4"/>
  <c r="F253" i="3"/>
  <c r="H253" i="3"/>
  <c r="E255" i="4"/>
  <c r="T253" i="3"/>
  <c r="J253" i="3"/>
  <c r="L253" i="3"/>
  <c r="N253" i="3"/>
  <c r="F255" i="4"/>
  <c r="G255" i="4"/>
  <c r="D254" i="3"/>
  <c r="D256" i="4"/>
  <c r="F254" i="3"/>
  <c r="H254" i="3"/>
  <c r="E256" i="4"/>
  <c r="T254" i="3"/>
  <c r="J254" i="3"/>
  <c r="L254" i="3"/>
  <c r="N254" i="3"/>
  <c r="F256" i="4"/>
  <c r="G256" i="4"/>
  <c r="D255" i="3"/>
  <c r="D257" i="4"/>
  <c r="F255" i="3"/>
  <c r="H255" i="3"/>
  <c r="E257" i="4"/>
  <c r="T255" i="3"/>
  <c r="J255" i="3"/>
  <c r="L255" i="3"/>
  <c r="N255" i="3"/>
  <c r="F257" i="4"/>
  <c r="G257" i="4"/>
  <c r="D256" i="3"/>
  <c r="D258" i="4"/>
  <c r="F256" i="3"/>
  <c r="H256" i="3"/>
  <c r="E258" i="4"/>
  <c r="T256" i="3"/>
  <c r="J256" i="3"/>
  <c r="L256" i="3"/>
  <c r="N256" i="3"/>
  <c r="F258" i="4"/>
  <c r="G258" i="4"/>
  <c r="D257" i="3"/>
  <c r="D259" i="4"/>
  <c r="F257" i="3"/>
  <c r="H257" i="3"/>
  <c r="E259" i="4"/>
  <c r="T257" i="3"/>
  <c r="J257" i="3"/>
  <c r="L257" i="3"/>
  <c r="N257" i="3"/>
  <c r="F259" i="4"/>
  <c r="G259" i="4"/>
  <c r="D258" i="3"/>
  <c r="D260" i="4"/>
  <c r="F258" i="3"/>
  <c r="H258" i="3"/>
  <c r="E260" i="4"/>
  <c r="T258" i="3"/>
  <c r="J258" i="3"/>
  <c r="L258" i="3"/>
  <c r="N258" i="3"/>
  <c r="F260" i="4"/>
  <c r="G260" i="4"/>
  <c r="D259" i="3"/>
  <c r="D261" i="4"/>
  <c r="F259" i="3"/>
  <c r="H259" i="3"/>
  <c r="E261" i="4"/>
  <c r="T259" i="3"/>
  <c r="J259" i="3"/>
  <c r="L259" i="3"/>
  <c r="N259" i="3"/>
  <c r="F261" i="4"/>
  <c r="G261" i="4"/>
  <c r="D260" i="3"/>
  <c r="D262" i="4"/>
  <c r="F260" i="3"/>
  <c r="H260" i="3"/>
  <c r="E262" i="4"/>
  <c r="T260" i="3"/>
  <c r="J260" i="3"/>
  <c r="L260" i="3"/>
  <c r="N260" i="3"/>
  <c r="F262" i="4"/>
  <c r="G262" i="4"/>
  <c r="D261" i="3"/>
  <c r="D263" i="4"/>
  <c r="F261" i="3"/>
  <c r="H261" i="3"/>
  <c r="E263" i="4"/>
  <c r="T261" i="3"/>
  <c r="J261" i="3"/>
  <c r="L261" i="3"/>
  <c r="N261" i="3"/>
  <c r="F263" i="4"/>
  <c r="G263" i="4"/>
  <c r="D262" i="3"/>
  <c r="D264" i="4"/>
  <c r="F262" i="3"/>
  <c r="H262" i="3"/>
  <c r="E264" i="4"/>
  <c r="T262" i="3"/>
  <c r="J262" i="3"/>
  <c r="L262" i="3"/>
  <c r="N262" i="3"/>
  <c r="F264" i="4"/>
  <c r="G264" i="4"/>
  <c r="D263" i="3"/>
  <c r="D265" i="4"/>
  <c r="F263" i="3"/>
  <c r="H263" i="3"/>
  <c r="E265" i="4"/>
  <c r="T263" i="3"/>
  <c r="J263" i="3"/>
  <c r="L263" i="3"/>
  <c r="N263" i="3"/>
  <c r="F265" i="4"/>
  <c r="G265" i="4"/>
  <c r="D264" i="3"/>
  <c r="D266" i="4"/>
  <c r="F264" i="3"/>
  <c r="H264" i="3"/>
  <c r="E266" i="4"/>
  <c r="T264" i="3"/>
  <c r="J264" i="3"/>
  <c r="L264" i="3"/>
  <c r="N264" i="3"/>
  <c r="F266" i="4"/>
  <c r="G266" i="4"/>
  <c r="D265" i="3"/>
  <c r="D267" i="4"/>
  <c r="F265" i="3"/>
  <c r="H265" i="3"/>
  <c r="E267" i="4"/>
  <c r="T265" i="3"/>
  <c r="J265" i="3"/>
  <c r="L265" i="3"/>
  <c r="N265" i="3"/>
  <c r="F267" i="4"/>
  <c r="G267" i="4"/>
  <c r="D266" i="3"/>
  <c r="D268" i="4"/>
  <c r="F266" i="3"/>
  <c r="H266" i="3"/>
  <c r="E268" i="4"/>
  <c r="T266" i="3"/>
  <c r="J266" i="3"/>
  <c r="L266" i="3"/>
  <c r="N266" i="3"/>
  <c r="F268" i="4"/>
  <c r="G268" i="4"/>
  <c r="D267" i="3"/>
  <c r="D269" i="4"/>
  <c r="F267" i="3"/>
  <c r="H267" i="3"/>
  <c r="E269" i="4"/>
  <c r="T267" i="3"/>
  <c r="J267" i="3"/>
  <c r="L267" i="3"/>
  <c r="N267" i="3"/>
  <c r="F269" i="4"/>
  <c r="G269" i="4"/>
  <c r="D268" i="3"/>
  <c r="D270" i="4"/>
  <c r="F268" i="3"/>
  <c r="H268" i="3"/>
  <c r="E270" i="4"/>
  <c r="T268" i="3"/>
  <c r="J268" i="3"/>
  <c r="L268" i="3"/>
  <c r="N268" i="3"/>
  <c r="F270" i="4"/>
  <c r="G270" i="4"/>
  <c r="D269" i="3"/>
  <c r="D271" i="4"/>
  <c r="F269" i="3"/>
  <c r="H269" i="3"/>
  <c r="E271" i="4"/>
  <c r="T269" i="3"/>
  <c r="J269" i="3"/>
  <c r="L269" i="3"/>
  <c r="N269" i="3"/>
  <c r="F271" i="4"/>
  <c r="G271" i="4"/>
  <c r="D270" i="3"/>
  <c r="D272" i="4"/>
  <c r="F270" i="3"/>
  <c r="H270" i="3"/>
  <c r="E272" i="4"/>
  <c r="T270" i="3"/>
  <c r="J270" i="3"/>
  <c r="L270" i="3"/>
  <c r="N270" i="3"/>
  <c r="F272" i="4"/>
  <c r="G272" i="4"/>
  <c r="D271" i="3"/>
  <c r="D273" i="4"/>
  <c r="F271" i="3"/>
  <c r="H271" i="3"/>
  <c r="E273" i="4"/>
  <c r="T271" i="3"/>
  <c r="J271" i="3"/>
  <c r="L271" i="3"/>
  <c r="N271" i="3"/>
  <c r="F273" i="4"/>
  <c r="G273" i="4"/>
  <c r="D272" i="3"/>
  <c r="D274" i="4"/>
  <c r="F272" i="3"/>
  <c r="H272" i="3"/>
  <c r="E274" i="4"/>
  <c r="T272" i="3"/>
  <c r="J272" i="3"/>
  <c r="L272" i="3"/>
  <c r="N272" i="3"/>
  <c r="F274" i="4"/>
  <c r="G274" i="4"/>
  <c r="D273" i="3"/>
  <c r="D275" i="4"/>
  <c r="F273" i="3"/>
  <c r="H273" i="3"/>
  <c r="E275" i="4"/>
  <c r="T273" i="3"/>
  <c r="J273" i="3"/>
  <c r="L273" i="3"/>
  <c r="N273" i="3"/>
  <c r="F275" i="4"/>
  <c r="G275" i="4"/>
  <c r="D274" i="3"/>
  <c r="D276" i="4"/>
  <c r="F274" i="3"/>
  <c r="H274" i="3"/>
  <c r="E276" i="4"/>
  <c r="T274" i="3"/>
  <c r="J274" i="3"/>
  <c r="L274" i="3"/>
  <c r="N274" i="3"/>
  <c r="F276" i="4"/>
  <c r="G276" i="4"/>
  <c r="D275" i="3"/>
  <c r="D277" i="4"/>
  <c r="F275" i="3"/>
  <c r="H275" i="3"/>
  <c r="E277" i="4"/>
  <c r="T275" i="3"/>
  <c r="J275" i="3"/>
  <c r="L275" i="3"/>
  <c r="N275" i="3"/>
  <c r="F277" i="4"/>
  <c r="G277" i="4"/>
  <c r="D276" i="3"/>
  <c r="D278" i="4"/>
  <c r="F276" i="3"/>
  <c r="H276" i="3"/>
  <c r="E278" i="4"/>
  <c r="T276" i="3"/>
  <c r="J276" i="3"/>
  <c r="L276" i="3"/>
  <c r="N276" i="3"/>
  <c r="F278" i="4"/>
  <c r="G278" i="4"/>
  <c r="D277" i="3"/>
  <c r="D279" i="4"/>
  <c r="F277" i="3"/>
  <c r="H277" i="3"/>
  <c r="E279" i="4"/>
  <c r="T277" i="3"/>
  <c r="J277" i="3"/>
  <c r="L277" i="3"/>
  <c r="N277" i="3"/>
  <c r="F279" i="4"/>
  <c r="G279" i="4"/>
  <c r="D278" i="3"/>
  <c r="D280" i="4"/>
  <c r="F278" i="3"/>
  <c r="H278" i="3"/>
  <c r="E280" i="4"/>
  <c r="T278" i="3"/>
  <c r="J278" i="3"/>
  <c r="L278" i="3"/>
  <c r="N278" i="3"/>
  <c r="F280" i="4"/>
  <c r="G280" i="4"/>
  <c r="D279" i="3"/>
  <c r="D281" i="4"/>
  <c r="F279" i="3"/>
  <c r="H279" i="3"/>
  <c r="E281" i="4"/>
  <c r="T279" i="3"/>
  <c r="J279" i="3"/>
  <c r="L279" i="3"/>
  <c r="N279" i="3"/>
  <c r="F281" i="4"/>
  <c r="G281" i="4"/>
  <c r="D280" i="3"/>
  <c r="D282" i="4"/>
  <c r="F280" i="3"/>
  <c r="H280" i="3"/>
  <c r="E282" i="4"/>
  <c r="T280" i="3"/>
  <c r="J280" i="3"/>
  <c r="L280" i="3"/>
  <c r="N280" i="3"/>
  <c r="F282" i="4"/>
  <c r="G282" i="4"/>
  <c r="D281" i="3"/>
  <c r="D283" i="4"/>
  <c r="F281" i="3"/>
  <c r="H281" i="3"/>
  <c r="E283" i="4"/>
  <c r="T281" i="3"/>
  <c r="J281" i="3"/>
  <c r="L281" i="3"/>
  <c r="N281" i="3"/>
  <c r="F283" i="4"/>
  <c r="G283" i="4"/>
  <c r="D282" i="3"/>
  <c r="D284" i="4"/>
  <c r="F282" i="3"/>
  <c r="H282" i="3"/>
  <c r="E284" i="4"/>
  <c r="T282" i="3"/>
  <c r="J282" i="3"/>
  <c r="L282" i="3"/>
  <c r="N282" i="3"/>
  <c r="F284" i="4"/>
  <c r="G284" i="4"/>
  <c r="D283" i="3"/>
  <c r="D285" i="4"/>
  <c r="F283" i="3"/>
  <c r="H283" i="3"/>
  <c r="E285" i="4"/>
  <c r="T283" i="3"/>
  <c r="J283" i="3"/>
  <c r="L283" i="3"/>
  <c r="N283" i="3"/>
  <c r="F285" i="4"/>
  <c r="G285" i="4"/>
  <c r="D284" i="3"/>
  <c r="D286" i="4"/>
  <c r="F284" i="3"/>
  <c r="H284" i="3"/>
  <c r="E286" i="4"/>
  <c r="T284" i="3"/>
  <c r="J284" i="3"/>
  <c r="L284" i="3"/>
  <c r="N284" i="3"/>
  <c r="F286" i="4"/>
  <c r="G286" i="4"/>
  <c r="D285" i="3"/>
  <c r="D287" i="4"/>
  <c r="F285" i="3"/>
  <c r="H285" i="3"/>
  <c r="E287" i="4"/>
  <c r="T285" i="3"/>
  <c r="J285" i="3"/>
  <c r="L285" i="3"/>
  <c r="N285" i="3"/>
  <c r="F287" i="4"/>
  <c r="G287" i="4"/>
  <c r="D286" i="3"/>
  <c r="D288" i="4"/>
  <c r="F286" i="3"/>
  <c r="H286" i="3"/>
  <c r="E288" i="4"/>
  <c r="T286" i="3"/>
  <c r="J286" i="3"/>
  <c r="L286" i="3"/>
  <c r="N286" i="3"/>
  <c r="F288" i="4"/>
  <c r="G288" i="4"/>
  <c r="D287" i="3"/>
  <c r="D289" i="4"/>
  <c r="F287" i="3"/>
  <c r="H287" i="3"/>
  <c r="E289" i="4"/>
  <c r="T287" i="3"/>
  <c r="J287" i="3"/>
  <c r="L287" i="3"/>
  <c r="N287" i="3"/>
  <c r="F289" i="4"/>
  <c r="G289" i="4"/>
  <c r="D288" i="3"/>
  <c r="D290" i="4"/>
  <c r="F288" i="3"/>
  <c r="H288" i="3"/>
  <c r="E290" i="4"/>
  <c r="T288" i="3"/>
  <c r="J288" i="3"/>
  <c r="L288" i="3"/>
  <c r="N288" i="3"/>
  <c r="F290" i="4"/>
  <c r="G290" i="4"/>
  <c r="D289" i="3"/>
  <c r="D291" i="4"/>
  <c r="F289" i="3"/>
  <c r="H289" i="3"/>
  <c r="E291" i="4"/>
  <c r="T289" i="3"/>
  <c r="J289" i="3"/>
  <c r="L289" i="3"/>
  <c r="N289" i="3"/>
  <c r="F291" i="4"/>
  <c r="G291" i="4"/>
  <c r="D290" i="3"/>
  <c r="D292" i="4"/>
  <c r="F290" i="3"/>
  <c r="H290" i="3"/>
  <c r="E292" i="4"/>
  <c r="T290" i="3"/>
  <c r="J290" i="3"/>
  <c r="L290" i="3"/>
  <c r="N290" i="3"/>
  <c r="F292" i="4"/>
  <c r="G292" i="4"/>
  <c r="D291" i="3"/>
  <c r="D293" i="4"/>
  <c r="F291" i="3"/>
  <c r="H291" i="3"/>
  <c r="E293" i="4"/>
  <c r="T291" i="3"/>
  <c r="J291" i="3"/>
  <c r="L291" i="3"/>
  <c r="N291" i="3"/>
  <c r="F293" i="4"/>
  <c r="G293" i="4"/>
  <c r="D292" i="3"/>
  <c r="D294" i="4"/>
  <c r="F292" i="3"/>
  <c r="H292" i="3"/>
  <c r="E294" i="4"/>
  <c r="T292" i="3"/>
  <c r="J292" i="3"/>
  <c r="L292" i="3"/>
  <c r="N292" i="3"/>
  <c r="F294" i="4"/>
  <c r="G294" i="4"/>
  <c r="D293" i="3"/>
  <c r="D295" i="4"/>
  <c r="F293" i="3"/>
  <c r="H293" i="3"/>
  <c r="E295" i="4"/>
  <c r="T293" i="3"/>
  <c r="J293" i="3"/>
  <c r="L293" i="3"/>
  <c r="N293" i="3"/>
  <c r="F295" i="4"/>
  <c r="G295" i="4"/>
  <c r="D294" i="3"/>
  <c r="D296" i="4"/>
  <c r="F294" i="3"/>
  <c r="H294" i="3"/>
  <c r="E296" i="4"/>
  <c r="T294" i="3"/>
  <c r="J294" i="3"/>
  <c r="L294" i="3"/>
  <c r="N294" i="3"/>
  <c r="F296" i="4"/>
  <c r="G296" i="4"/>
  <c r="D295" i="3"/>
  <c r="D297" i="4"/>
  <c r="F295" i="3"/>
  <c r="H295" i="3"/>
  <c r="E297" i="4"/>
  <c r="T295" i="3"/>
  <c r="J295" i="3"/>
  <c r="L295" i="3"/>
  <c r="N295" i="3"/>
  <c r="F297" i="4"/>
  <c r="G297" i="4"/>
  <c r="D296" i="3"/>
  <c r="D298" i="4"/>
  <c r="F296" i="3"/>
  <c r="H296" i="3"/>
  <c r="E298" i="4"/>
  <c r="T296" i="3"/>
  <c r="J296" i="3"/>
  <c r="L296" i="3"/>
  <c r="N296" i="3"/>
  <c r="F298" i="4"/>
  <c r="G298" i="4"/>
  <c r="D297" i="3"/>
  <c r="D299" i="4"/>
  <c r="F297" i="3"/>
  <c r="H297" i="3"/>
  <c r="E299" i="4"/>
  <c r="T297" i="3"/>
  <c r="J297" i="3"/>
  <c r="L297" i="3"/>
  <c r="N297" i="3"/>
  <c r="F299" i="4"/>
  <c r="G299" i="4"/>
  <c r="D298" i="3"/>
  <c r="D300" i="4"/>
  <c r="F298" i="3"/>
  <c r="H298" i="3"/>
  <c r="E300" i="4"/>
  <c r="T298" i="3"/>
  <c r="J298" i="3"/>
  <c r="L298" i="3"/>
  <c r="N298" i="3"/>
  <c r="F300" i="4"/>
  <c r="G300" i="4"/>
  <c r="D299" i="3"/>
  <c r="D301" i="4"/>
  <c r="F299" i="3"/>
  <c r="H299" i="3"/>
  <c r="E301" i="4"/>
  <c r="T299" i="3"/>
  <c r="J299" i="3"/>
  <c r="L299" i="3"/>
  <c r="N299" i="3"/>
  <c r="F301" i="4"/>
  <c r="G301" i="4"/>
  <c r="D300" i="3"/>
  <c r="D302" i="4"/>
  <c r="F300" i="3"/>
  <c r="H300" i="3"/>
  <c r="E302" i="4"/>
  <c r="T300" i="3"/>
  <c r="J300" i="3"/>
  <c r="L300" i="3"/>
  <c r="N300" i="3"/>
  <c r="F302" i="4"/>
  <c r="G302" i="4"/>
  <c r="D301" i="3"/>
  <c r="D303" i="4"/>
  <c r="F301" i="3"/>
  <c r="H301" i="3"/>
  <c r="E303" i="4"/>
  <c r="T301" i="3"/>
  <c r="J301" i="3"/>
  <c r="L301" i="3"/>
  <c r="N301" i="3"/>
  <c r="F303" i="4"/>
  <c r="G303" i="4"/>
  <c r="D302" i="3"/>
  <c r="D304" i="4"/>
  <c r="F302" i="3"/>
  <c r="H302" i="3"/>
  <c r="E304" i="4"/>
  <c r="T302" i="3"/>
  <c r="J302" i="3"/>
  <c r="L302" i="3"/>
  <c r="N302" i="3"/>
  <c r="F304" i="4"/>
  <c r="G304" i="4"/>
  <c r="D303" i="3"/>
  <c r="D305" i="4"/>
  <c r="F303" i="3"/>
  <c r="H303" i="3"/>
  <c r="E305" i="4"/>
  <c r="T303" i="3"/>
  <c r="J303" i="3"/>
  <c r="L303" i="3"/>
  <c r="N303" i="3"/>
  <c r="F305" i="4"/>
  <c r="G305" i="4"/>
  <c r="D304" i="3"/>
  <c r="D306" i="4"/>
  <c r="F304" i="3"/>
  <c r="H304" i="3"/>
  <c r="E306" i="4"/>
  <c r="T304" i="3"/>
  <c r="J304" i="3"/>
  <c r="L304" i="3"/>
  <c r="N304" i="3"/>
  <c r="F306" i="4"/>
  <c r="G306" i="4"/>
  <c r="D305" i="3"/>
  <c r="D307" i="4"/>
  <c r="F305" i="3"/>
  <c r="H305" i="3"/>
  <c r="E307" i="4"/>
  <c r="T305" i="3"/>
  <c r="J305" i="3"/>
  <c r="L305" i="3"/>
  <c r="N305" i="3"/>
  <c r="F307" i="4"/>
  <c r="G307" i="4"/>
  <c r="D306" i="3"/>
  <c r="D308" i="4"/>
  <c r="F306" i="3"/>
  <c r="H306" i="3"/>
  <c r="E308" i="4"/>
  <c r="T306" i="3"/>
  <c r="J306" i="3"/>
  <c r="L306" i="3"/>
  <c r="N306" i="3"/>
  <c r="F308" i="4"/>
  <c r="G308" i="4"/>
  <c r="D307" i="3"/>
  <c r="D309" i="4"/>
  <c r="F307" i="3"/>
  <c r="H307" i="3"/>
  <c r="E309" i="4"/>
  <c r="T307" i="3"/>
  <c r="J307" i="3"/>
  <c r="L307" i="3"/>
  <c r="N307" i="3"/>
  <c r="F309" i="4"/>
  <c r="G309" i="4"/>
  <c r="D308" i="3"/>
  <c r="D310" i="4"/>
  <c r="F308" i="3"/>
  <c r="H308" i="3"/>
  <c r="E310" i="4"/>
  <c r="T308" i="3"/>
  <c r="J308" i="3"/>
  <c r="L308" i="3"/>
  <c r="N308" i="3"/>
  <c r="F310" i="4"/>
  <c r="G310" i="4"/>
  <c r="D309" i="3"/>
  <c r="D311" i="4"/>
  <c r="F309" i="3"/>
  <c r="H309" i="3"/>
  <c r="E311" i="4"/>
  <c r="T309" i="3"/>
  <c r="J309" i="3"/>
  <c r="L309" i="3"/>
  <c r="N309" i="3"/>
  <c r="F311" i="4"/>
  <c r="G311" i="4"/>
  <c r="D310" i="3"/>
  <c r="D312" i="4"/>
  <c r="F310" i="3"/>
  <c r="H310" i="3"/>
  <c r="E312" i="4"/>
  <c r="T310" i="3"/>
  <c r="J310" i="3"/>
  <c r="L310" i="3"/>
  <c r="N310" i="3"/>
  <c r="F312" i="4"/>
  <c r="G312" i="4"/>
  <c r="D311" i="3"/>
  <c r="D313" i="4"/>
  <c r="F311" i="3"/>
  <c r="H311" i="3"/>
  <c r="E313" i="4"/>
  <c r="T311" i="3"/>
  <c r="J311" i="3"/>
  <c r="L311" i="3"/>
  <c r="N311" i="3"/>
  <c r="F313" i="4"/>
  <c r="G313" i="4"/>
  <c r="D312" i="3"/>
  <c r="D314" i="4"/>
  <c r="F312" i="3"/>
  <c r="H312" i="3"/>
  <c r="E314" i="4"/>
  <c r="T312" i="3"/>
  <c r="J312" i="3"/>
  <c r="L312" i="3"/>
  <c r="N312" i="3"/>
  <c r="F314" i="4"/>
  <c r="G314" i="4"/>
  <c r="D313" i="3"/>
  <c r="D315" i="4"/>
  <c r="F313" i="3"/>
  <c r="H313" i="3"/>
  <c r="E315" i="4"/>
  <c r="T313" i="3"/>
  <c r="J313" i="3"/>
  <c r="L313" i="3"/>
  <c r="N313" i="3"/>
  <c r="F315" i="4"/>
  <c r="G315" i="4"/>
  <c r="D314" i="3"/>
  <c r="D316" i="4"/>
  <c r="F314" i="3"/>
  <c r="H314" i="3"/>
  <c r="E316" i="4"/>
  <c r="T314" i="3"/>
  <c r="J314" i="3"/>
  <c r="L314" i="3"/>
  <c r="N314" i="3"/>
  <c r="F316" i="4"/>
  <c r="G316" i="4"/>
  <c r="D315" i="3"/>
  <c r="D317" i="4"/>
  <c r="F315" i="3"/>
  <c r="H315" i="3"/>
  <c r="E317" i="4"/>
  <c r="T315" i="3"/>
  <c r="J315" i="3"/>
  <c r="L315" i="3"/>
  <c r="N315" i="3"/>
  <c r="F317" i="4"/>
  <c r="G317" i="4"/>
  <c r="D316" i="3"/>
  <c r="D318" i="4"/>
  <c r="F316" i="3"/>
  <c r="H316" i="3"/>
  <c r="E318" i="4"/>
  <c r="T316" i="3"/>
  <c r="J316" i="3"/>
  <c r="L316" i="3"/>
  <c r="N316" i="3"/>
  <c r="F318" i="4"/>
  <c r="G318" i="4"/>
  <c r="D317" i="3"/>
  <c r="D319" i="4"/>
  <c r="F317" i="3"/>
  <c r="H317" i="3"/>
  <c r="E319" i="4"/>
  <c r="T317" i="3"/>
  <c r="J317" i="3"/>
  <c r="L317" i="3"/>
  <c r="N317" i="3"/>
  <c r="F319" i="4"/>
  <c r="G319" i="4"/>
  <c r="D318" i="3"/>
  <c r="D320" i="4"/>
  <c r="F318" i="3"/>
  <c r="H318" i="3"/>
  <c r="E320" i="4"/>
  <c r="T318" i="3"/>
  <c r="J318" i="3"/>
  <c r="L318" i="3"/>
  <c r="N318" i="3"/>
  <c r="F320" i="4"/>
  <c r="G320" i="4"/>
  <c r="D319" i="3"/>
  <c r="D321" i="4"/>
  <c r="F319" i="3"/>
  <c r="H319" i="3"/>
  <c r="E321" i="4"/>
  <c r="T319" i="3"/>
  <c r="J319" i="3"/>
  <c r="L319" i="3"/>
  <c r="N319" i="3"/>
  <c r="F321" i="4"/>
  <c r="G321" i="4"/>
  <c r="D320" i="3"/>
  <c r="D322" i="4"/>
  <c r="F320" i="3"/>
  <c r="H320" i="3"/>
  <c r="E322" i="4"/>
  <c r="T320" i="3"/>
  <c r="J320" i="3"/>
  <c r="L320" i="3"/>
  <c r="N320" i="3"/>
  <c r="F322" i="4"/>
  <c r="G322" i="4"/>
  <c r="D321" i="3"/>
  <c r="D323" i="4"/>
  <c r="F321" i="3"/>
  <c r="H321" i="3"/>
  <c r="E323" i="4"/>
  <c r="T321" i="3"/>
  <c r="J321" i="3"/>
  <c r="L321" i="3"/>
  <c r="N321" i="3"/>
  <c r="F323" i="4"/>
  <c r="G323" i="4"/>
  <c r="D322" i="3"/>
  <c r="D324" i="4"/>
  <c r="F322" i="3"/>
  <c r="H322" i="3"/>
  <c r="E324" i="4"/>
  <c r="T322" i="3"/>
  <c r="J322" i="3"/>
  <c r="L322" i="3"/>
  <c r="N322" i="3"/>
  <c r="F324" i="4"/>
  <c r="G324" i="4"/>
  <c r="D323" i="3"/>
  <c r="D325" i="4"/>
  <c r="F323" i="3"/>
  <c r="H323" i="3"/>
  <c r="E325" i="4"/>
  <c r="T323" i="3"/>
  <c r="J323" i="3"/>
  <c r="L323" i="3"/>
  <c r="N323" i="3"/>
  <c r="F325" i="4"/>
  <c r="G325" i="4"/>
  <c r="D324" i="3"/>
  <c r="D326" i="4"/>
  <c r="F324" i="3"/>
  <c r="H324" i="3"/>
  <c r="E326" i="4"/>
  <c r="T324" i="3"/>
  <c r="J324" i="3"/>
  <c r="L324" i="3"/>
  <c r="N324" i="3"/>
  <c r="F326" i="4"/>
  <c r="G326" i="4"/>
  <c r="D325" i="3"/>
  <c r="D327" i="4"/>
  <c r="F325" i="3"/>
  <c r="H325" i="3"/>
  <c r="E327" i="4"/>
  <c r="T325" i="3"/>
  <c r="J325" i="3"/>
  <c r="L325" i="3"/>
  <c r="N325" i="3"/>
  <c r="F327" i="4"/>
  <c r="G327" i="4"/>
  <c r="D326" i="3"/>
  <c r="D328" i="4"/>
  <c r="F326" i="3"/>
  <c r="H326" i="3"/>
  <c r="E328" i="4"/>
  <c r="T326" i="3"/>
  <c r="J326" i="3"/>
  <c r="L326" i="3"/>
  <c r="N326" i="3"/>
  <c r="F328" i="4"/>
  <c r="G328" i="4"/>
  <c r="D327" i="3"/>
  <c r="D329" i="4"/>
  <c r="F327" i="3"/>
  <c r="H327" i="3"/>
  <c r="E329" i="4"/>
  <c r="T327" i="3"/>
  <c r="J327" i="3"/>
  <c r="L327" i="3"/>
  <c r="N327" i="3"/>
  <c r="F329" i="4"/>
  <c r="G329" i="4"/>
  <c r="D328" i="3"/>
  <c r="D330" i="4"/>
  <c r="F328" i="3"/>
  <c r="H328" i="3"/>
  <c r="E330" i="4"/>
  <c r="T328" i="3"/>
  <c r="J328" i="3"/>
  <c r="L328" i="3"/>
  <c r="N328" i="3"/>
  <c r="F330" i="4"/>
  <c r="G330" i="4"/>
  <c r="D329" i="3"/>
  <c r="D331" i="4"/>
  <c r="F329" i="3"/>
  <c r="H329" i="3"/>
  <c r="E331" i="4"/>
  <c r="T329" i="3"/>
  <c r="J329" i="3"/>
  <c r="L329" i="3"/>
  <c r="N329" i="3"/>
  <c r="F331" i="4"/>
  <c r="G331" i="4"/>
  <c r="D330" i="3"/>
  <c r="D332" i="4"/>
  <c r="F330" i="3"/>
  <c r="H330" i="3"/>
  <c r="E332" i="4"/>
  <c r="T330" i="3"/>
  <c r="J330" i="3"/>
  <c r="L330" i="3"/>
  <c r="N330" i="3"/>
  <c r="F332" i="4"/>
  <c r="G332" i="4"/>
  <c r="D331" i="3"/>
  <c r="D333" i="4"/>
  <c r="F331" i="3"/>
  <c r="H331" i="3"/>
  <c r="E333" i="4"/>
  <c r="T331" i="3"/>
  <c r="J331" i="3"/>
  <c r="L331" i="3"/>
  <c r="N331" i="3"/>
  <c r="F333" i="4"/>
  <c r="G333" i="4"/>
  <c r="D332" i="3"/>
  <c r="D334" i="4"/>
  <c r="F332" i="3"/>
  <c r="H332" i="3"/>
  <c r="E334" i="4"/>
  <c r="T332" i="3"/>
  <c r="J332" i="3"/>
  <c r="L332" i="3"/>
  <c r="N332" i="3"/>
  <c r="F334" i="4"/>
  <c r="G334" i="4"/>
  <c r="D333" i="3"/>
  <c r="D335" i="4"/>
  <c r="F333" i="3"/>
  <c r="H333" i="3"/>
  <c r="E335" i="4"/>
  <c r="T333" i="3"/>
  <c r="J333" i="3"/>
  <c r="L333" i="3"/>
  <c r="N333" i="3"/>
  <c r="F335" i="4"/>
  <c r="G335" i="4"/>
  <c r="D334" i="3"/>
  <c r="D336" i="4"/>
  <c r="F334" i="3"/>
  <c r="H334" i="3"/>
  <c r="E336" i="4"/>
  <c r="T334" i="3"/>
  <c r="J334" i="3"/>
  <c r="L334" i="3"/>
  <c r="N334" i="3"/>
  <c r="F336" i="4"/>
  <c r="G336" i="4"/>
  <c r="D335" i="3"/>
  <c r="D337" i="4"/>
  <c r="F335" i="3"/>
  <c r="H335" i="3"/>
  <c r="E337" i="4"/>
  <c r="T335" i="3"/>
  <c r="J335" i="3"/>
  <c r="L335" i="3"/>
  <c r="N335" i="3"/>
  <c r="F337" i="4"/>
  <c r="G337" i="4"/>
  <c r="D336" i="3"/>
  <c r="D338" i="4"/>
  <c r="F336" i="3"/>
  <c r="H336" i="3"/>
  <c r="E338" i="4"/>
  <c r="T336" i="3"/>
  <c r="J336" i="3"/>
  <c r="L336" i="3"/>
  <c r="N336" i="3"/>
  <c r="F338" i="4"/>
  <c r="G338" i="4"/>
  <c r="D337" i="3"/>
  <c r="D339" i="4"/>
  <c r="F337" i="3"/>
  <c r="H337" i="3"/>
  <c r="E339" i="4"/>
  <c r="T337" i="3"/>
  <c r="J337" i="3"/>
  <c r="L337" i="3"/>
  <c r="N337" i="3"/>
  <c r="F339" i="4"/>
  <c r="G339" i="4"/>
  <c r="D338" i="3"/>
  <c r="D340" i="4"/>
  <c r="F338" i="3"/>
  <c r="H338" i="3"/>
  <c r="E340" i="4"/>
  <c r="T338" i="3"/>
  <c r="J338" i="3"/>
  <c r="L338" i="3"/>
  <c r="N338" i="3"/>
  <c r="F340" i="4"/>
  <c r="G340" i="4"/>
  <c r="D339" i="3"/>
  <c r="D341" i="4"/>
  <c r="F339" i="3"/>
  <c r="H339" i="3"/>
  <c r="E341" i="4"/>
  <c r="T339" i="3"/>
  <c r="J339" i="3"/>
  <c r="L339" i="3"/>
  <c r="N339" i="3"/>
  <c r="F341" i="4"/>
  <c r="G341" i="4"/>
  <c r="D340" i="3"/>
  <c r="D342" i="4"/>
  <c r="F340" i="3"/>
  <c r="H340" i="3"/>
  <c r="E342" i="4"/>
  <c r="T340" i="3"/>
  <c r="J340" i="3"/>
  <c r="L340" i="3"/>
  <c r="N340" i="3"/>
  <c r="F342" i="4"/>
  <c r="G342" i="4"/>
  <c r="D341" i="3"/>
  <c r="D343" i="4"/>
  <c r="F341" i="3"/>
  <c r="H341" i="3"/>
  <c r="E343" i="4"/>
  <c r="T341" i="3"/>
  <c r="J341" i="3"/>
  <c r="L341" i="3"/>
  <c r="N341" i="3"/>
  <c r="F343" i="4"/>
  <c r="G343" i="4"/>
  <c r="D342" i="3"/>
  <c r="D344" i="4"/>
  <c r="F342" i="3"/>
  <c r="H342" i="3"/>
  <c r="E344" i="4"/>
  <c r="T342" i="3"/>
  <c r="J342" i="3"/>
  <c r="L342" i="3"/>
  <c r="N342" i="3"/>
  <c r="F344" i="4"/>
  <c r="G344" i="4"/>
  <c r="D343" i="3"/>
  <c r="D345" i="4"/>
  <c r="F343" i="3"/>
  <c r="H343" i="3"/>
  <c r="E345" i="4"/>
  <c r="T343" i="3"/>
  <c r="J343" i="3"/>
  <c r="L343" i="3"/>
  <c r="N343" i="3"/>
  <c r="F345" i="4"/>
  <c r="G345" i="4"/>
  <c r="D344" i="3"/>
  <c r="D346" i="4"/>
  <c r="F344" i="3"/>
  <c r="H344" i="3"/>
  <c r="E346" i="4"/>
  <c r="T344" i="3"/>
  <c r="J344" i="3"/>
  <c r="L344" i="3"/>
  <c r="N344" i="3"/>
  <c r="F346" i="4"/>
  <c r="G346" i="4"/>
  <c r="D345" i="3"/>
  <c r="D347" i="4"/>
  <c r="F345" i="3"/>
  <c r="H345" i="3"/>
  <c r="E347" i="4"/>
  <c r="T345" i="3"/>
  <c r="J345" i="3"/>
  <c r="L345" i="3"/>
  <c r="N345" i="3"/>
  <c r="F347" i="4"/>
  <c r="G347" i="4"/>
  <c r="D346" i="3"/>
  <c r="D348" i="4"/>
  <c r="F346" i="3"/>
  <c r="H346" i="3"/>
  <c r="E348" i="4"/>
  <c r="T346" i="3"/>
  <c r="J346" i="3"/>
  <c r="L346" i="3"/>
  <c r="N346" i="3"/>
  <c r="F348" i="4"/>
  <c r="G348" i="4"/>
  <c r="D347" i="3"/>
  <c r="D349" i="4"/>
  <c r="F347" i="3"/>
  <c r="H347" i="3"/>
  <c r="E349" i="4"/>
  <c r="T347" i="3"/>
  <c r="J347" i="3"/>
  <c r="L347" i="3"/>
  <c r="N347" i="3"/>
  <c r="F349" i="4"/>
  <c r="G349" i="4"/>
  <c r="D348" i="3"/>
  <c r="D350" i="4"/>
  <c r="F348" i="3"/>
  <c r="H348" i="3"/>
  <c r="E350" i="4"/>
  <c r="T348" i="3"/>
  <c r="J348" i="3"/>
  <c r="L348" i="3"/>
  <c r="N348" i="3"/>
  <c r="F350" i="4"/>
  <c r="G350" i="4"/>
  <c r="D349" i="3"/>
  <c r="D351" i="4"/>
  <c r="F349" i="3"/>
  <c r="H349" i="3"/>
  <c r="E351" i="4"/>
  <c r="T349" i="3"/>
  <c r="J349" i="3"/>
  <c r="L349" i="3"/>
  <c r="N349" i="3"/>
  <c r="F351" i="4"/>
  <c r="G351" i="4"/>
  <c r="D350" i="3"/>
  <c r="D352" i="4"/>
  <c r="F350" i="3"/>
  <c r="H350" i="3"/>
  <c r="E352" i="4"/>
  <c r="T350" i="3"/>
  <c r="J350" i="3"/>
  <c r="L350" i="3"/>
  <c r="N350" i="3"/>
  <c r="F352" i="4"/>
  <c r="G352" i="4"/>
  <c r="D351" i="3"/>
  <c r="D353" i="4"/>
  <c r="F351" i="3"/>
  <c r="H351" i="3"/>
  <c r="E353" i="4"/>
  <c r="T351" i="3"/>
  <c r="J351" i="3"/>
  <c r="L351" i="3"/>
  <c r="N351" i="3"/>
  <c r="F353" i="4"/>
  <c r="G353" i="4"/>
  <c r="D352" i="3"/>
  <c r="D354" i="4"/>
  <c r="F352" i="3"/>
  <c r="H352" i="3"/>
  <c r="E354" i="4"/>
  <c r="T352" i="3"/>
  <c r="J352" i="3"/>
  <c r="L352" i="3"/>
  <c r="N352" i="3"/>
  <c r="F354" i="4"/>
  <c r="G354" i="4"/>
  <c r="D353" i="3"/>
  <c r="D355" i="4"/>
  <c r="F353" i="3"/>
  <c r="H353" i="3"/>
  <c r="E355" i="4"/>
  <c r="T353" i="3"/>
  <c r="J353" i="3"/>
  <c r="L353" i="3"/>
  <c r="N353" i="3"/>
  <c r="F355" i="4"/>
  <c r="G355" i="4"/>
  <c r="D354" i="3"/>
  <c r="D356" i="4"/>
  <c r="F354" i="3"/>
  <c r="H354" i="3"/>
  <c r="E356" i="4"/>
  <c r="T354" i="3"/>
  <c r="J354" i="3"/>
  <c r="L354" i="3"/>
  <c r="N354" i="3"/>
  <c r="F356" i="4"/>
  <c r="G356" i="4"/>
  <c r="D355" i="3"/>
  <c r="D357" i="4"/>
  <c r="F355" i="3"/>
  <c r="H355" i="3"/>
  <c r="E357" i="4"/>
  <c r="T355" i="3"/>
  <c r="J355" i="3"/>
  <c r="L355" i="3"/>
  <c r="N355" i="3"/>
  <c r="F357" i="4"/>
  <c r="G357" i="4"/>
  <c r="D356" i="3"/>
  <c r="D358" i="4"/>
  <c r="F356" i="3"/>
  <c r="H356" i="3"/>
  <c r="E358" i="4"/>
  <c r="T356" i="3"/>
  <c r="J356" i="3"/>
  <c r="L356" i="3"/>
  <c r="N356" i="3"/>
  <c r="F358" i="4"/>
  <c r="G358" i="4"/>
  <c r="D357" i="3"/>
  <c r="D359" i="4"/>
  <c r="F357" i="3"/>
  <c r="H357" i="3"/>
  <c r="E359" i="4"/>
  <c r="T357" i="3"/>
  <c r="J357" i="3"/>
  <c r="L357" i="3"/>
  <c r="N357" i="3"/>
  <c r="F359" i="4"/>
  <c r="G359" i="4"/>
  <c r="D358" i="3"/>
  <c r="D360" i="4"/>
  <c r="F358" i="3"/>
  <c r="H358" i="3"/>
  <c r="E360" i="4"/>
  <c r="T358" i="3"/>
  <c r="J358" i="3"/>
  <c r="L358" i="3"/>
  <c r="N358" i="3"/>
  <c r="F360" i="4"/>
  <c r="G360" i="4"/>
  <c r="D359" i="3"/>
  <c r="D361" i="4"/>
  <c r="F359" i="3"/>
  <c r="H359" i="3"/>
  <c r="E361" i="4"/>
  <c r="T359" i="3"/>
  <c r="J359" i="3"/>
  <c r="L359" i="3"/>
  <c r="N359" i="3"/>
  <c r="F361" i="4"/>
  <c r="G361" i="4"/>
  <c r="D360" i="3"/>
  <c r="D362" i="4"/>
  <c r="F360" i="3"/>
  <c r="H360" i="3"/>
  <c r="E362" i="4"/>
  <c r="T360" i="3"/>
  <c r="J360" i="3"/>
  <c r="L360" i="3"/>
  <c r="N360" i="3"/>
  <c r="F362" i="4"/>
  <c r="G362" i="4"/>
  <c r="D361" i="3"/>
  <c r="D363" i="4"/>
  <c r="F361" i="3"/>
  <c r="H361" i="3"/>
  <c r="E363" i="4"/>
  <c r="T361" i="3"/>
  <c r="J361" i="3"/>
  <c r="L361" i="3"/>
  <c r="N361" i="3"/>
  <c r="F363" i="4"/>
  <c r="G363" i="4"/>
  <c r="D362" i="3"/>
  <c r="D364" i="4"/>
  <c r="F362" i="3"/>
  <c r="H362" i="3"/>
  <c r="E364" i="4"/>
  <c r="T362" i="3"/>
  <c r="J362" i="3"/>
  <c r="L362" i="3"/>
  <c r="N362" i="3"/>
  <c r="F364" i="4"/>
  <c r="G364" i="4"/>
  <c r="D363" i="3"/>
  <c r="D365" i="4"/>
  <c r="F363" i="3"/>
  <c r="H363" i="3"/>
  <c r="E365" i="4"/>
  <c r="T363" i="3"/>
  <c r="J363" i="3"/>
  <c r="L363" i="3"/>
  <c r="N363" i="3"/>
  <c r="F365" i="4"/>
  <c r="G365" i="4"/>
  <c r="D364" i="3"/>
  <c r="D366" i="4"/>
  <c r="F364" i="3"/>
  <c r="H364" i="3"/>
  <c r="E366" i="4"/>
  <c r="T364" i="3"/>
  <c r="J364" i="3"/>
  <c r="L364" i="3"/>
  <c r="N364" i="3"/>
  <c r="F366" i="4"/>
  <c r="G366" i="4"/>
  <c r="D365" i="3"/>
  <c r="D367" i="4"/>
  <c r="F365" i="3"/>
  <c r="H365" i="3"/>
  <c r="E367" i="4"/>
  <c r="T365" i="3"/>
  <c r="J365" i="3"/>
  <c r="L365" i="3"/>
  <c r="N365" i="3"/>
  <c r="F367" i="4"/>
  <c r="G367" i="4"/>
  <c r="D366" i="3"/>
  <c r="D368" i="4"/>
  <c r="F366" i="3"/>
  <c r="H366" i="3"/>
  <c r="E368" i="4"/>
  <c r="T366" i="3"/>
  <c r="J366" i="3"/>
  <c r="L366" i="3"/>
  <c r="N366" i="3"/>
  <c r="F368" i="4"/>
  <c r="G368" i="4"/>
  <c r="D367" i="3"/>
  <c r="D369" i="4"/>
  <c r="F367" i="3"/>
  <c r="H367" i="3"/>
  <c r="E369" i="4"/>
  <c r="T367" i="3"/>
  <c r="J367" i="3"/>
  <c r="L367" i="3"/>
  <c r="N367" i="3"/>
  <c r="F369" i="4"/>
  <c r="G369" i="4"/>
  <c r="D368" i="3"/>
  <c r="D370" i="4"/>
  <c r="F368" i="3"/>
  <c r="H368" i="3"/>
  <c r="E370" i="4"/>
  <c r="T368" i="3"/>
  <c r="J368" i="3"/>
  <c r="L368" i="3"/>
  <c r="N368" i="3"/>
  <c r="F370" i="4"/>
  <c r="G370" i="4"/>
  <c r="D369" i="3"/>
  <c r="D371" i="4"/>
  <c r="F369" i="3"/>
  <c r="H369" i="3"/>
  <c r="E371" i="4"/>
  <c r="T369" i="3"/>
  <c r="J369" i="3"/>
  <c r="L369" i="3"/>
  <c r="N369" i="3"/>
  <c r="F371" i="4"/>
  <c r="G371" i="4"/>
  <c r="D370" i="3"/>
  <c r="D372" i="4"/>
  <c r="F370" i="3"/>
  <c r="H370" i="3"/>
  <c r="E372" i="4"/>
  <c r="T370" i="3"/>
  <c r="J370" i="3"/>
  <c r="L370" i="3"/>
  <c r="N370" i="3"/>
  <c r="F372" i="4"/>
  <c r="G372" i="4"/>
  <c r="D371" i="3"/>
  <c r="D373" i="4"/>
  <c r="F371" i="3"/>
  <c r="H371" i="3"/>
  <c r="E373" i="4"/>
  <c r="T371" i="3"/>
  <c r="J371" i="3"/>
  <c r="L371" i="3"/>
  <c r="N371" i="3"/>
  <c r="F373" i="4"/>
  <c r="G373" i="4"/>
  <c r="D372" i="3"/>
  <c r="D374" i="4"/>
  <c r="F372" i="3"/>
  <c r="H372" i="3"/>
  <c r="E374" i="4"/>
  <c r="T372" i="3"/>
  <c r="J372" i="3"/>
  <c r="L372" i="3"/>
  <c r="N372" i="3"/>
  <c r="F374" i="4"/>
  <c r="G374" i="4"/>
  <c r="D373" i="3"/>
  <c r="D375" i="4"/>
  <c r="F373" i="3"/>
  <c r="H373" i="3"/>
  <c r="E375" i="4"/>
  <c r="T373" i="3"/>
  <c r="J373" i="3"/>
  <c r="L373" i="3"/>
  <c r="N373" i="3"/>
  <c r="F375" i="4"/>
  <c r="G375" i="4"/>
  <c r="D374" i="3"/>
  <c r="D376" i="4"/>
  <c r="F374" i="3"/>
  <c r="H374" i="3"/>
  <c r="E376" i="4"/>
  <c r="T374" i="3"/>
  <c r="J374" i="3"/>
  <c r="L374" i="3"/>
  <c r="N374" i="3"/>
  <c r="F376" i="4"/>
  <c r="G376" i="4"/>
  <c r="D375" i="3"/>
  <c r="D377" i="4"/>
  <c r="F375" i="3"/>
  <c r="H375" i="3"/>
  <c r="E377" i="4"/>
  <c r="T375" i="3"/>
  <c r="J375" i="3"/>
  <c r="L375" i="3"/>
  <c r="N375" i="3"/>
  <c r="F377" i="4"/>
  <c r="G377" i="4"/>
  <c r="D376" i="3"/>
  <c r="D378" i="4"/>
  <c r="F376" i="3"/>
  <c r="H376" i="3"/>
  <c r="E378" i="4"/>
  <c r="T376" i="3"/>
  <c r="J376" i="3"/>
  <c r="L376" i="3"/>
  <c r="N376" i="3"/>
  <c r="F378" i="4"/>
  <c r="G378" i="4"/>
  <c r="D377" i="3"/>
  <c r="D379" i="4"/>
  <c r="F377" i="3"/>
  <c r="H377" i="3"/>
  <c r="E379" i="4"/>
  <c r="T377" i="3"/>
  <c r="J377" i="3"/>
  <c r="L377" i="3"/>
  <c r="N377" i="3"/>
  <c r="F379" i="4"/>
  <c r="G379" i="4"/>
  <c r="D378" i="3"/>
  <c r="D380" i="4"/>
  <c r="F378" i="3"/>
  <c r="H378" i="3"/>
  <c r="E380" i="4"/>
  <c r="T378" i="3"/>
  <c r="J378" i="3"/>
  <c r="L378" i="3"/>
  <c r="N378" i="3"/>
  <c r="F380" i="4"/>
  <c r="G380" i="4"/>
  <c r="D379" i="3"/>
  <c r="D381" i="4"/>
  <c r="F379" i="3"/>
  <c r="H379" i="3"/>
  <c r="E381" i="4"/>
  <c r="T379" i="3"/>
  <c r="J379" i="3"/>
  <c r="L379" i="3"/>
  <c r="N379" i="3"/>
  <c r="F381" i="4"/>
  <c r="G381" i="4"/>
  <c r="D380" i="3"/>
  <c r="D382" i="4"/>
  <c r="F380" i="3"/>
  <c r="H380" i="3"/>
  <c r="E382" i="4"/>
  <c r="T380" i="3"/>
  <c r="J380" i="3"/>
  <c r="L380" i="3"/>
  <c r="N380" i="3"/>
  <c r="F382" i="4"/>
  <c r="G382" i="4"/>
  <c r="D381" i="3"/>
  <c r="D383" i="4"/>
  <c r="F381" i="3"/>
  <c r="H381" i="3"/>
  <c r="E383" i="4"/>
  <c r="T381" i="3"/>
  <c r="J381" i="3"/>
  <c r="L381" i="3"/>
  <c r="N381" i="3"/>
  <c r="F383" i="4"/>
  <c r="G383" i="4"/>
  <c r="D382" i="3"/>
  <c r="D384" i="4"/>
  <c r="F382" i="3"/>
  <c r="H382" i="3"/>
  <c r="E384" i="4"/>
  <c r="T382" i="3"/>
  <c r="J382" i="3"/>
  <c r="L382" i="3"/>
  <c r="N382" i="3"/>
  <c r="F384" i="4"/>
  <c r="G384" i="4"/>
  <c r="D383" i="3"/>
  <c r="D385" i="4"/>
  <c r="F383" i="3"/>
  <c r="H383" i="3"/>
  <c r="E385" i="4"/>
  <c r="T383" i="3"/>
  <c r="J383" i="3"/>
  <c r="L383" i="3"/>
  <c r="N383" i="3"/>
  <c r="F385" i="4"/>
  <c r="G385" i="4"/>
  <c r="D384" i="3"/>
  <c r="D386" i="4"/>
  <c r="F384" i="3"/>
  <c r="H384" i="3"/>
  <c r="E386" i="4"/>
  <c r="T384" i="3"/>
  <c r="J384" i="3"/>
  <c r="L384" i="3"/>
  <c r="N384" i="3"/>
  <c r="F386" i="4"/>
  <c r="G386" i="4"/>
  <c r="D385" i="3"/>
  <c r="D387" i="4"/>
  <c r="F385" i="3"/>
  <c r="H385" i="3"/>
  <c r="E387" i="4"/>
  <c r="T385" i="3"/>
  <c r="J385" i="3"/>
  <c r="L385" i="3"/>
  <c r="N385" i="3"/>
  <c r="F387" i="4"/>
  <c r="G387" i="4"/>
  <c r="D386" i="3"/>
  <c r="D388" i="4"/>
  <c r="F386" i="3"/>
  <c r="H386" i="3"/>
  <c r="E388" i="4"/>
  <c r="T386" i="3"/>
  <c r="J386" i="3"/>
  <c r="L386" i="3"/>
  <c r="N386" i="3"/>
  <c r="F388" i="4"/>
  <c r="G388" i="4"/>
  <c r="D387" i="3"/>
  <c r="D389" i="4"/>
  <c r="F387" i="3"/>
  <c r="H387" i="3"/>
  <c r="E389" i="4"/>
  <c r="T387" i="3"/>
  <c r="J387" i="3"/>
  <c r="L387" i="3"/>
  <c r="N387" i="3"/>
  <c r="F389" i="4"/>
  <c r="G389" i="4"/>
  <c r="D388" i="3"/>
  <c r="D390" i="4"/>
  <c r="F388" i="3"/>
  <c r="H388" i="3"/>
  <c r="E390" i="4"/>
  <c r="T388" i="3"/>
  <c r="J388" i="3"/>
  <c r="L388" i="3"/>
  <c r="N388" i="3"/>
  <c r="F390" i="4"/>
  <c r="G390" i="4"/>
  <c r="D389" i="3"/>
  <c r="D391" i="4"/>
  <c r="F389" i="3"/>
  <c r="H389" i="3"/>
  <c r="E391" i="4"/>
  <c r="T389" i="3"/>
  <c r="J389" i="3"/>
  <c r="L389" i="3"/>
  <c r="N389" i="3"/>
  <c r="F391" i="4"/>
  <c r="G391" i="4"/>
  <c r="D390" i="3"/>
  <c r="D392" i="4"/>
  <c r="F390" i="3"/>
  <c r="H390" i="3"/>
  <c r="E392" i="4"/>
  <c r="T390" i="3"/>
  <c r="J390" i="3"/>
  <c r="L390" i="3"/>
  <c r="N390" i="3"/>
  <c r="F392" i="4"/>
  <c r="G392" i="4"/>
  <c r="D391" i="3"/>
  <c r="D393" i="4"/>
  <c r="F391" i="3"/>
  <c r="H391" i="3"/>
  <c r="E393" i="4"/>
  <c r="T391" i="3"/>
  <c r="J391" i="3"/>
  <c r="L391" i="3"/>
  <c r="N391" i="3"/>
  <c r="F393" i="4"/>
  <c r="G393" i="4"/>
  <c r="D392" i="3"/>
  <c r="D394" i="4"/>
  <c r="F392" i="3"/>
  <c r="H392" i="3"/>
  <c r="E394" i="4"/>
  <c r="T392" i="3"/>
  <c r="J392" i="3"/>
  <c r="L392" i="3"/>
  <c r="N392" i="3"/>
  <c r="F394" i="4"/>
  <c r="G394" i="4"/>
  <c r="D393" i="3"/>
  <c r="D395" i="4"/>
  <c r="F393" i="3"/>
  <c r="H393" i="3"/>
  <c r="E395" i="4"/>
  <c r="T393" i="3"/>
  <c r="J393" i="3"/>
  <c r="L393" i="3"/>
  <c r="N393" i="3"/>
  <c r="F395" i="4"/>
  <c r="G395" i="4"/>
  <c r="D394" i="3"/>
  <c r="D396" i="4"/>
  <c r="F394" i="3"/>
  <c r="H394" i="3"/>
  <c r="E396" i="4"/>
  <c r="T394" i="3"/>
  <c r="J394" i="3"/>
  <c r="L394" i="3"/>
  <c r="N394" i="3"/>
  <c r="F396" i="4"/>
  <c r="G396" i="4"/>
  <c r="D395" i="3"/>
  <c r="D397" i="4"/>
  <c r="F395" i="3"/>
  <c r="H395" i="3"/>
  <c r="E397" i="4"/>
  <c r="T395" i="3"/>
  <c r="J395" i="3"/>
  <c r="L395" i="3"/>
  <c r="N395" i="3"/>
  <c r="F397" i="4"/>
  <c r="G397" i="4"/>
  <c r="D396" i="3"/>
  <c r="D398" i="4"/>
  <c r="F396" i="3"/>
  <c r="H396" i="3"/>
  <c r="E398" i="4"/>
  <c r="T396" i="3"/>
  <c r="J396" i="3"/>
  <c r="L396" i="3"/>
  <c r="N396" i="3"/>
  <c r="F398" i="4"/>
  <c r="G398" i="4"/>
  <c r="D397" i="3"/>
  <c r="D399" i="4"/>
  <c r="F397" i="3"/>
  <c r="H397" i="3"/>
  <c r="E399" i="4"/>
  <c r="T397" i="3"/>
  <c r="J397" i="3"/>
  <c r="L397" i="3"/>
  <c r="N397" i="3"/>
  <c r="F399" i="4"/>
  <c r="G399" i="4"/>
  <c r="D398" i="3"/>
  <c r="D400" i="4"/>
  <c r="F398" i="3"/>
  <c r="H398" i="3"/>
  <c r="E400" i="4"/>
  <c r="T398" i="3"/>
  <c r="J398" i="3"/>
  <c r="L398" i="3"/>
  <c r="N398" i="3"/>
  <c r="F400" i="4"/>
  <c r="G400" i="4"/>
  <c r="D399" i="3"/>
  <c r="D401" i="4"/>
  <c r="F399" i="3"/>
  <c r="H399" i="3"/>
  <c r="E401" i="4"/>
  <c r="T399" i="3"/>
  <c r="J399" i="3"/>
  <c r="L399" i="3"/>
  <c r="N399" i="3"/>
  <c r="F401" i="4"/>
  <c r="G401" i="4"/>
  <c r="D400" i="3"/>
  <c r="D402" i="4"/>
  <c r="F400" i="3"/>
  <c r="H400" i="3"/>
  <c r="E402" i="4"/>
  <c r="T400" i="3"/>
  <c r="J400" i="3"/>
  <c r="L400" i="3"/>
  <c r="N400" i="3"/>
  <c r="F402" i="4"/>
  <c r="G402" i="4"/>
  <c r="D401" i="3"/>
  <c r="D403" i="4"/>
  <c r="F401" i="3"/>
  <c r="H401" i="3"/>
  <c r="E403" i="4"/>
  <c r="T401" i="3"/>
  <c r="J401" i="3"/>
  <c r="L401" i="3"/>
  <c r="N401" i="3"/>
  <c r="F403" i="4"/>
  <c r="G403" i="4"/>
  <c r="D402" i="3"/>
  <c r="D404" i="4"/>
  <c r="F402" i="3"/>
  <c r="H402" i="3"/>
  <c r="E404" i="4"/>
  <c r="T402" i="3"/>
  <c r="J402" i="3"/>
  <c r="L402" i="3"/>
  <c r="N402" i="3"/>
  <c r="F404" i="4"/>
  <c r="G404" i="4"/>
  <c r="D403" i="3"/>
  <c r="D405" i="4"/>
  <c r="F403" i="3"/>
  <c r="H403" i="3"/>
  <c r="E405" i="4"/>
  <c r="T403" i="3"/>
  <c r="J403" i="3"/>
  <c r="L403" i="3"/>
  <c r="N403" i="3"/>
  <c r="F405" i="4"/>
  <c r="G405" i="4"/>
  <c r="D404" i="3"/>
  <c r="D406" i="4"/>
  <c r="F404" i="3"/>
  <c r="H404" i="3"/>
  <c r="E406" i="4"/>
  <c r="T404" i="3"/>
  <c r="J404" i="3"/>
  <c r="L404" i="3"/>
  <c r="N404" i="3"/>
  <c r="F406" i="4"/>
  <c r="G406" i="4"/>
  <c r="D405" i="3"/>
  <c r="D407" i="4"/>
  <c r="F405" i="3"/>
  <c r="H405" i="3"/>
  <c r="E407" i="4"/>
  <c r="T405" i="3"/>
  <c r="J405" i="3"/>
  <c r="L405" i="3"/>
  <c r="N405" i="3"/>
  <c r="F407" i="4"/>
  <c r="G407" i="4"/>
  <c r="D406" i="3"/>
  <c r="D408" i="4"/>
  <c r="F406" i="3"/>
  <c r="H406" i="3"/>
  <c r="E408" i="4"/>
  <c r="T406" i="3"/>
  <c r="J406" i="3"/>
  <c r="L406" i="3"/>
  <c r="N406" i="3"/>
  <c r="F408" i="4"/>
  <c r="G408" i="4"/>
  <c r="D407" i="3"/>
  <c r="D409" i="4"/>
  <c r="F407" i="3"/>
  <c r="H407" i="3"/>
  <c r="E409" i="4"/>
  <c r="T407" i="3"/>
  <c r="J407" i="3"/>
  <c r="L407" i="3"/>
  <c r="N407" i="3"/>
  <c r="F409" i="4"/>
  <c r="G409" i="4"/>
  <c r="D408" i="3"/>
  <c r="D410" i="4"/>
  <c r="F408" i="3"/>
  <c r="H408" i="3"/>
  <c r="E410" i="4"/>
  <c r="T408" i="3"/>
  <c r="J408" i="3"/>
  <c r="L408" i="3"/>
  <c r="N408" i="3"/>
  <c r="F410" i="4"/>
  <c r="G410" i="4"/>
  <c r="D409" i="3"/>
  <c r="D411" i="4"/>
  <c r="F409" i="3"/>
  <c r="H409" i="3"/>
  <c r="E411" i="4"/>
  <c r="T409" i="3"/>
  <c r="J409" i="3"/>
  <c r="L409" i="3"/>
  <c r="N409" i="3"/>
  <c r="F411" i="4"/>
  <c r="G411" i="4"/>
  <c r="D410" i="3"/>
  <c r="D412" i="4"/>
  <c r="F410" i="3"/>
  <c r="H410" i="3"/>
  <c r="E412" i="4"/>
  <c r="T410" i="3"/>
  <c r="J410" i="3"/>
  <c r="L410" i="3"/>
  <c r="N410" i="3"/>
  <c r="F412" i="4"/>
  <c r="G412" i="4"/>
  <c r="D411" i="3"/>
  <c r="D413" i="4"/>
  <c r="F411" i="3"/>
  <c r="H411" i="3"/>
  <c r="E413" i="4"/>
  <c r="T411" i="3"/>
  <c r="J411" i="3"/>
  <c r="L411" i="3"/>
  <c r="N411" i="3"/>
  <c r="F413" i="4"/>
  <c r="G413" i="4"/>
  <c r="D412" i="3"/>
  <c r="D414" i="4"/>
  <c r="F412" i="3"/>
  <c r="H412" i="3"/>
  <c r="E414" i="4"/>
  <c r="T412" i="3"/>
  <c r="J412" i="3"/>
  <c r="L412" i="3"/>
  <c r="N412" i="3"/>
  <c r="F414" i="4"/>
  <c r="G414" i="4"/>
  <c r="D413" i="3"/>
  <c r="D415" i="4"/>
  <c r="F413" i="3"/>
  <c r="H413" i="3"/>
  <c r="E415" i="4"/>
  <c r="T413" i="3"/>
  <c r="J413" i="3"/>
  <c r="L413" i="3"/>
  <c r="N413" i="3"/>
  <c r="F415" i="4"/>
  <c r="G415" i="4"/>
  <c r="D414" i="3"/>
  <c r="D416" i="4"/>
  <c r="F414" i="3"/>
  <c r="H414" i="3"/>
  <c r="E416" i="4"/>
  <c r="T414" i="3"/>
  <c r="J414" i="3"/>
  <c r="L414" i="3"/>
  <c r="N414" i="3"/>
  <c r="F416" i="4"/>
  <c r="G416" i="4"/>
  <c r="D415" i="3"/>
  <c r="D417" i="4"/>
  <c r="F415" i="3"/>
  <c r="H415" i="3"/>
  <c r="E417" i="4"/>
  <c r="T415" i="3"/>
  <c r="J415" i="3"/>
  <c r="L415" i="3"/>
  <c r="N415" i="3"/>
  <c r="F417" i="4"/>
  <c r="G417" i="4"/>
  <c r="D416" i="3"/>
  <c r="D418" i="4"/>
  <c r="F416" i="3"/>
  <c r="H416" i="3"/>
  <c r="E418" i="4"/>
  <c r="T416" i="3"/>
  <c r="J416" i="3"/>
  <c r="L416" i="3"/>
  <c r="N416" i="3"/>
  <c r="F418" i="4"/>
  <c r="G418" i="4"/>
  <c r="D417" i="3"/>
  <c r="D419" i="4"/>
  <c r="F417" i="3"/>
  <c r="H417" i="3"/>
  <c r="E419" i="4"/>
  <c r="T417" i="3"/>
  <c r="J417" i="3"/>
  <c r="L417" i="3"/>
  <c r="N417" i="3"/>
  <c r="F419" i="4"/>
  <c r="G419" i="4"/>
  <c r="D418" i="3"/>
  <c r="D420" i="4"/>
  <c r="F418" i="3"/>
  <c r="H418" i="3"/>
  <c r="E420" i="4"/>
  <c r="T418" i="3"/>
  <c r="J418" i="3"/>
  <c r="L418" i="3"/>
  <c r="N418" i="3"/>
  <c r="F420" i="4"/>
  <c r="G420" i="4"/>
  <c r="D419" i="3"/>
  <c r="D421" i="4"/>
  <c r="F419" i="3"/>
  <c r="H419" i="3"/>
  <c r="E421" i="4"/>
  <c r="T419" i="3"/>
  <c r="J419" i="3"/>
  <c r="L419" i="3"/>
  <c r="N419" i="3"/>
  <c r="F421" i="4"/>
  <c r="G421" i="4"/>
  <c r="D420" i="3"/>
  <c r="D422" i="4"/>
  <c r="F420" i="3"/>
  <c r="H420" i="3"/>
  <c r="E422" i="4"/>
  <c r="T420" i="3"/>
  <c r="J420" i="3"/>
  <c r="L420" i="3"/>
  <c r="N420" i="3"/>
  <c r="F422" i="4"/>
  <c r="G422" i="4"/>
  <c r="D421" i="3"/>
  <c r="D423" i="4"/>
  <c r="F421" i="3"/>
  <c r="H421" i="3"/>
  <c r="E423" i="4"/>
  <c r="T421" i="3"/>
  <c r="J421" i="3"/>
  <c r="L421" i="3"/>
  <c r="N421" i="3"/>
  <c r="F423" i="4"/>
  <c r="G423" i="4"/>
  <c r="D422" i="3"/>
  <c r="D424" i="4"/>
  <c r="F422" i="3"/>
  <c r="H422" i="3"/>
  <c r="E424" i="4"/>
  <c r="T422" i="3"/>
  <c r="J422" i="3"/>
  <c r="L422" i="3"/>
  <c r="N422" i="3"/>
  <c r="F424" i="4"/>
  <c r="G424" i="4"/>
  <c r="D423" i="3"/>
  <c r="D425" i="4"/>
  <c r="F423" i="3"/>
  <c r="H423" i="3"/>
  <c r="E425" i="4"/>
  <c r="T423" i="3"/>
  <c r="J423" i="3"/>
  <c r="L423" i="3"/>
  <c r="N423" i="3"/>
  <c r="F425" i="4"/>
  <c r="G425" i="4"/>
  <c r="D424" i="3"/>
  <c r="D426" i="4"/>
  <c r="F424" i="3"/>
  <c r="H424" i="3"/>
  <c r="E426" i="4"/>
  <c r="T424" i="3"/>
  <c r="J424" i="3"/>
  <c r="L424" i="3"/>
  <c r="N424" i="3"/>
  <c r="F426" i="4"/>
  <c r="G426" i="4"/>
  <c r="D425" i="3"/>
  <c r="D427" i="4"/>
  <c r="F425" i="3"/>
  <c r="H425" i="3"/>
  <c r="E427" i="4"/>
  <c r="T425" i="3"/>
  <c r="J425" i="3"/>
  <c r="L425" i="3"/>
  <c r="N425" i="3"/>
  <c r="F427" i="4"/>
  <c r="G427" i="4"/>
  <c r="D426" i="3"/>
  <c r="D428" i="4"/>
  <c r="F426" i="3"/>
  <c r="H426" i="3"/>
  <c r="E428" i="4"/>
  <c r="T426" i="3"/>
  <c r="J426" i="3"/>
  <c r="L426" i="3"/>
  <c r="N426" i="3"/>
  <c r="F428" i="4"/>
  <c r="G428" i="4"/>
  <c r="D427" i="3"/>
  <c r="D429" i="4"/>
  <c r="F427" i="3"/>
  <c r="H427" i="3"/>
  <c r="E429" i="4"/>
  <c r="T427" i="3"/>
  <c r="J427" i="3"/>
  <c r="L427" i="3"/>
  <c r="N427" i="3"/>
  <c r="F429" i="4"/>
  <c r="G429" i="4"/>
  <c r="D428" i="3"/>
  <c r="D430" i="4"/>
  <c r="F428" i="3"/>
  <c r="H428" i="3"/>
  <c r="E430" i="4"/>
  <c r="T428" i="3"/>
  <c r="J428" i="3"/>
  <c r="L428" i="3"/>
  <c r="N428" i="3"/>
  <c r="F430" i="4"/>
  <c r="G430" i="4"/>
  <c r="D429" i="3"/>
  <c r="D431" i="4"/>
  <c r="F429" i="3"/>
  <c r="H429" i="3"/>
  <c r="E431" i="4"/>
  <c r="T429" i="3"/>
  <c r="J429" i="3"/>
  <c r="L429" i="3"/>
  <c r="N429" i="3"/>
  <c r="F431" i="4"/>
  <c r="G431" i="4"/>
  <c r="D430" i="3"/>
  <c r="D432" i="4"/>
  <c r="F430" i="3"/>
  <c r="H430" i="3"/>
  <c r="E432" i="4"/>
  <c r="T430" i="3"/>
  <c r="J430" i="3"/>
  <c r="L430" i="3"/>
  <c r="N430" i="3"/>
  <c r="F432" i="4"/>
  <c r="G432" i="4"/>
  <c r="D431" i="3"/>
  <c r="D433" i="4"/>
  <c r="F431" i="3"/>
  <c r="H431" i="3"/>
  <c r="E433" i="4"/>
  <c r="T431" i="3"/>
  <c r="J431" i="3"/>
  <c r="L431" i="3"/>
  <c r="N431" i="3"/>
  <c r="F433" i="4"/>
  <c r="G433" i="4"/>
  <c r="D432" i="3"/>
  <c r="D434" i="4"/>
  <c r="F432" i="3"/>
  <c r="H432" i="3"/>
  <c r="E434" i="4"/>
  <c r="T432" i="3"/>
  <c r="J432" i="3"/>
  <c r="L432" i="3"/>
  <c r="N432" i="3"/>
  <c r="F434" i="4"/>
  <c r="G434" i="4"/>
  <c r="D433" i="3"/>
  <c r="D435" i="4"/>
  <c r="F433" i="3"/>
  <c r="H433" i="3"/>
  <c r="E435" i="4"/>
  <c r="T433" i="3"/>
  <c r="J433" i="3"/>
  <c r="L433" i="3"/>
  <c r="N433" i="3"/>
  <c r="F435" i="4"/>
  <c r="G435" i="4"/>
  <c r="D434" i="3"/>
  <c r="D436" i="4"/>
  <c r="F434" i="3"/>
  <c r="H434" i="3"/>
  <c r="E436" i="4"/>
  <c r="T434" i="3"/>
  <c r="J434" i="3"/>
  <c r="L434" i="3"/>
  <c r="N434" i="3"/>
  <c r="F436" i="4"/>
  <c r="G436" i="4"/>
  <c r="D435" i="3"/>
  <c r="D437" i="4"/>
  <c r="F435" i="3"/>
  <c r="H435" i="3"/>
  <c r="E437" i="4"/>
  <c r="T435" i="3"/>
  <c r="J435" i="3"/>
  <c r="L435" i="3"/>
  <c r="N435" i="3"/>
  <c r="F437" i="4"/>
  <c r="G437" i="4"/>
  <c r="D436" i="3"/>
  <c r="D438" i="4"/>
  <c r="F436" i="3"/>
  <c r="H436" i="3"/>
  <c r="E438" i="4"/>
  <c r="T436" i="3"/>
  <c r="J436" i="3"/>
  <c r="L436" i="3"/>
  <c r="N436" i="3"/>
  <c r="F438" i="4"/>
  <c r="G438" i="4"/>
  <c r="D437" i="3"/>
  <c r="D439" i="4"/>
  <c r="F437" i="3"/>
  <c r="H437" i="3"/>
  <c r="E439" i="4"/>
  <c r="T437" i="3"/>
  <c r="J437" i="3"/>
  <c r="L437" i="3"/>
  <c r="N437" i="3"/>
  <c r="F439" i="4"/>
  <c r="G439" i="4"/>
  <c r="D438" i="3"/>
  <c r="D440" i="4"/>
  <c r="F438" i="3"/>
  <c r="H438" i="3"/>
  <c r="E440" i="4"/>
  <c r="T438" i="3"/>
  <c r="J438" i="3"/>
  <c r="L438" i="3"/>
  <c r="N438" i="3"/>
  <c r="F440" i="4"/>
  <c r="G440" i="4"/>
  <c r="D439" i="3"/>
  <c r="D441" i="4"/>
  <c r="F439" i="3"/>
  <c r="H439" i="3"/>
  <c r="E441" i="4"/>
  <c r="T439" i="3"/>
  <c r="J439" i="3"/>
  <c r="L439" i="3"/>
  <c r="N439" i="3"/>
  <c r="F441" i="4"/>
  <c r="G441" i="4"/>
  <c r="D440" i="3"/>
  <c r="D442" i="4"/>
  <c r="F440" i="3"/>
  <c r="H440" i="3"/>
  <c r="E442" i="4"/>
  <c r="T440" i="3"/>
  <c r="J440" i="3"/>
  <c r="L440" i="3"/>
  <c r="N440" i="3"/>
  <c r="F442" i="4"/>
  <c r="G442" i="4"/>
  <c r="D441" i="3"/>
  <c r="D443" i="4"/>
  <c r="F441" i="3"/>
  <c r="H441" i="3"/>
  <c r="E443" i="4"/>
  <c r="T441" i="3"/>
  <c r="J441" i="3"/>
  <c r="L441" i="3"/>
  <c r="N441" i="3"/>
  <c r="F443" i="4"/>
  <c r="G443" i="4"/>
  <c r="D442" i="3"/>
  <c r="D444" i="4"/>
  <c r="F442" i="3"/>
  <c r="H442" i="3"/>
  <c r="E444" i="4"/>
  <c r="T442" i="3"/>
  <c r="J442" i="3"/>
  <c r="L442" i="3"/>
  <c r="N442" i="3"/>
  <c r="F444" i="4"/>
  <c r="G444" i="4"/>
  <c r="D443" i="3"/>
  <c r="D445" i="4"/>
  <c r="F443" i="3"/>
  <c r="H443" i="3"/>
  <c r="E445" i="4"/>
  <c r="T443" i="3"/>
  <c r="J443" i="3"/>
  <c r="L443" i="3"/>
  <c r="N443" i="3"/>
  <c r="F445" i="4"/>
  <c r="G445" i="4"/>
  <c r="D444" i="3"/>
  <c r="D446" i="4"/>
  <c r="F444" i="3"/>
  <c r="H444" i="3"/>
  <c r="E446" i="4"/>
  <c r="T444" i="3"/>
  <c r="J444" i="3"/>
  <c r="L444" i="3"/>
  <c r="N444" i="3"/>
  <c r="F446" i="4"/>
  <c r="G446" i="4"/>
  <c r="D445" i="3"/>
  <c r="D447" i="4"/>
  <c r="F445" i="3"/>
  <c r="H445" i="3"/>
  <c r="E447" i="4"/>
  <c r="T445" i="3"/>
  <c r="J445" i="3"/>
  <c r="L445" i="3"/>
  <c r="N445" i="3"/>
  <c r="F447" i="4"/>
  <c r="G447" i="4"/>
  <c r="D446" i="3"/>
  <c r="D448" i="4"/>
  <c r="F446" i="3"/>
  <c r="H446" i="3"/>
  <c r="E448" i="4"/>
  <c r="T446" i="3"/>
  <c r="J446" i="3"/>
  <c r="L446" i="3"/>
  <c r="N446" i="3"/>
  <c r="F448" i="4"/>
  <c r="G448" i="4"/>
  <c r="D447" i="3"/>
  <c r="D449" i="4"/>
  <c r="F447" i="3"/>
  <c r="H447" i="3"/>
  <c r="E449" i="4"/>
  <c r="T447" i="3"/>
  <c r="J447" i="3"/>
  <c r="L447" i="3"/>
  <c r="N447" i="3"/>
  <c r="F449" i="4"/>
  <c r="G449" i="4"/>
  <c r="D448" i="3"/>
  <c r="D450" i="4"/>
  <c r="F448" i="3"/>
  <c r="H448" i="3"/>
  <c r="E450" i="4"/>
  <c r="T448" i="3"/>
  <c r="J448" i="3"/>
  <c r="L448" i="3"/>
  <c r="N448" i="3"/>
  <c r="F450" i="4"/>
  <c r="G450" i="4"/>
  <c r="D449" i="3"/>
  <c r="D451" i="4"/>
  <c r="F449" i="3"/>
  <c r="H449" i="3"/>
  <c r="E451" i="4"/>
  <c r="T449" i="3"/>
  <c r="J449" i="3"/>
  <c r="L449" i="3"/>
  <c r="N449" i="3"/>
  <c r="F451" i="4"/>
  <c r="G451" i="4"/>
  <c r="D450" i="3"/>
  <c r="D452" i="4"/>
  <c r="F450" i="3"/>
  <c r="H450" i="3"/>
  <c r="E452" i="4"/>
  <c r="T450" i="3"/>
  <c r="J450" i="3"/>
  <c r="L450" i="3"/>
  <c r="N450" i="3"/>
  <c r="F452" i="4"/>
  <c r="G452" i="4"/>
  <c r="D451" i="3"/>
  <c r="D453" i="4"/>
  <c r="F451" i="3"/>
  <c r="H451" i="3"/>
  <c r="E453" i="4"/>
  <c r="T451" i="3"/>
  <c r="J451" i="3"/>
  <c r="L451" i="3"/>
  <c r="N451" i="3"/>
  <c r="F453" i="4"/>
  <c r="G453" i="4"/>
  <c r="D452" i="3"/>
  <c r="D454" i="4"/>
  <c r="F452" i="3"/>
  <c r="H452" i="3"/>
  <c r="E454" i="4"/>
  <c r="T452" i="3"/>
  <c r="J452" i="3"/>
  <c r="L452" i="3"/>
  <c r="N452" i="3"/>
  <c r="F454" i="4"/>
  <c r="G454" i="4"/>
  <c r="D453" i="3"/>
  <c r="D455" i="4"/>
  <c r="F453" i="3"/>
  <c r="H453" i="3"/>
  <c r="E455" i="4"/>
  <c r="T453" i="3"/>
  <c r="J453" i="3"/>
  <c r="L453" i="3"/>
  <c r="N453" i="3"/>
  <c r="F455" i="4"/>
  <c r="G455" i="4"/>
  <c r="D454" i="3"/>
  <c r="D456" i="4"/>
  <c r="F454" i="3"/>
  <c r="H454" i="3"/>
  <c r="E456" i="4"/>
  <c r="T454" i="3"/>
  <c r="J454" i="3"/>
  <c r="L454" i="3"/>
  <c r="N454" i="3"/>
  <c r="F456" i="4"/>
  <c r="G456" i="4"/>
  <c r="D455" i="3"/>
  <c r="D457" i="4"/>
  <c r="F455" i="3"/>
  <c r="H455" i="3"/>
  <c r="E457" i="4"/>
  <c r="T455" i="3"/>
  <c r="J455" i="3"/>
  <c r="L455" i="3"/>
  <c r="N455" i="3"/>
  <c r="F457" i="4"/>
  <c r="G457" i="4"/>
  <c r="D456" i="3"/>
  <c r="D458" i="4"/>
  <c r="F456" i="3"/>
  <c r="H456" i="3"/>
  <c r="E458" i="4"/>
  <c r="T456" i="3"/>
  <c r="J456" i="3"/>
  <c r="L456" i="3"/>
  <c r="N456" i="3"/>
  <c r="F458" i="4"/>
  <c r="G458" i="4"/>
  <c r="D457" i="3"/>
  <c r="D459" i="4"/>
  <c r="F457" i="3"/>
  <c r="H457" i="3"/>
  <c r="E459" i="4"/>
  <c r="T457" i="3"/>
  <c r="J457" i="3"/>
  <c r="L457" i="3"/>
  <c r="N457" i="3"/>
  <c r="F459" i="4"/>
  <c r="G459" i="4"/>
  <c r="D458" i="3"/>
  <c r="D460" i="4"/>
  <c r="F458" i="3"/>
  <c r="H458" i="3"/>
  <c r="E460" i="4"/>
  <c r="T458" i="3"/>
  <c r="J458" i="3"/>
  <c r="L458" i="3"/>
  <c r="N458" i="3"/>
  <c r="F460" i="4"/>
  <c r="G460" i="4"/>
  <c r="D459" i="3"/>
  <c r="D461" i="4"/>
  <c r="F459" i="3"/>
  <c r="H459" i="3"/>
  <c r="E461" i="4"/>
  <c r="T459" i="3"/>
  <c r="J459" i="3"/>
  <c r="L459" i="3"/>
  <c r="N459" i="3"/>
  <c r="F461" i="4"/>
  <c r="G461" i="4"/>
  <c r="D460" i="3"/>
  <c r="D462" i="4"/>
  <c r="F460" i="3"/>
  <c r="H460" i="3"/>
  <c r="E462" i="4"/>
  <c r="T460" i="3"/>
  <c r="J460" i="3"/>
  <c r="L460" i="3"/>
  <c r="N460" i="3"/>
  <c r="F462" i="4"/>
  <c r="G462" i="4"/>
  <c r="D461" i="3"/>
  <c r="D463" i="4"/>
  <c r="F461" i="3"/>
  <c r="H461" i="3"/>
  <c r="E463" i="4"/>
  <c r="T461" i="3"/>
  <c r="J461" i="3"/>
  <c r="L461" i="3"/>
  <c r="N461" i="3"/>
  <c r="F463" i="4"/>
  <c r="G463" i="4"/>
  <c r="D462" i="3"/>
  <c r="D464" i="4"/>
  <c r="F462" i="3"/>
  <c r="H462" i="3"/>
  <c r="E464" i="4"/>
  <c r="T462" i="3"/>
  <c r="J462" i="3"/>
  <c r="L462" i="3"/>
  <c r="N462" i="3"/>
  <c r="F464" i="4"/>
  <c r="G464" i="4"/>
  <c r="D463" i="3"/>
  <c r="D465" i="4"/>
  <c r="F463" i="3"/>
  <c r="H463" i="3"/>
  <c r="E465" i="4"/>
  <c r="T463" i="3"/>
  <c r="J463" i="3"/>
  <c r="L463" i="3"/>
  <c r="N463" i="3"/>
  <c r="F465" i="4"/>
  <c r="G465" i="4"/>
  <c r="D464" i="3"/>
  <c r="D466" i="4"/>
  <c r="F464" i="3"/>
  <c r="H464" i="3"/>
  <c r="E466" i="4"/>
  <c r="T464" i="3"/>
  <c r="J464" i="3"/>
  <c r="L464" i="3"/>
  <c r="N464" i="3"/>
  <c r="F466" i="4"/>
  <c r="G466" i="4"/>
  <c r="D465" i="3"/>
  <c r="D467" i="4"/>
  <c r="F465" i="3"/>
  <c r="H465" i="3"/>
  <c r="E467" i="4"/>
  <c r="T465" i="3"/>
  <c r="J465" i="3"/>
  <c r="L465" i="3"/>
  <c r="N465" i="3"/>
  <c r="F467" i="4"/>
  <c r="G467" i="4"/>
  <c r="D466" i="3"/>
  <c r="D468" i="4"/>
  <c r="F466" i="3"/>
  <c r="H466" i="3"/>
  <c r="E468" i="4"/>
  <c r="T466" i="3"/>
  <c r="J466" i="3"/>
  <c r="L466" i="3"/>
  <c r="N466" i="3"/>
  <c r="F468" i="4"/>
  <c r="G468" i="4"/>
  <c r="D467" i="3"/>
  <c r="D469" i="4"/>
  <c r="F467" i="3"/>
  <c r="H467" i="3"/>
  <c r="E469" i="4"/>
  <c r="T467" i="3"/>
  <c r="J467" i="3"/>
  <c r="L467" i="3"/>
  <c r="N467" i="3"/>
  <c r="F469" i="4"/>
  <c r="G469" i="4"/>
  <c r="D468" i="3"/>
  <c r="D470" i="4"/>
  <c r="F468" i="3"/>
  <c r="H468" i="3"/>
  <c r="E470" i="4"/>
  <c r="T468" i="3"/>
  <c r="J468" i="3"/>
  <c r="L468" i="3"/>
  <c r="N468" i="3"/>
  <c r="F470" i="4"/>
  <c r="G470" i="4"/>
  <c r="D469" i="3"/>
  <c r="D471" i="4"/>
  <c r="F469" i="3"/>
  <c r="H469" i="3"/>
  <c r="E471" i="4"/>
  <c r="T469" i="3"/>
  <c r="J469" i="3"/>
  <c r="L469" i="3"/>
  <c r="N469" i="3"/>
  <c r="F471" i="4"/>
  <c r="G471" i="4"/>
  <c r="D470" i="3"/>
  <c r="D472" i="4"/>
  <c r="F470" i="3"/>
  <c r="H470" i="3"/>
  <c r="E472" i="4"/>
  <c r="T470" i="3"/>
  <c r="J470" i="3"/>
  <c r="L470" i="3"/>
  <c r="N470" i="3"/>
  <c r="F472" i="4"/>
  <c r="G472" i="4"/>
  <c r="D471" i="3"/>
  <c r="D473" i="4"/>
  <c r="F471" i="3"/>
  <c r="H471" i="3"/>
  <c r="E473" i="4"/>
  <c r="T471" i="3"/>
  <c r="J471" i="3"/>
  <c r="L471" i="3"/>
  <c r="N471" i="3"/>
  <c r="F473" i="4"/>
  <c r="G473" i="4"/>
  <c r="D472" i="3"/>
  <c r="D474" i="4"/>
  <c r="F472" i="3"/>
  <c r="H472" i="3"/>
  <c r="E474" i="4"/>
  <c r="T472" i="3"/>
  <c r="J472" i="3"/>
  <c r="L472" i="3"/>
  <c r="N472" i="3"/>
  <c r="F474" i="4"/>
  <c r="G474" i="4"/>
  <c r="D473" i="3"/>
  <c r="D475" i="4"/>
  <c r="F473" i="3"/>
  <c r="H473" i="3"/>
  <c r="E475" i="4"/>
  <c r="T473" i="3"/>
  <c r="J473" i="3"/>
  <c r="L473" i="3"/>
  <c r="N473" i="3"/>
  <c r="F475" i="4"/>
  <c r="G475" i="4"/>
  <c r="D474" i="3"/>
  <c r="D476" i="4"/>
  <c r="F474" i="3"/>
  <c r="H474" i="3"/>
  <c r="E476" i="4"/>
  <c r="T474" i="3"/>
  <c r="J474" i="3"/>
  <c r="L474" i="3"/>
  <c r="N474" i="3"/>
  <c r="F476" i="4"/>
  <c r="G476" i="4"/>
  <c r="D475" i="3"/>
  <c r="D477" i="4"/>
  <c r="F475" i="3"/>
  <c r="H475" i="3"/>
  <c r="E477" i="4"/>
  <c r="T475" i="3"/>
  <c r="J475" i="3"/>
  <c r="L475" i="3"/>
  <c r="N475" i="3"/>
  <c r="F477" i="4"/>
  <c r="G477" i="4"/>
  <c r="D476" i="3"/>
  <c r="D478" i="4"/>
  <c r="F476" i="3"/>
  <c r="H476" i="3"/>
  <c r="E478" i="4"/>
  <c r="T476" i="3"/>
  <c r="J476" i="3"/>
  <c r="L476" i="3"/>
  <c r="N476" i="3"/>
  <c r="F478" i="4"/>
  <c r="G478" i="4"/>
  <c r="D477" i="3"/>
  <c r="D479" i="4"/>
  <c r="F477" i="3"/>
  <c r="H477" i="3"/>
  <c r="E479" i="4"/>
  <c r="T477" i="3"/>
  <c r="J477" i="3"/>
  <c r="L477" i="3"/>
  <c r="N477" i="3"/>
  <c r="F479" i="4"/>
  <c r="G479" i="4"/>
  <c r="D478" i="3"/>
  <c r="D480" i="4"/>
  <c r="F478" i="3"/>
  <c r="H478" i="3"/>
  <c r="E480" i="4"/>
  <c r="T478" i="3"/>
  <c r="J478" i="3"/>
  <c r="L478" i="3"/>
  <c r="N478" i="3"/>
  <c r="F480" i="4"/>
  <c r="G480" i="4"/>
  <c r="D479" i="3"/>
  <c r="D481" i="4"/>
  <c r="F479" i="3"/>
  <c r="H479" i="3"/>
  <c r="E481" i="4"/>
  <c r="T479" i="3"/>
  <c r="J479" i="3"/>
  <c r="L479" i="3"/>
  <c r="N479" i="3"/>
  <c r="F481" i="4"/>
  <c r="G481" i="4"/>
  <c r="D480" i="3"/>
  <c r="D482" i="4"/>
  <c r="F480" i="3"/>
  <c r="H480" i="3"/>
  <c r="E482" i="4"/>
  <c r="T480" i="3"/>
  <c r="J480" i="3"/>
  <c r="L480" i="3"/>
  <c r="N480" i="3"/>
  <c r="F482" i="4"/>
  <c r="G482" i="4"/>
  <c r="D481" i="3"/>
  <c r="D483" i="4"/>
  <c r="F481" i="3"/>
  <c r="H481" i="3"/>
  <c r="E483" i="4"/>
  <c r="T481" i="3"/>
  <c r="J481" i="3"/>
  <c r="L481" i="3"/>
  <c r="N481" i="3"/>
  <c r="F483" i="4"/>
  <c r="G483" i="4"/>
  <c r="D482" i="3"/>
  <c r="D484" i="4"/>
  <c r="F482" i="3"/>
  <c r="H482" i="3"/>
  <c r="E484" i="4"/>
  <c r="T482" i="3"/>
  <c r="J482" i="3"/>
  <c r="L482" i="3"/>
  <c r="N482" i="3"/>
  <c r="F484" i="4"/>
  <c r="G484" i="4"/>
  <c r="D483" i="3"/>
  <c r="D485" i="4"/>
  <c r="F483" i="3"/>
  <c r="H483" i="3"/>
  <c r="E485" i="4"/>
  <c r="T483" i="3"/>
  <c r="J483" i="3"/>
  <c r="L483" i="3"/>
  <c r="N483" i="3"/>
  <c r="F485" i="4"/>
  <c r="G485" i="4"/>
  <c r="D484" i="3"/>
  <c r="D486" i="4"/>
  <c r="F484" i="3"/>
  <c r="H484" i="3"/>
  <c r="E486" i="4"/>
  <c r="T484" i="3"/>
  <c r="J484" i="3"/>
  <c r="L484" i="3"/>
  <c r="N484" i="3"/>
  <c r="F486" i="4"/>
  <c r="G486" i="4"/>
  <c r="D485" i="3"/>
  <c r="D487" i="4"/>
  <c r="F485" i="3"/>
  <c r="H485" i="3"/>
  <c r="E487" i="4"/>
  <c r="T485" i="3"/>
  <c r="J485" i="3"/>
  <c r="L485" i="3"/>
  <c r="N485" i="3"/>
  <c r="F487" i="4"/>
  <c r="G487" i="4"/>
  <c r="D486" i="3"/>
  <c r="D488" i="4"/>
  <c r="F486" i="3"/>
  <c r="H486" i="3"/>
  <c r="E488" i="4"/>
  <c r="T486" i="3"/>
  <c r="J486" i="3"/>
  <c r="L486" i="3"/>
  <c r="N486" i="3"/>
  <c r="F488" i="4"/>
  <c r="G488" i="4"/>
  <c r="D487" i="3"/>
  <c r="D489" i="4"/>
  <c r="F487" i="3"/>
  <c r="H487" i="3"/>
  <c r="E489" i="4"/>
  <c r="T487" i="3"/>
  <c r="J487" i="3"/>
  <c r="L487" i="3"/>
  <c r="N487" i="3"/>
  <c r="F489" i="4"/>
  <c r="G489" i="4"/>
  <c r="D488" i="3"/>
  <c r="D490" i="4"/>
  <c r="F488" i="3"/>
  <c r="H488" i="3"/>
  <c r="E490" i="4"/>
  <c r="T488" i="3"/>
  <c r="J488" i="3"/>
  <c r="L488" i="3"/>
  <c r="N488" i="3"/>
  <c r="F490" i="4"/>
  <c r="G490" i="4"/>
  <c r="D489" i="3"/>
  <c r="D491" i="4"/>
  <c r="F489" i="3"/>
  <c r="H489" i="3"/>
  <c r="E491" i="4"/>
  <c r="T489" i="3"/>
  <c r="J489" i="3"/>
  <c r="L489" i="3"/>
  <c r="N489" i="3"/>
  <c r="F491" i="4"/>
  <c r="G491" i="4"/>
  <c r="D490" i="3"/>
  <c r="D492" i="4"/>
  <c r="F490" i="3"/>
  <c r="H490" i="3"/>
  <c r="E492" i="4"/>
  <c r="T490" i="3"/>
  <c r="J490" i="3"/>
  <c r="L490" i="3"/>
  <c r="N490" i="3"/>
  <c r="F492" i="4"/>
  <c r="G492" i="4"/>
  <c r="D491" i="3"/>
  <c r="D493" i="4"/>
  <c r="F491" i="3"/>
  <c r="H491" i="3"/>
  <c r="E493" i="4"/>
  <c r="T491" i="3"/>
  <c r="J491" i="3"/>
  <c r="L491" i="3"/>
  <c r="N491" i="3"/>
  <c r="F493" i="4"/>
  <c r="G493" i="4"/>
  <c r="D492" i="3"/>
  <c r="D494" i="4"/>
  <c r="F492" i="3"/>
  <c r="H492" i="3"/>
  <c r="E494" i="4"/>
  <c r="T492" i="3"/>
  <c r="J492" i="3"/>
  <c r="L492" i="3"/>
  <c r="N492" i="3"/>
  <c r="F494" i="4"/>
  <c r="G494" i="4"/>
  <c r="D493" i="3"/>
  <c r="D495" i="4"/>
  <c r="F493" i="3"/>
  <c r="H493" i="3"/>
  <c r="E495" i="4"/>
  <c r="T493" i="3"/>
  <c r="J493" i="3"/>
  <c r="L493" i="3"/>
  <c r="N493" i="3"/>
  <c r="F495" i="4"/>
  <c r="G495" i="4"/>
  <c r="D494" i="3"/>
  <c r="D496" i="4"/>
  <c r="F494" i="3"/>
  <c r="H494" i="3"/>
  <c r="E496" i="4"/>
  <c r="T494" i="3"/>
  <c r="J494" i="3"/>
  <c r="L494" i="3"/>
  <c r="N494" i="3"/>
  <c r="F496" i="4"/>
  <c r="G496" i="4"/>
  <c r="D495" i="3"/>
  <c r="D497" i="4"/>
  <c r="F495" i="3"/>
  <c r="H495" i="3"/>
  <c r="E497" i="4"/>
  <c r="T495" i="3"/>
  <c r="J495" i="3"/>
  <c r="L495" i="3"/>
  <c r="N495" i="3"/>
  <c r="F497" i="4"/>
  <c r="G497" i="4"/>
  <c r="D496" i="3"/>
  <c r="D498" i="4"/>
  <c r="F496" i="3"/>
  <c r="H496" i="3"/>
  <c r="E498" i="4"/>
  <c r="T496" i="3"/>
  <c r="J496" i="3"/>
  <c r="L496" i="3"/>
  <c r="N496" i="3"/>
  <c r="F498" i="4"/>
  <c r="G498" i="4"/>
  <c r="D497" i="3"/>
  <c r="D499" i="4"/>
  <c r="F497" i="3"/>
  <c r="H497" i="3"/>
  <c r="E499" i="4"/>
  <c r="T497" i="3"/>
  <c r="J497" i="3"/>
  <c r="L497" i="3"/>
  <c r="N497" i="3"/>
  <c r="F499" i="4"/>
  <c r="G499" i="4"/>
  <c r="D498" i="3"/>
  <c r="D500" i="4"/>
  <c r="F498" i="3"/>
  <c r="H498" i="3"/>
  <c r="E500" i="4"/>
  <c r="T498" i="3"/>
  <c r="J498" i="3"/>
  <c r="L498" i="3"/>
  <c r="N498" i="3"/>
  <c r="F500" i="4"/>
  <c r="G500" i="4"/>
  <c r="D499" i="3"/>
  <c r="D501" i="4"/>
  <c r="F499" i="3"/>
  <c r="H499" i="3"/>
  <c r="E501" i="4"/>
  <c r="T499" i="3"/>
  <c r="J499" i="3"/>
  <c r="L499" i="3"/>
  <c r="N499" i="3"/>
  <c r="F501" i="4"/>
  <c r="G501" i="4"/>
  <c r="D500" i="3"/>
  <c r="D502" i="4"/>
  <c r="F500" i="3"/>
  <c r="H500" i="3"/>
  <c r="E502" i="4"/>
  <c r="T500" i="3"/>
  <c r="J500" i="3"/>
  <c r="L500" i="3"/>
  <c r="N500" i="3"/>
  <c r="F502" i="4"/>
  <c r="G502" i="4"/>
  <c r="D501" i="3"/>
  <c r="D503" i="4"/>
  <c r="F501" i="3"/>
  <c r="H501" i="3"/>
  <c r="E503" i="4"/>
  <c r="T501" i="3"/>
  <c r="J501" i="3"/>
  <c r="L501" i="3"/>
  <c r="N501" i="3"/>
  <c r="F503" i="4"/>
  <c r="G503" i="4"/>
  <c r="D502" i="3"/>
  <c r="D504" i="4"/>
  <c r="F502" i="3"/>
  <c r="H502" i="3"/>
  <c r="E504" i="4"/>
  <c r="T502" i="3"/>
  <c r="J502" i="3"/>
  <c r="L502" i="3"/>
  <c r="N502" i="3"/>
  <c r="F504" i="4"/>
  <c r="G504" i="4"/>
  <c r="D503" i="3"/>
  <c r="D505" i="4"/>
  <c r="F503" i="3"/>
  <c r="H503" i="3"/>
  <c r="E505" i="4"/>
  <c r="T503" i="3"/>
  <c r="J503" i="3"/>
  <c r="L503" i="3"/>
  <c r="N503" i="3"/>
  <c r="F505" i="4"/>
  <c r="G505" i="4"/>
  <c r="D504" i="3"/>
  <c r="D506" i="4"/>
  <c r="F504" i="3"/>
  <c r="H504" i="3"/>
  <c r="E506" i="4"/>
  <c r="T504" i="3"/>
  <c r="J504" i="3"/>
  <c r="L504" i="3"/>
  <c r="N504" i="3"/>
  <c r="F506" i="4"/>
  <c r="G506" i="4"/>
  <c r="D505" i="3"/>
  <c r="D507" i="4"/>
  <c r="F505" i="3"/>
  <c r="H505" i="3"/>
  <c r="E507" i="4"/>
  <c r="T505" i="3"/>
  <c r="J505" i="3"/>
  <c r="L505" i="3"/>
  <c r="N505" i="3"/>
  <c r="F507" i="4"/>
  <c r="G507" i="4"/>
  <c r="D506" i="3"/>
  <c r="D508" i="4"/>
  <c r="F506" i="3"/>
  <c r="H506" i="3"/>
  <c r="E508" i="4"/>
  <c r="T506" i="3"/>
  <c r="J506" i="3"/>
  <c r="L506" i="3"/>
  <c r="N506" i="3"/>
  <c r="F508" i="4"/>
  <c r="G508" i="4"/>
  <c r="D507" i="3"/>
  <c r="D509" i="4"/>
  <c r="F507" i="3"/>
  <c r="H507" i="3"/>
  <c r="E509" i="4"/>
  <c r="T507" i="3"/>
  <c r="J507" i="3"/>
  <c r="L507" i="3"/>
  <c r="N507" i="3"/>
  <c r="F509" i="4"/>
  <c r="G509" i="4"/>
  <c r="D508" i="3"/>
  <c r="D510" i="4"/>
  <c r="F508" i="3"/>
  <c r="H508" i="3"/>
  <c r="E510" i="4"/>
  <c r="T508" i="3"/>
  <c r="J508" i="3"/>
  <c r="L508" i="3"/>
  <c r="N508" i="3"/>
  <c r="F510" i="4"/>
  <c r="G510" i="4"/>
  <c r="D509" i="3"/>
  <c r="D511" i="4"/>
  <c r="F509" i="3"/>
  <c r="H509" i="3"/>
  <c r="E511" i="4"/>
  <c r="T509" i="3"/>
  <c r="J509" i="3"/>
  <c r="L509" i="3"/>
  <c r="N509" i="3"/>
  <c r="F511" i="4"/>
  <c r="G511" i="4"/>
  <c r="D510" i="3"/>
  <c r="D512" i="4"/>
  <c r="F510" i="3"/>
  <c r="H510" i="3"/>
  <c r="E512" i="4"/>
  <c r="T510" i="3"/>
  <c r="J510" i="3"/>
  <c r="L510" i="3"/>
  <c r="N510" i="3"/>
  <c r="F512" i="4"/>
  <c r="G512" i="4"/>
  <c r="D511" i="3"/>
  <c r="D513" i="4"/>
  <c r="F511" i="3"/>
  <c r="H511" i="3"/>
  <c r="E513" i="4"/>
  <c r="T511" i="3"/>
  <c r="J511" i="3"/>
  <c r="L511" i="3"/>
  <c r="N511" i="3"/>
  <c r="F513" i="4"/>
  <c r="G513" i="4"/>
  <c r="D512" i="3"/>
  <c r="D514" i="4"/>
  <c r="F512" i="3"/>
  <c r="H512" i="3"/>
  <c r="E514" i="4"/>
  <c r="T512" i="3"/>
  <c r="J512" i="3"/>
  <c r="L512" i="3"/>
  <c r="N512" i="3"/>
  <c r="F514" i="4"/>
  <c r="G514" i="4"/>
  <c r="D513" i="3"/>
  <c r="D515" i="4"/>
  <c r="F513" i="3"/>
  <c r="H513" i="3"/>
  <c r="E515" i="4"/>
  <c r="T513" i="3"/>
  <c r="J513" i="3"/>
  <c r="L513" i="3"/>
  <c r="N513" i="3"/>
  <c r="F515" i="4"/>
  <c r="G515" i="4"/>
  <c r="D514" i="3"/>
  <c r="D516" i="4"/>
  <c r="F514" i="3"/>
  <c r="H514" i="3"/>
  <c r="E516" i="4"/>
  <c r="T514" i="3"/>
  <c r="J514" i="3"/>
  <c r="L514" i="3"/>
  <c r="N514" i="3"/>
  <c r="F516" i="4"/>
  <c r="G516" i="4"/>
  <c r="D515" i="3"/>
  <c r="D517" i="4"/>
  <c r="F515" i="3"/>
  <c r="H515" i="3"/>
  <c r="E517" i="4"/>
  <c r="T515" i="3"/>
  <c r="J515" i="3"/>
  <c r="L515" i="3"/>
  <c r="N515" i="3"/>
  <c r="F517" i="4"/>
  <c r="G517" i="4"/>
  <c r="D516" i="3"/>
  <c r="D518" i="4"/>
  <c r="F516" i="3"/>
  <c r="H516" i="3"/>
  <c r="E518" i="4"/>
  <c r="T516" i="3"/>
  <c r="J516" i="3"/>
  <c r="L516" i="3"/>
  <c r="N516" i="3"/>
  <c r="F518" i="4"/>
  <c r="G518" i="4"/>
  <c r="D517" i="3"/>
  <c r="D519" i="4"/>
  <c r="F517" i="3"/>
  <c r="H517" i="3"/>
  <c r="E519" i="4"/>
  <c r="T517" i="3"/>
  <c r="J517" i="3"/>
  <c r="L517" i="3"/>
  <c r="N517" i="3"/>
  <c r="F519" i="4"/>
  <c r="G519" i="4"/>
  <c r="D518" i="3"/>
  <c r="D520" i="4"/>
  <c r="F518" i="3"/>
  <c r="H518" i="3"/>
  <c r="E520" i="4"/>
  <c r="T518" i="3"/>
  <c r="J518" i="3"/>
  <c r="L518" i="3"/>
  <c r="N518" i="3"/>
  <c r="F520" i="4"/>
  <c r="G520" i="4"/>
  <c r="D519" i="3"/>
  <c r="D521" i="4"/>
  <c r="F519" i="3"/>
  <c r="H519" i="3"/>
  <c r="E521" i="4"/>
  <c r="T519" i="3"/>
  <c r="J519" i="3"/>
  <c r="L519" i="3"/>
  <c r="N519" i="3"/>
  <c r="F521" i="4"/>
  <c r="G521" i="4"/>
  <c r="D520" i="3"/>
  <c r="D522" i="4"/>
  <c r="F520" i="3"/>
  <c r="H520" i="3"/>
  <c r="E522" i="4"/>
  <c r="T520" i="3"/>
  <c r="J520" i="3"/>
  <c r="L520" i="3"/>
  <c r="N520" i="3"/>
  <c r="F522" i="4"/>
  <c r="G522" i="4"/>
  <c r="D521" i="3"/>
  <c r="D523" i="4"/>
  <c r="F521" i="3"/>
  <c r="H521" i="3"/>
  <c r="E523" i="4"/>
  <c r="T521" i="3"/>
  <c r="J521" i="3"/>
  <c r="L521" i="3"/>
  <c r="N521" i="3"/>
  <c r="F523" i="4"/>
  <c r="G523" i="4"/>
  <c r="D522" i="3"/>
  <c r="D524" i="4"/>
  <c r="F522" i="3"/>
  <c r="H522" i="3"/>
  <c r="E524" i="4"/>
  <c r="T522" i="3"/>
  <c r="J522" i="3"/>
  <c r="L522" i="3"/>
  <c r="N522" i="3"/>
  <c r="F524" i="4"/>
  <c r="G524" i="4"/>
  <c r="D523" i="3"/>
  <c r="D525" i="4"/>
  <c r="F523" i="3"/>
  <c r="H523" i="3"/>
  <c r="E525" i="4"/>
  <c r="T523" i="3"/>
  <c r="J523" i="3"/>
  <c r="L523" i="3"/>
  <c r="N523" i="3"/>
  <c r="F525" i="4"/>
  <c r="G525" i="4"/>
  <c r="D524" i="3"/>
  <c r="D526" i="4"/>
  <c r="F524" i="3"/>
  <c r="H524" i="3"/>
  <c r="E526" i="4"/>
  <c r="T524" i="3"/>
  <c r="J524" i="3"/>
  <c r="L524" i="3"/>
  <c r="N524" i="3"/>
  <c r="F526" i="4"/>
  <c r="G526" i="4"/>
  <c r="D525" i="3"/>
  <c r="D527" i="4"/>
  <c r="F525" i="3"/>
  <c r="H525" i="3"/>
  <c r="E527" i="4"/>
  <c r="T525" i="3"/>
  <c r="J525" i="3"/>
  <c r="L525" i="3"/>
  <c r="N525" i="3"/>
  <c r="F527" i="4"/>
  <c r="G527" i="4"/>
  <c r="D526" i="3"/>
  <c r="D528" i="4"/>
  <c r="F526" i="3"/>
  <c r="H526" i="3"/>
  <c r="E528" i="4"/>
  <c r="T526" i="3"/>
  <c r="J526" i="3"/>
  <c r="L526" i="3"/>
  <c r="N526" i="3"/>
  <c r="F528" i="4"/>
  <c r="G528" i="4"/>
  <c r="D527" i="3"/>
  <c r="D529" i="4"/>
  <c r="F527" i="3"/>
  <c r="H527" i="3"/>
  <c r="E529" i="4"/>
  <c r="T527" i="3"/>
  <c r="J527" i="3"/>
  <c r="L527" i="3"/>
  <c r="N527" i="3"/>
  <c r="F529" i="4"/>
  <c r="G529" i="4"/>
  <c r="D528" i="3"/>
  <c r="D530" i="4"/>
  <c r="F528" i="3"/>
  <c r="H528" i="3"/>
  <c r="E530" i="4"/>
  <c r="T528" i="3"/>
  <c r="J528" i="3"/>
  <c r="L528" i="3"/>
  <c r="N528" i="3"/>
  <c r="F530" i="4"/>
  <c r="G530" i="4"/>
  <c r="D529" i="3"/>
  <c r="D531" i="4"/>
  <c r="F529" i="3"/>
  <c r="H529" i="3"/>
  <c r="E531" i="4"/>
  <c r="T529" i="3"/>
  <c r="J529" i="3"/>
  <c r="L529" i="3"/>
  <c r="N529" i="3"/>
  <c r="F531" i="4"/>
  <c r="G531" i="4"/>
  <c r="D530" i="3"/>
  <c r="D532" i="4"/>
  <c r="F530" i="3"/>
  <c r="H530" i="3"/>
  <c r="E532" i="4"/>
  <c r="T530" i="3"/>
  <c r="J530" i="3"/>
  <c r="L530" i="3"/>
  <c r="N530" i="3"/>
  <c r="F532" i="4"/>
  <c r="G532" i="4"/>
  <c r="D531" i="3"/>
  <c r="D533" i="4"/>
  <c r="F531" i="3"/>
  <c r="H531" i="3"/>
  <c r="E533" i="4"/>
  <c r="T531" i="3"/>
  <c r="J531" i="3"/>
  <c r="L531" i="3"/>
  <c r="N531" i="3"/>
  <c r="F533" i="4"/>
  <c r="G533" i="4"/>
  <c r="D532" i="3"/>
  <c r="D534" i="4"/>
  <c r="F532" i="3"/>
  <c r="H532" i="3"/>
  <c r="E534" i="4"/>
  <c r="T532" i="3"/>
  <c r="J532" i="3"/>
  <c r="L532" i="3"/>
  <c r="N532" i="3"/>
  <c r="F534" i="4"/>
  <c r="G534" i="4"/>
  <c r="D533" i="3"/>
  <c r="D535" i="4"/>
  <c r="F533" i="3"/>
  <c r="H533" i="3"/>
  <c r="E535" i="4"/>
  <c r="T533" i="3"/>
  <c r="J533" i="3"/>
  <c r="L533" i="3"/>
  <c r="N533" i="3"/>
  <c r="F535" i="4"/>
  <c r="G535" i="4"/>
  <c r="D534" i="3"/>
  <c r="D536" i="4"/>
  <c r="F534" i="3"/>
  <c r="H534" i="3"/>
  <c r="E536" i="4"/>
  <c r="T534" i="3"/>
  <c r="J534" i="3"/>
  <c r="L534" i="3"/>
  <c r="N534" i="3"/>
  <c r="F536" i="4"/>
  <c r="G536" i="4"/>
  <c r="D535" i="3"/>
  <c r="D537" i="4"/>
  <c r="F535" i="3"/>
  <c r="H535" i="3"/>
  <c r="E537" i="4"/>
  <c r="T535" i="3"/>
  <c r="J535" i="3"/>
  <c r="L535" i="3"/>
  <c r="N535" i="3"/>
  <c r="F537" i="4"/>
  <c r="G537" i="4"/>
  <c r="D536" i="3"/>
  <c r="D538" i="4"/>
  <c r="F536" i="3"/>
  <c r="H536" i="3"/>
  <c r="E538" i="4"/>
  <c r="T536" i="3"/>
  <c r="J536" i="3"/>
  <c r="L536" i="3"/>
  <c r="N536" i="3"/>
  <c r="F538" i="4"/>
  <c r="G538" i="4"/>
  <c r="D537" i="3"/>
  <c r="D539" i="4"/>
  <c r="F537" i="3"/>
  <c r="H537" i="3"/>
  <c r="E539" i="4"/>
  <c r="T537" i="3"/>
  <c r="J537" i="3"/>
  <c r="L537" i="3"/>
  <c r="N537" i="3"/>
  <c r="F539" i="4"/>
  <c r="G539" i="4"/>
  <c r="D538" i="3"/>
  <c r="D540" i="4"/>
  <c r="F538" i="3"/>
  <c r="H538" i="3"/>
  <c r="E540" i="4"/>
  <c r="T538" i="3"/>
  <c r="J538" i="3"/>
  <c r="L538" i="3"/>
  <c r="N538" i="3"/>
  <c r="F540" i="4"/>
  <c r="G540" i="4"/>
  <c r="D539" i="3"/>
  <c r="D541" i="4"/>
  <c r="F539" i="3"/>
  <c r="H539" i="3"/>
  <c r="E541" i="4"/>
  <c r="T539" i="3"/>
  <c r="J539" i="3"/>
  <c r="L539" i="3"/>
  <c r="N539" i="3"/>
  <c r="F541" i="4"/>
  <c r="G541" i="4"/>
  <c r="D540" i="3"/>
  <c r="D542" i="4"/>
  <c r="F540" i="3"/>
  <c r="H540" i="3"/>
  <c r="E542" i="4"/>
  <c r="T540" i="3"/>
  <c r="J540" i="3"/>
  <c r="L540" i="3"/>
  <c r="N540" i="3"/>
  <c r="F542" i="4"/>
  <c r="G542" i="4"/>
  <c r="D541" i="3"/>
  <c r="D543" i="4"/>
  <c r="F541" i="3"/>
  <c r="H541" i="3"/>
  <c r="E543" i="4"/>
  <c r="T541" i="3"/>
  <c r="J541" i="3"/>
  <c r="L541" i="3"/>
  <c r="N541" i="3"/>
  <c r="F543" i="4"/>
  <c r="G543" i="4"/>
  <c r="D542" i="3"/>
  <c r="D544" i="4"/>
  <c r="F542" i="3"/>
  <c r="H542" i="3"/>
  <c r="E544" i="4"/>
  <c r="T542" i="3"/>
  <c r="J542" i="3"/>
  <c r="L542" i="3"/>
  <c r="N542" i="3"/>
  <c r="F544" i="4"/>
  <c r="G544" i="4"/>
  <c r="D543" i="3"/>
  <c r="D545" i="4"/>
  <c r="F543" i="3"/>
  <c r="H543" i="3"/>
  <c r="E545" i="4"/>
  <c r="T543" i="3"/>
  <c r="J543" i="3"/>
  <c r="L543" i="3"/>
  <c r="N543" i="3"/>
  <c r="F545" i="4"/>
  <c r="G545" i="4"/>
  <c r="D544" i="3"/>
  <c r="D546" i="4"/>
  <c r="F544" i="3"/>
  <c r="H544" i="3"/>
  <c r="E546" i="4"/>
  <c r="T544" i="3"/>
  <c r="J544" i="3"/>
  <c r="L544" i="3"/>
  <c r="N544" i="3"/>
  <c r="F546" i="4"/>
  <c r="G546" i="4"/>
  <c r="D545" i="3"/>
  <c r="D547" i="4"/>
  <c r="F545" i="3"/>
  <c r="H545" i="3"/>
  <c r="E547" i="4"/>
  <c r="T545" i="3"/>
  <c r="J545" i="3"/>
  <c r="L545" i="3"/>
  <c r="N545" i="3"/>
  <c r="F547" i="4"/>
  <c r="G547" i="4"/>
  <c r="D546" i="3"/>
  <c r="D548" i="4"/>
  <c r="F546" i="3"/>
  <c r="H546" i="3"/>
  <c r="E548" i="4"/>
  <c r="T546" i="3"/>
  <c r="J546" i="3"/>
  <c r="L546" i="3"/>
  <c r="N546" i="3"/>
  <c r="F548" i="4"/>
  <c r="G548" i="4"/>
  <c r="D547" i="3"/>
  <c r="D549" i="4"/>
  <c r="F547" i="3"/>
  <c r="H547" i="3"/>
  <c r="E549" i="4"/>
  <c r="T547" i="3"/>
  <c r="J547" i="3"/>
  <c r="L547" i="3"/>
  <c r="N547" i="3"/>
  <c r="F549" i="4"/>
  <c r="G549" i="4"/>
  <c r="D548" i="3"/>
  <c r="D550" i="4"/>
  <c r="F548" i="3"/>
  <c r="H548" i="3"/>
  <c r="E550" i="4"/>
  <c r="T548" i="3"/>
  <c r="J548" i="3"/>
  <c r="L548" i="3"/>
  <c r="N548" i="3"/>
  <c r="F550" i="4"/>
  <c r="G550" i="4"/>
  <c r="D549" i="3"/>
  <c r="D551" i="4"/>
  <c r="F549" i="3"/>
  <c r="H549" i="3"/>
  <c r="E551" i="4"/>
  <c r="T549" i="3"/>
  <c r="J549" i="3"/>
  <c r="L549" i="3"/>
  <c r="N549" i="3"/>
  <c r="F551" i="4"/>
  <c r="G551" i="4"/>
  <c r="D550" i="3"/>
  <c r="D552" i="4"/>
  <c r="F550" i="3"/>
  <c r="H550" i="3"/>
  <c r="E552" i="4"/>
  <c r="T550" i="3"/>
  <c r="J550" i="3"/>
  <c r="L550" i="3"/>
  <c r="N550" i="3"/>
  <c r="F552" i="4"/>
  <c r="G552" i="4"/>
  <c r="D551" i="3"/>
  <c r="D553" i="4"/>
  <c r="F551" i="3"/>
  <c r="H551" i="3"/>
  <c r="E553" i="4"/>
  <c r="T551" i="3"/>
  <c r="J551" i="3"/>
  <c r="L551" i="3"/>
  <c r="N551" i="3"/>
  <c r="F553" i="4"/>
  <c r="G553" i="4"/>
  <c r="D552" i="3"/>
  <c r="D554" i="4"/>
  <c r="F552" i="3"/>
  <c r="H552" i="3"/>
  <c r="E554" i="4"/>
  <c r="T552" i="3"/>
  <c r="J552" i="3"/>
  <c r="L552" i="3"/>
  <c r="N552" i="3"/>
  <c r="F554" i="4"/>
  <c r="G554" i="4"/>
  <c r="D553" i="3"/>
  <c r="D555" i="4"/>
  <c r="F553" i="3"/>
  <c r="H553" i="3"/>
  <c r="E555" i="4"/>
  <c r="T553" i="3"/>
  <c r="J553" i="3"/>
  <c r="L553" i="3"/>
  <c r="N553" i="3"/>
  <c r="F555" i="4"/>
  <c r="G555" i="4"/>
  <c r="D554" i="3"/>
  <c r="D556" i="4"/>
  <c r="F554" i="3"/>
  <c r="H554" i="3"/>
  <c r="E556" i="4"/>
  <c r="T554" i="3"/>
  <c r="J554" i="3"/>
  <c r="L554" i="3"/>
  <c r="N554" i="3"/>
  <c r="F556" i="4"/>
  <c r="G556" i="4"/>
  <c r="D555" i="3"/>
  <c r="D557" i="4"/>
  <c r="F555" i="3"/>
  <c r="H555" i="3"/>
  <c r="E557" i="4"/>
  <c r="T555" i="3"/>
  <c r="J555" i="3"/>
  <c r="L555" i="3"/>
  <c r="N555" i="3"/>
  <c r="F557" i="4"/>
  <c r="G557" i="4"/>
  <c r="D556" i="3"/>
  <c r="D558" i="4"/>
  <c r="F556" i="3"/>
  <c r="H556" i="3"/>
  <c r="E558" i="4"/>
  <c r="T556" i="3"/>
  <c r="J556" i="3"/>
  <c r="L556" i="3"/>
  <c r="N556" i="3"/>
  <c r="F558" i="4"/>
  <c r="G558" i="4"/>
  <c r="D557" i="3"/>
  <c r="D559" i="4"/>
  <c r="F557" i="3"/>
  <c r="H557" i="3"/>
  <c r="E559" i="4"/>
  <c r="T557" i="3"/>
  <c r="J557" i="3"/>
  <c r="L557" i="3"/>
  <c r="N557" i="3"/>
  <c r="F559" i="4"/>
  <c r="G559" i="4"/>
  <c r="D558" i="3"/>
  <c r="D560" i="4"/>
  <c r="F558" i="3"/>
  <c r="H558" i="3"/>
  <c r="E560" i="4"/>
  <c r="T558" i="3"/>
  <c r="J558" i="3"/>
  <c r="L558" i="3"/>
  <c r="N558" i="3"/>
  <c r="F560" i="4"/>
  <c r="G560" i="4"/>
  <c r="D559" i="3"/>
  <c r="D561" i="4"/>
  <c r="F559" i="3"/>
  <c r="H559" i="3"/>
  <c r="E561" i="4"/>
  <c r="T559" i="3"/>
  <c r="J559" i="3"/>
  <c r="L559" i="3"/>
  <c r="N559" i="3"/>
  <c r="F561" i="4"/>
  <c r="G561" i="4"/>
  <c r="D560" i="3"/>
  <c r="D562" i="4"/>
  <c r="F560" i="3"/>
  <c r="H560" i="3"/>
  <c r="E562" i="4"/>
  <c r="T560" i="3"/>
  <c r="J560" i="3"/>
  <c r="L560" i="3"/>
  <c r="N560" i="3"/>
  <c r="F562" i="4"/>
  <c r="G562" i="4"/>
  <c r="D561" i="3"/>
  <c r="D563" i="4"/>
  <c r="F561" i="3"/>
  <c r="H561" i="3"/>
  <c r="E563" i="4"/>
  <c r="T561" i="3"/>
  <c r="J561" i="3"/>
  <c r="L561" i="3"/>
  <c r="N561" i="3"/>
  <c r="F563" i="4"/>
  <c r="G563" i="4"/>
  <c r="D562" i="3"/>
  <c r="D564" i="4"/>
  <c r="F562" i="3"/>
  <c r="H562" i="3"/>
  <c r="E564" i="4"/>
  <c r="T562" i="3"/>
  <c r="J562" i="3"/>
  <c r="L562" i="3"/>
  <c r="N562" i="3"/>
  <c r="F564" i="4"/>
  <c r="G564" i="4"/>
  <c r="D563" i="3"/>
  <c r="D565" i="4"/>
  <c r="F563" i="3"/>
  <c r="H563" i="3"/>
  <c r="E565" i="4"/>
  <c r="T563" i="3"/>
  <c r="J563" i="3"/>
  <c r="L563" i="3"/>
  <c r="N563" i="3"/>
  <c r="F565" i="4"/>
  <c r="G565" i="4"/>
  <c r="D564" i="3"/>
  <c r="D566" i="4"/>
  <c r="F564" i="3"/>
  <c r="H564" i="3"/>
  <c r="E566" i="4"/>
  <c r="T564" i="3"/>
  <c r="J564" i="3"/>
  <c r="L564" i="3"/>
  <c r="N564" i="3"/>
  <c r="F566" i="4"/>
  <c r="G566" i="4"/>
  <c r="D565" i="3"/>
  <c r="D567" i="4"/>
  <c r="F565" i="3"/>
  <c r="H565" i="3"/>
  <c r="E567" i="4"/>
  <c r="T565" i="3"/>
  <c r="J565" i="3"/>
  <c r="L565" i="3"/>
  <c r="N565" i="3"/>
  <c r="F567" i="4"/>
  <c r="G567" i="4"/>
  <c r="D566" i="3"/>
  <c r="D568" i="4"/>
  <c r="F566" i="3"/>
  <c r="H566" i="3"/>
  <c r="E568" i="4"/>
  <c r="T566" i="3"/>
  <c r="J566" i="3"/>
  <c r="L566" i="3"/>
  <c r="N566" i="3"/>
  <c r="F568" i="4"/>
  <c r="G568" i="4"/>
  <c r="D567" i="3"/>
  <c r="D569" i="4"/>
  <c r="F567" i="3"/>
  <c r="H567" i="3"/>
  <c r="E569" i="4"/>
  <c r="T567" i="3"/>
  <c r="J567" i="3"/>
  <c r="L567" i="3"/>
  <c r="N567" i="3"/>
  <c r="F569" i="4"/>
  <c r="G569" i="4"/>
  <c r="D568" i="3"/>
  <c r="D570" i="4"/>
  <c r="F568" i="3"/>
  <c r="H568" i="3"/>
  <c r="E570" i="4"/>
  <c r="T568" i="3"/>
  <c r="J568" i="3"/>
  <c r="L568" i="3"/>
  <c r="N568" i="3"/>
  <c r="F570" i="4"/>
  <c r="G570" i="4"/>
  <c r="D569" i="3"/>
  <c r="D571" i="4"/>
  <c r="F569" i="3"/>
  <c r="H569" i="3"/>
  <c r="E571" i="4"/>
  <c r="T569" i="3"/>
  <c r="J569" i="3"/>
  <c r="L569" i="3"/>
  <c r="N569" i="3"/>
  <c r="F571" i="4"/>
  <c r="G571" i="4"/>
  <c r="D570" i="3"/>
  <c r="D572" i="4"/>
  <c r="F570" i="3"/>
  <c r="H570" i="3"/>
  <c r="E572" i="4"/>
  <c r="T570" i="3"/>
  <c r="J570" i="3"/>
  <c r="L570" i="3"/>
  <c r="N570" i="3"/>
  <c r="F572" i="4"/>
  <c r="G572" i="4"/>
  <c r="D571" i="3"/>
  <c r="D573" i="4"/>
  <c r="F571" i="3"/>
  <c r="H571" i="3"/>
  <c r="E573" i="4"/>
  <c r="T571" i="3"/>
  <c r="J571" i="3"/>
  <c r="L571" i="3"/>
  <c r="N571" i="3"/>
  <c r="F573" i="4"/>
  <c r="G573" i="4"/>
  <c r="D572" i="3"/>
  <c r="D574" i="4"/>
  <c r="F572" i="3"/>
  <c r="H572" i="3"/>
  <c r="E574" i="4"/>
  <c r="T572" i="3"/>
  <c r="J572" i="3"/>
  <c r="L572" i="3"/>
  <c r="N572" i="3"/>
  <c r="F574" i="4"/>
  <c r="G574" i="4"/>
  <c r="D573" i="3"/>
  <c r="D575" i="4"/>
  <c r="F573" i="3"/>
  <c r="H573" i="3"/>
  <c r="E575" i="4"/>
  <c r="T573" i="3"/>
  <c r="J573" i="3"/>
  <c r="L573" i="3"/>
  <c r="N573" i="3"/>
  <c r="F575" i="4"/>
  <c r="G575" i="4"/>
  <c r="D574" i="3"/>
  <c r="D576" i="4"/>
  <c r="F574" i="3"/>
  <c r="H574" i="3"/>
  <c r="E576" i="4"/>
  <c r="T574" i="3"/>
  <c r="J574" i="3"/>
  <c r="L574" i="3"/>
  <c r="N574" i="3"/>
  <c r="F576" i="4"/>
  <c r="G576" i="4"/>
  <c r="D575" i="3"/>
  <c r="D577" i="4"/>
  <c r="F575" i="3"/>
  <c r="H575" i="3"/>
  <c r="E577" i="4"/>
  <c r="T575" i="3"/>
  <c r="J575" i="3"/>
  <c r="L575" i="3"/>
  <c r="N575" i="3"/>
  <c r="F577" i="4"/>
  <c r="G577" i="4"/>
  <c r="D576" i="3"/>
  <c r="D578" i="4"/>
  <c r="F576" i="3"/>
  <c r="H576" i="3"/>
  <c r="E578" i="4"/>
  <c r="T576" i="3"/>
  <c r="J576" i="3"/>
  <c r="L576" i="3"/>
  <c r="N576" i="3"/>
  <c r="F578" i="4"/>
  <c r="G578" i="4"/>
  <c r="D577" i="3"/>
  <c r="D579" i="4"/>
  <c r="F577" i="3"/>
  <c r="H577" i="3"/>
  <c r="E579" i="4"/>
  <c r="T577" i="3"/>
  <c r="J577" i="3"/>
  <c r="L577" i="3"/>
  <c r="N577" i="3"/>
  <c r="F579" i="4"/>
  <c r="G579" i="4"/>
  <c r="D578" i="3"/>
  <c r="D580" i="4"/>
  <c r="F578" i="3"/>
  <c r="H578" i="3"/>
  <c r="E580" i="4"/>
  <c r="T578" i="3"/>
  <c r="J578" i="3"/>
  <c r="L578" i="3"/>
  <c r="N578" i="3"/>
  <c r="F580" i="4"/>
  <c r="G580" i="4"/>
  <c r="D579" i="3"/>
  <c r="D581" i="4"/>
  <c r="F579" i="3"/>
  <c r="H579" i="3"/>
  <c r="E581" i="4"/>
  <c r="T579" i="3"/>
  <c r="J579" i="3"/>
  <c r="L579" i="3"/>
  <c r="N579" i="3"/>
  <c r="F581" i="4"/>
  <c r="G581" i="4"/>
  <c r="D580" i="3"/>
  <c r="D582" i="4"/>
  <c r="F580" i="3"/>
  <c r="H580" i="3"/>
  <c r="E582" i="4"/>
  <c r="T580" i="3"/>
  <c r="J580" i="3"/>
  <c r="L580" i="3"/>
  <c r="N580" i="3"/>
  <c r="F582" i="4"/>
  <c r="G582" i="4"/>
  <c r="D581" i="3"/>
  <c r="D583" i="4"/>
  <c r="F581" i="3"/>
  <c r="H581" i="3"/>
  <c r="E583" i="4"/>
  <c r="T581" i="3"/>
  <c r="J581" i="3"/>
  <c r="L581" i="3"/>
  <c r="N581" i="3"/>
  <c r="F583" i="4"/>
  <c r="G583" i="4"/>
  <c r="D582" i="3"/>
  <c r="D584" i="4"/>
  <c r="F582" i="3"/>
  <c r="H582" i="3"/>
  <c r="E584" i="4"/>
  <c r="T582" i="3"/>
  <c r="J582" i="3"/>
  <c r="L582" i="3"/>
  <c r="N582" i="3"/>
  <c r="F584" i="4"/>
  <c r="G584" i="4"/>
  <c r="D583" i="3"/>
  <c r="D585" i="4"/>
  <c r="F583" i="3"/>
  <c r="H583" i="3"/>
  <c r="E585" i="4"/>
  <c r="T583" i="3"/>
  <c r="J583" i="3"/>
  <c r="L583" i="3"/>
  <c r="N583" i="3"/>
  <c r="F585" i="4"/>
  <c r="G585" i="4"/>
  <c r="D584" i="3"/>
  <c r="D586" i="4"/>
  <c r="F584" i="3"/>
  <c r="H584" i="3"/>
  <c r="E586" i="4"/>
  <c r="T584" i="3"/>
  <c r="J584" i="3"/>
  <c r="L584" i="3"/>
  <c r="N584" i="3"/>
  <c r="F586" i="4"/>
  <c r="G586" i="4"/>
  <c r="D585" i="3"/>
  <c r="D587" i="4"/>
  <c r="F585" i="3"/>
  <c r="H585" i="3"/>
  <c r="E587" i="4"/>
  <c r="T585" i="3"/>
  <c r="J585" i="3"/>
  <c r="L585" i="3"/>
  <c r="N585" i="3"/>
  <c r="F587" i="4"/>
  <c r="G587" i="4"/>
  <c r="D586" i="3"/>
  <c r="D588" i="4"/>
  <c r="F586" i="3"/>
  <c r="H586" i="3"/>
  <c r="E588" i="4"/>
  <c r="T586" i="3"/>
  <c r="J586" i="3"/>
  <c r="L586" i="3"/>
  <c r="N586" i="3"/>
  <c r="F588" i="4"/>
  <c r="G588" i="4"/>
  <c r="D587" i="3"/>
  <c r="D589" i="4"/>
  <c r="F587" i="3"/>
  <c r="H587" i="3"/>
  <c r="E589" i="4"/>
  <c r="T587" i="3"/>
  <c r="J587" i="3"/>
  <c r="L587" i="3"/>
  <c r="N587" i="3"/>
  <c r="F589" i="4"/>
  <c r="G589" i="4"/>
  <c r="D588" i="3"/>
  <c r="D590" i="4"/>
  <c r="F588" i="3"/>
  <c r="H588" i="3"/>
  <c r="E590" i="4"/>
  <c r="T588" i="3"/>
  <c r="J588" i="3"/>
  <c r="L588" i="3"/>
  <c r="N588" i="3"/>
  <c r="F590" i="4"/>
  <c r="G590" i="4"/>
  <c r="D589" i="3"/>
  <c r="D591" i="4"/>
  <c r="F589" i="3"/>
  <c r="H589" i="3"/>
  <c r="E591" i="4"/>
  <c r="T589" i="3"/>
  <c r="J589" i="3"/>
  <c r="L589" i="3"/>
  <c r="N589" i="3"/>
  <c r="F591" i="4"/>
  <c r="G591" i="4"/>
  <c r="D590" i="3"/>
  <c r="D592" i="4"/>
  <c r="F590" i="3"/>
  <c r="H590" i="3"/>
  <c r="E592" i="4"/>
  <c r="T590" i="3"/>
  <c r="J590" i="3"/>
  <c r="L590" i="3"/>
  <c r="N590" i="3"/>
  <c r="F592" i="4"/>
  <c r="G592" i="4"/>
  <c r="D591" i="3"/>
  <c r="D593" i="4"/>
  <c r="F591" i="3"/>
  <c r="H591" i="3"/>
  <c r="E593" i="4"/>
  <c r="T591" i="3"/>
  <c r="J591" i="3"/>
  <c r="L591" i="3"/>
  <c r="N591" i="3"/>
  <c r="F593" i="4"/>
  <c r="G593" i="4"/>
  <c r="D592" i="3"/>
  <c r="D594" i="4"/>
  <c r="F592" i="3"/>
  <c r="H592" i="3"/>
  <c r="E594" i="4"/>
  <c r="T592" i="3"/>
  <c r="J592" i="3"/>
  <c r="L592" i="3"/>
  <c r="N592" i="3"/>
  <c r="F594" i="4"/>
  <c r="G594" i="4"/>
  <c r="D593" i="3"/>
  <c r="D595" i="4"/>
  <c r="F593" i="3"/>
  <c r="H593" i="3"/>
  <c r="E595" i="4"/>
  <c r="T593" i="3"/>
  <c r="J593" i="3"/>
  <c r="L593" i="3"/>
  <c r="N593" i="3"/>
  <c r="F595" i="4"/>
  <c r="G595" i="4"/>
  <c r="D594" i="3"/>
  <c r="D596" i="4"/>
  <c r="F594" i="3"/>
  <c r="H594" i="3"/>
  <c r="E596" i="4"/>
  <c r="T594" i="3"/>
  <c r="J594" i="3"/>
  <c r="L594" i="3"/>
  <c r="N594" i="3"/>
  <c r="F596" i="4"/>
  <c r="G596" i="4"/>
  <c r="D595" i="3"/>
  <c r="D597" i="4"/>
  <c r="F595" i="3"/>
  <c r="H595" i="3"/>
  <c r="E597" i="4"/>
  <c r="T595" i="3"/>
  <c r="J595" i="3"/>
  <c r="L595" i="3"/>
  <c r="N595" i="3"/>
  <c r="F597" i="4"/>
  <c r="G597" i="4"/>
  <c r="D596" i="3"/>
  <c r="D598" i="4"/>
  <c r="F596" i="3"/>
  <c r="H596" i="3"/>
  <c r="E598" i="4"/>
  <c r="T596" i="3"/>
  <c r="J596" i="3"/>
  <c r="L596" i="3"/>
  <c r="N596" i="3"/>
  <c r="F598" i="4"/>
  <c r="G598" i="4"/>
  <c r="D597" i="3"/>
  <c r="D599" i="4"/>
  <c r="F597" i="3"/>
  <c r="H597" i="3"/>
  <c r="E599" i="4"/>
  <c r="T597" i="3"/>
  <c r="J597" i="3"/>
  <c r="L597" i="3"/>
  <c r="N597" i="3"/>
  <c r="F599" i="4"/>
  <c r="G599" i="4"/>
  <c r="D598" i="3"/>
  <c r="D600" i="4"/>
  <c r="F598" i="3"/>
  <c r="H598" i="3"/>
  <c r="E600" i="4"/>
  <c r="T598" i="3"/>
  <c r="J598" i="3"/>
  <c r="L598" i="3"/>
  <c r="N598" i="3"/>
  <c r="F600" i="4"/>
  <c r="G600" i="4"/>
  <c r="D599" i="3"/>
  <c r="D601" i="4"/>
  <c r="F599" i="3"/>
  <c r="H599" i="3"/>
  <c r="E601" i="4"/>
  <c r="T599" i="3"/>
  <c r="J599" i="3"/>
  <c r="L599" i="3"/>
  <c r="N599" i="3"/>
  <c r="F601" i="4"/>
  <c r="G601" i="4"/>
  <c r="D600" i="3"/>
  <c r="D602" i="4"/>
  <c r="F600" i="3"/>
  <c r="H600" i="3"/>
  <c r="E602" i="4"/>
  <c r="T600" i="3"/>
  <c r="J600" i="3"/>
  <c r="L600" i="3"/>
  <c r="N600" i="3"/>
  <c r="F602" i="4"/>
  <c r="G602" i="4"/>
  <c r="D601" i="3"/>
  <c r="D603" i="4"/>
  <c r="F601" i="3"/>
  <c r="H601" i="3"/>
  <c r="E603" i="4"/>
  <c r="T601" i="3"/>
  <c r="J601" i="3"/>
  <c r="L601" i="3"/>
  <c r="N601" i="3"/>
  <c r="F603" i="4"/>
  <c r="G603" i="4"/>
  <c r="D602" i="3"/>
  <c r="D604" i="4"/>
  <c r="F602" i="3"/>
  <c r="H602" i="3"/>
  <c r="E604" i="4"/>
  <c r="T602" i="3"/>
  <c r="J602" i="3"/>
  <c r="L602" i="3"/>
  <c r="N602" i="3"/>
  <c r="F604" i="4"/>
  <c r="G604" i="4"/>
  <c r="D603" i="3"/>
  <c r="D605" i="4"/>
  <c r="F603" i="3"/>
  <c r="H603" i="3"/>
  <c r="E605" i="4"/>
  <c r="T603" i="3"/>
  <c r="J603" i="3"/>
  <c r="L603" i="3"/>
  <c r="N603" i="3"/>
  <c r="F605" i="4"/>
  <c r="G605" i="4"/>
  <c r="D604" i="3"/>
  <c r="D606" i="4"/>
  <c r="F604" i="3"/>
  <c r="H604" i="3"/>
  <c r="E606" i="4"/>
  <c r="T604" i="3"/>
  <c r="J604" i="3"/>
  <c r="L604" i="3"/>
  <c r="N604" i="3"/>
  <c r="F606" i="4"/>
  <c r="G606" i="4"/>
  <c r="D605" i="3"/>
  <c r="D607" i="4"/>
  <c r="F605" i="3"/>
  <c r="H605" i="3"/>
  <c r="E607" i="4"/>
  <c r="T605" i="3"/>
  <c r="J605" i="3"/>
  <c r="L605" i="3"/>
  <c r="N605" i="3"/>
  <c r="F607" i="4"/>
  <c r="G607" i="4"/>
  <c r="D606" i="3"/>
  <c r="D608" i="4"/>
  <c r="F606" i="3"/>
  <c r="H606" i="3"/>
  <c r="E608" i="4"/>
  <c r="T606" i="3"/>
  <c r="J606" i="3"/>
  <c r="L606" i="3"/>
  <c r="N606" i="3"/>
  <c r="F608" i="4"/>
  <c r="G608" i="4"/>
  <c r="D607" i="3"/>
  <c r="D609" i="4"/>
  <c r="F607" i="3"/>
  <c r="H607" i="3"/>
  <c r="E609" i="4"/>
  <c r="T607" i="3"/>
  <c r="J607" i="3"/>
  <c r="L607" i="3"/>
  <c r="N607" i="3"/>
  <c r="F609" i="4"/>
  <c r="G609" i="4"/>
  <c r="D608" i="3"/>
  <c r="D610" i="4"/>
  <c r="F608" i="3"/>
  <c r="H608" i="3"/>
  <c r="E610" i="4"/>
  <c r="T608" i="3"/>
  <c r="J608" i="3"/>
  <c r="L608" i="3"/>
  <c r="N608" i="3"/>
  <c r="F610" i="4"/>
  <c r="G610" i="4"/>
  <c r="D609" i="3"/>
  <c r="D611" i="4"/>
  <c r="F609" i="3"/>
  <c r="H609" i="3"/>
  <c r="E611" i="4"/>
  <c r="T609" i="3"/>
  <c r="J609" i="3"/>
  <c r="L609" i="3"/>
  <c r="N609" i="3"/>
  <c r="F611" i="4"/>
  <c r="G611" i="4"/>
  <c r="D610" i="3"/>
  <c r="D612" i="4"/>
  <c r="F610" i="3"/>
  <c r="H610" i="3"/>
  <c r="E612" i="4"/>
  <c r="T610" i="3"/>
  <c r="J610" i="3"/>
  <c r="L610" i="3"/>
  <c r="N610" i="3"/>
  <c r="F612" i="4"/>
  <c r="G612" i="4"/>
  <c r="D611" i="3"/>
  <c r="D613" i="4"/>
  <c r="F611" i="3"/>
  <c r="H611" i="3"/>
  <c r="E613" i="4"/>
  <c r="T611" i="3"/>
  <c r="J611" i="3"/>
  <c r="L611" i="3"/>
  <c r="N611" i="3"/>
  <c r="F613" i="4"/>
  <c r="G613" i="4"/>
  <c r="D612" i="3"/>
  <c r="D614" i="4"/>
  <c r="F612" i="3"/>
  <c r="H612" i="3"/>
  <c r="E614" i="4"/>
  <c r="T612" i="3"/>
  <c r="J612" i="3"/>
  <c r="L612" i="3"/>
  <c r="N612" i="3"/>
  <c r="F614" i="4"/>
  <c r="G614" i="4"/>
  <c r="D613" i="3"/>
  <c r="D615" i="4"/>
  <c r="F613" i="3"/>
  <c r="H613" i="3"/>
  <c r="E615" i="4"/>
  <c r="T613" i="3"/>
  <c r="J613" i="3"/>
  <c r="L613" i="3"/>
  <c r="N613" i="3"/>
  <c r="F615" i="4"/>
  <c r="G615" i="4"/>
  <c r="D614" i="3"/>
  <c r="D616" i="4"/>
  <c r="F614" i="3"/>
  <c r="H614" i="3"/>
  <c r="E616" i="4"/>
  <c r="T614" i="3"/>
  <c r="J614" i="3"/>
  <c r="L614" i="3"/>
  <c r="N614" i="3"/>
  <c r="F616" i="4"/>
  <c r="G616" i="4"/>
  <c r="D615" i="3"/>
  <c r="D617" i="4"/>
  <c r="F615" i="3"/>
  <c r="H615" i="3"/>
  <c r="E617" i="4"/>
  <c r="T615" i="3"/>
  <c r="J615" i="3"/>
  <c r="L615" i="3"/>
  <c r="N615" i="3"/>
  <c r="F617" i="4"/>
  <c r="G617" i="4"/>
  <c r="D616" i="3"/>
  <c r="D618" i="4"/>
  <c r="F616" i="3"/>
  <c r="H616" i="3"/>
  <c r="E618" i="4"/>
  <c r="T616" i="3"/>
  <c r="J616" i="3"/>
  <c r="L616" i="3"/>
  <c r="N616" i="3"/>
  <c r="F618" i="4"/>
  <c r="G618" i="4"/>
  <c r="D617" i="3"/>
  <c r="D619" i="4"/>
  <c r="F617" i="3"/>
  <c r="H617" i="3"/>
  <c r="E619" i="4"/>
  <c r="T617" i="3"/>
  <c r="J617" i="3"/>
  <c r="L617" i="3"/>
  <c r="N617" i="3"/>
  <c r="F619" i="4"/>
  <c r="G619" i="4"/>
  <c r="D618" i="3"/>
  <c r="D620" i="4"/>
  <c r="F618" i="3"/>
  <c r="H618" i="3"/>
  <c r="E620" i="4"/>
  <c r="T618" i="3"/>
  <c r="J618" i="3"/>
  <c r="L618" i="3"/>
  <c r="N618" i="3"/>
  <c r="F620" i="4"/>
  <c r="G620" i="4"/>
  <c r="D619" i="3"/>
  <c r="D621" i="4"/>
  <c r="F619" i="3"/>
  <c r="H619" i="3"/>
  <c r="E621" i="4"/>
  <c r="T619" i="3"/>
  <c r="J619" i="3"/>
  <c r="L619" i="3"/>
  <c r="N619" i="3"/>
  <c r="F621" i="4"/>
  <c r="G621" i="4"/>
  <c r="D620" i="3"/>
  <c r="D622" i="4"/>
  <c r="F620" i="3"/>
  <c r="H620" i="3"/>
  <c r="E622" i="4"/>
  <c r="T620" i="3"/>
  <c r="J620" i="3"/>
  <c r="L620" i="3"/>
  <c r="N620" i="3"/>
  <c r="F622" i="4"/>
  <c r="G622" i="4"/>
  <c r="D621" i="3"/>
  <c r="D623" i="4"/>
  <c r="F621" i="3"/>
  <c r="H621" i="3"/>
  <c r="E623" i="4"/>
  <c r="T621" i="3"/>
  <c r="J621" i="3"/>
  <c r="L621" i="3"/>
  <c r="N621" i="3"/>
  <c r="F623" i="4"/>
  <c r="G623" i="4"/>
  <c r="D622" i="3"/>
  <c r="D624" i="4"/>
  <c r="F622" i="3"/>
  <c r="H622" i="3"/>
  <c r="E624" i="4"/>
  <c r="T622" i="3"/>
  <c r="J622" i="3"/>
  <c r="L622" i="3"/>
  <c r="N622" i="3"/>
  <c r="F624" i="4"/>
  <c r="G624" i="4"/>
  <c r="D623" i="3"/>
  <c r="D625" i="4"/>
  <c r="F623" i="3"/>
  <c r="H623" i="3"/>
  <c r="E625" i="4"/>
  <c r="T623" i="3"/>
  <c r="J623" i="3"/>
  <c r="L623" i="3"/>
  <c r="N623" i="3"/>
  <c r="F625" i="4"/>
  <c r="G625" i="4"/>
  <c r="D624" i="3"/>
  <c r="D626" i="4"/>
  <c r="F624" i="3"/>
  <c r="H624" i="3"/>
  <c r="E626" i="4"/>
  <c r="T624" i="3"/>
  <c r="J624" i="3"/>
  <c r="L624" i="3"/>
  <c r="N624" i="3"/>
  <c r="F626" i="4"/>
  <c r="G626" i="4"/>
  <c r="D625" i="3"/>
  <c r="D627" i="4"/>
  <c r="F625" i="3"/>
  <c r="H625" i="3"/>
  <c r="E627" i="4"/>
  <c r="T625" i="3"/>
  <c r="J625" i="3"/>
  <c r="L625" i="3"/>
  <c r="N625" i="3"/>
  <c r="F627" i="4"/>
  <c r="G627" i="4"/>
  <c r="D626" i="3"/>
  <c r="D628" i="4"/>
  <c r="F626" i="3"/>
  <c r="H626" i="3"/>
  <c r="E628" i="4"/>
  <c r="T626" i="3"/>
  <c r="J626" i="3"/>
  <c r="L626" i="3"/>
  <c r="N626" i="3"/>
  <c r="F628" i="4"/>
  <c r="G628" i="4"/>
  <c r="D627" i="3"/>
  <c r="D629" i="4"/>
  <c r="F627" i="3"/>
  <c r="H627" i="3"/>
  <c r="E629" i="4"/>
  <c r="T627" i="3"/>
  <c r="J627" i="3"/>
  <c r="L627" i="3"/>
  <c r="N627" i="3"/>
  <c r="F629" i="4"/>
  <c r="G629" i="4"/>
  <c r="D628" i="3"/>
  <c r="D630" i="4"/>
  <c r="F628" i="3"/>
  <c r="H628" i="3"/>
  <c r="E630" i="4"/>
  <c r="T628" i="3"/>
  <c r="J628" i="3"/>
  <c r="L628" i="3"/>
  <c r="N628" i="3"/>
  <c r="F630" i="4"/>
  <c r="G630" i="4"/>
  <c r="D629" i="3"/>
  <c r="D631" i="4"/>
  <c r="F629" i="3"/>
  <c r="H629" i="3"/>
  <c r="E631" i="4"/>
  <c r="T629" i="3"/>
  <c r="J629" i="3"/>
  <c r="L629" i="3"/>
  <c r="N629" i="3"/>
  <c r="F631" i="4"/>
  <c r="G631" i="4"/>
  <c r="D630" i="3"/>
  <c r="D632" i="4"/>
  <c r="F630" i="3"/>
  <c r="H630" i="3"/>
  <c r="E632" i="4"/>
  <c r="T630" i="3"/>
  <c r="J630" i="3"/>
  <c r="L630" i="3"/>
  <c r="N630" i="3"/>
  <c r="F632" i="4"/>
  <c r="G632" i="4"/>
  <c r="D631" i="3"/>
  <c r="D633" i="4"/>
  <c r="F631" i="3"/>
  <c r="H631" i="3"/>
  <c r="E633" i="4"/>
  <c r="T631" i="3"/>
  <c r="J631" i="3"/>
  <c r="L631" i="3"/>
  <c r="N631" i="3"/>
  <c r="F633" i="4"/>
  <c r="G633" i="4"/>
  <c r="D632" i="3"/>
  <c r="D634" i="4"/>
  <c r="F632" i="3"/>
  <c r="H632" i="3"/>
  <c r="E634" i="4"/>
  <c r="T632" i="3"/>
  <c r="J632" i="3"/>
  <c r="L632" i="3"/>
  <c r="N632" i="3"/>
  <c r="F634" i="4"/>
  <c r="G634" i="4"/>
  <c r="D633" i="3"/>
  <c r="D635" i="4"/>
  <c r="F633" i="3"/>
  <c r="H633" i="3"/>
  <c r="E635" i="4"/>
  <c r="T633" i="3"/>
  <c r="J633" i="3"/>
  <c r="L633" i="3"/>
  <c r="N633" i="3"/>
  <c r="F635" i="4"/>
  <c r="G635" i="4"/>
  <c r="D634" i="3"/>
  <c r="D636" i="4"/>
  <c r="F634" i="3"/>
  <c r="H634" i="3"/>
  <c r="E636" i="4"/>
  <c r="T634" i="3"/>
  <c r="J634" i="3"/>
  <c r="L634" i="3"/>
  <c r="N634" i="3"/>
  <c r="F636" i="4"/>
  <c r="G636" i="4"/>
  <c r="D635" i="3"/>
  <c r="D637" i="4"/>
  <c r="F635" i="3"/>
  <c r="H635" i="3"/>
  <c r="E637" i="4"/>
  <c r="T635" i="3"/>
  <c r="J635" i="3"/>
  <c r="L635" i="3"/>
  <c r="N635" i="3"/>
  <c r="F637" i="4"/>
  <c r="G637" i="4"/>
  <c r="D636" i="3"/>
  <c r="D638" i="4"/>
  <c r="F636" i="3"/>
  <c r="H636" i="3"/>
  <c r="E638" i="4"/>
  <c r="T636" i="3"/>
  <c r="J636" i="3"/>
  <c r="L636" i="3"/>
  <c r="N636" i="3"/>
  <c r="F638" i="4"/>
  <c r="G638" i="4"/>
  <c r="D637" i="3"/>
  <c r="D639" i="4"/>
  <c r="F637" i="3"/>
  <c r="H637" i="3"/>
  <c r="E639" i="4"/>
  <c r="T637" i="3"/>
  <c r="J637" i="3"/>
  <c r="L637" i="3"/>
  <c r="N637" i="3"/>
  <c r="F639" i="4"/>
  <c r="G639" i="4"/>
  <c r="D638" i="3"/>
  <c r="D640" i="4"/>
  <c r="F638" i="3"/>
  <c r="H638" i="3"/>
  <c r="E640" i="4"/>
  <c r="T638" i="3"/>
  <c r="J638" i="3"/>
  <c r="L638" i="3"/>
  <c r="N638" i="3"/>
  <c r="F640" i="4"/>
  <c r="G640" i="4"/>
  <c r="D639" i="3"/>
  <c r="D641" i="4"/>
  <c r="F639" i="3"/>
  <c r="H639" i="3"/>
  <c r="E641" i="4"/>
  <c r="T639" i="3"/>
  <c r="J639" i="3"/>
  <c r="L639" i="3"/>
  <c r="N639" i="3"/>
  <c r="F641" i="4"/>
  <c r="G641" i="4"/>
  <c r="D640" i="3"/>
  <c r="D642" i="4"/>
  <c r="F640" i="3"/>
  <c r="H640" i="3"/>
  <c r="E642" i="4"/>
  <c r="T640" i="3"/>
  <c r="J640" i="3"/>
  <c r="L640" i="3"/>
  <c r="N640" i="3"/>
  <c r="F642" i="4"/>
  <c r="G642" i="4"/>
  <c r="D641" i="3"/>
  <c r="D643" i="4"/>
  <c r="F641" i="3"/>
  <c r="H641" i="3"/>
  <c r="E643" i="4"/>
  <c r="T641" i="3"/>
  <c r="J641" i="3"/>
  <c r="L641" i="3"/>
  <c r="N641" i="3"/>
  <c r="F643" i="4"/>
  <c r="G643" i="4"/>
  <c r="D642" i="3"/>
  <c r="D644" i="4"/>
  <c r="F642" i="3"/>
  <c r="H642" i="3"/>
  <c r="E644" i="4"/>
  <c r="T642" i="3"/>
  <c r="J642" i="3"/>
  <c r="L642" i="3"/>
  <c r="N642" i="3"/>
  <c r="F644" i="4"/>
  <c r="G644" i="4"/>
  <c r="D643" i="3"/>
  <c r="D645" i="4"/>
  <c r="F643" i="3"/>
  <c r="H643" i="3"/>
  <c r="E645" i="4"/>
  <c r="T643" i="3"/>
  <c r="J643" i="3"/>
  <c r="L643" i="3"/>
  <c r="N643" i="3"/>
  <c r="F645" i="4"/>
  <c r="G645" i="4"/>
  <c r="D644" i="3"/>
  <c r="D646" i="4"/>
  <c r="F644" i="3"/>
  <c r="H644" i="3"/>
  <c r="E646" i="4"/>
  <c r="T644" i="3"/>
  <c r="J644" i="3"/>
  <c r="L644" i="3"/>
  <c r="N644" i="3"/>
  <c r="F646" i="4"/>
  <c r="G646" i="4"/>
  <c r="D645" i="3"/>
  <c r="D647" i="4"/>
  <c r="F645" i="3"/>
  <c r="H645" i="3"/>
  <c r="E647" i="4"/>
  <c r="T645" i="3"/>
  <c r="J645" i="3"/>
  <c r="L645" i="3"/>
  <c r="N645" i="3"/>
  <c r="F647" i="4"/>
  <c r="G647" i="4"/>
  <c r="D646" i="3"/>
  <c r="D648" i="4"/>
  <c r="F646" i="3"/>
  <c r="H646" i="3"/>
  <c r="E648" i="4"/>
  <c r="T646" i="3"/>
  <c r="J646" i="3"/>
  <c r="L646" i="3"/>
  <c r="N646" i="3"/>
  <c r="F648" i="4"/>
  <c r="G648" i="4"/>
  <c r="D647" i="3"/>
  <c r="D649" i="4"/>
  <c r="F647" i="3"/>
  <c r="H647" i="3"/>
  <c r="E649" i="4"/>
  <c r="T647" i="3"/>
  <c r="J647" i="3"/>
  <c r="L647" i="3"/>
  <c r="N647" i="3"/>
  <c r="F649" i="4"/>
  <c r="G649" i="4"/>
  <c r="D648" i="3"/>
  <c r="D650" i="4"/>
  <c r="F648" i="3"/>
  <c r="H648" i="3"/>
  <c r="E650" i="4"/>
  <c r="T648" i="3"/>
  <c r="J648" i="3"/>
  <c r="L648" i="3"/>
  <c r="N648" i="3"/>
  <c r="F650" i="4"/>
  <c r="G650" i="4"/>
  <c r="D649" i="3"/>
  <c r="D651" i="4"/>
  <c r="F649" i="3"/>
  <c r="H649" i="3"/>
  <c r="E651" i="4"/>
  <c r="T649" i="3"/>
  <c r="J649" i="3"/>
  <c r="L649" i="3"/>
  <c r="N649" i="3"/>
  <c r="F651" i="4"/>
  <c r="G651" i="4"/>
  <c r="D650" i="3"/>
  <c r="D652" i="4"/>
  <c r="F650" i="3"/>
  <c r="H650" i="3"/>
  <c r="E652" i="4"/>
  <c r="T650" i="3"/>
  <c r="J650" i="3"/>
  <c r="L650" i="3"/>
  <c r="N650" i="3"/>
  <c r="F652" i="4"/>
  <c r="G652" i="4"/>
  <c r="D651" i="3"/>
  <c r="D653" i="4"/>
  <c r="F651" i="3"/>
  <c r="H651" i="3"/>
  <c r="E653" i="4"/>
  <c r="T651" i="3"/>
  <c r="J651" i="3"/>
  <c r="L651" i="3"/>
  <c r="N651" i="3"/>
  <c r="F653" i="4"/>
  <c r="G653" i="4"/>
  <c r="D652" i="3"/>
  <c r="D654" i="4"/>
  <c r="F652" i="3"/>
  <c r="H652" i="3"/>
  <c r="E654" i="4"/>
  <c r="T652" i="3"/>
  <c r="J652" i="3"/>
  <c r="L652" i="3"/>
  <c r="N652" i="3"/>
  <c r="F654" i="4"/>
  <c r="G654" i="4"/>
  <c r="D653" i="3"/>
  <c r="D655" i="4"/>
  <c r="F653" i="3"/>
  <c r="H653" i="3"/>
  <c r="E655" i="4"/>
  <c r="T653" i="3"/>
  <c r="J653" i="3"/>
  <c r="L653" i="3"/>
  <c r="N653" i="3"/>
  <c r="F655" i="4"/>
  <c r="G655" i="4"/>
  <c r="D654" i="3"/>
  <c r="D656" i="4"/>
  <c r="F654" i="3"/>
  <c r="H654" i="3"/>
  <c r="E656" i="4"/>
  <c r="T654" i="3"/>
  <c r="J654" i="3"/>
  <c r="L654" i="3"/>
  <c r="N654" i="3"/>
  <c r="F656" i="4"/>
  <c r="G656" i="4"/>
  <c r="D655" i="3"/>
  <c r="D657" i="4"/>
  <c r="F655" i="3"/>
  <c r="H655" i="3"/>
  <c r="E657" i="4"/>
  <c r="T655" i="3"/>
  <c r="J655" i="3"/>
  <c r="L655" i="3"/>
  <c r="N655" i="3"/>
  <c r="F657" i="4"/>
  <c r="G657" i="4"/>
  <c r="D656" i="3"/>
  <c r="D658" i="4"/>
  <c r="F656" i="3"/>
  <c r="H656" i="3"/>
  <c r="E658" i="4"/>
  <c r="T656" i="3"/>
  <c r="J656" i="3"/>
  <c r="L656" i="3"/>
  <c r="N656" i="3"/>
  <c r="F658" i="4"/>
  <c r="G658" i="4"/>
  <c r="D657" i="3"/>
  <c r="D659" i="4"/>
  <c r="F657" i="3"/>
  <c r="H657" i="3"/>
  <c r="E659" i="4"/>
  <c r="T657" i="3"/>
  <c r="J657" i="3"/>
  <c r="L657" i="3"/>
  <c r="N657" i="3"/>
  <c r="F659" i="4"/>
  <c r="G659" i="4"/>
  <c r="D658" i="3"/>
  <c r="D660" i="4"/>
  <c r="F658" i="3"/>
  <c r="H658" i="3"/>
  <c r="E660" i="4"/>
  <c r="T658" i="3"/>
  <c r="J658" i="3"/>
  <c r="L658" i="3"/>
  <c r="N658" i="3"/>
  <c r="F660" i="4"/>
  <c r="G660" i="4"/>
  <c r="D659" i="3"/>
  <c r="D661" i="4"/>
  <c r="F659" i="3"/>
  <c r="H659" i="3"/>
  <c r="E661" i="4"/>
  <c r="T659" i="3"/>
  <c r="J659" i="3"/>
  <c r="L659" i="3"/>
  <c r="N659" i="3"/>
  <c r="F661" i="4"/>
  <c r="G661" i="4"/>
  <c r="D660" i="3"/>
  <c r="D662" i="4"/>
  <c r="F660" i="3"/>
  <c r="H660" i="3"/>
  <c r="E662" i="4"/>
  <c r="T660" i="3"/>
  <c r="J660" i="3"/>
  <c r="L660" i="3"/>
  <c r="N660" i="3"/>
  <c r="F662" i="4"/>
  <c r="G662" i="4"/>
  <c r="D661" i="3"/>
  <c r="D663" i="4"/>
  <c r="F661" i="3"/>
  <c r="H661" i="3"/>
  <c r="E663" i="4"/>
  <c r="T661" i="3"/>
  <c r="J661" i="3"/>
  <c r="L661" i="3"/>
  <c r="N661" i="3"/>
  <c r="F663" i="4"/>
  <c r="G663" i="4"/>
  <c r="D662" i="3"/>
  <c r="D664" i="4"/>
  <c r="F662" i="3"/>
  <c r="H662" i="3"/>
  <c r="E664" i="4"/>
  <c r="T662" i="3"/>
  <c r="J662" i="3"/>
  <c r="L662" i="3"/>
  <c r="N662" i="3"/>
  <c r="F664" i="4"/>
  <c r="G664" i="4"/>
  <c r="D663" i="3"/>
  <c r="D665" i="4"/>
  <c r="F663" i="3"/>
  <c r="H663" i="3"/>
  <c r="E665" i="4"/>
  <c r="T663" i="3"/>
  <c r="J663" i="3"/>
  <c r="L663" i="3"/>
  <c r="N663" i="3"/>
  <c r="F665" i="4"/>
  <c r="G665" i="4"/>
  <c r="D664" i="3"/>
  <c r="D666" i="4"/>
  <c r="F664" i="3"/>
  <c r="H664" i="3"/>
  <c r="E666" i="4"/>
  <c r="T664" i="3"/>
  <c r="J664" i="3"/>
  <c r="L664" i="3"/>
  <c r="N664" i="3"/>
  <c r="F666" i="4"/>
  <c r="G666" i="4"/>
  <c r="D665" i="3"/>
  <c r="D667" i="4"/>
  <c r="F665" i="3"/>
  <c r="H665" i="3"/>
  <c r="E667" i="4"/>
  <c r="T665" i="3"/>
  <c r="J665" i="3"/>
  <c r="L665" i="3"/>
  <c r="N665" i="3"/>
  <c r="F667" i="4"/>
  <c r="G667" i="4"/>
  <c r="D666" i="3"/>
  <c r="D668" i="4"/>
  <c r="F666" i="3"/>
  <c r="H666" i="3"/>
  <c r="E668" i="4"/>
  <c r="T666" i="3"/>
  <c r="J666" i="3"/>
  <c r="L666" i="3"/>
  <c r="N666" i="3"/>
  <c r="F668" i="4"/>
  <c r="G668" i="4"/>
  <c r="D667" i="3"/>
  <c r="D669" i="4"/>
  <c r="F667" i="3"/>
  <c r="H667" i="3"/>
  <c r="E669" i="4"/>
  <c r="T667" i="3"/>
  <c r="J667" i="3"/>
  <c r="L667" i="3"/>
  <c r="N667" i="3"/>
  <c r="F669" i="4"/>
  <c r="G669" i="4"/>
  <c r="D668" i="3"/>
  <c r="D670" i="4"/>
  <c r="F668" i="3"/>
  <c r="H668" i="3"/>
  <c r="E670" i="4"/>
  <c r="T668" i="3"/>
  <c r="J668" i="3"/>
  <c r="L668" i="3"/>
  <c r="N668" i="3"/>
  <c r="F670" i="4"/>
  <c r="G670" i="4"/>
  <c r="D669" i="3"/>
  <c r="D671" i="4"/>
  <c r="F669" i="3"/>
  <c r="H669" i="3"/>
  <c r="E671" i="4"/>
  <c r="T669" i="3"/>
  <c r="J669" i="3"/>
  <c r="L669" i="3"/>
  <c r="N669" i="3"/>
  <c r="F671" i="4"/>
  <c r="G671" i="4"/>
  <c r="D670" i="3"/>
  <c r="D672" i="4"/>
  <c r="F670" i="3"/>
  <c r="H670" i="3"/>
  <c r="E672" i="4"/>
  <c r="T670" i="3"/>
  <c r="J670" i="3"/>
  <c r="L670" i="3"/>
  <c r="N670" i="3"/>
  <c r="F672" i="4"/>
  <c r="G672" i="4"/>
  <c r="D671" i="3"/>
  <c r="D673" i="4"/>
  <c r="F671" i="3"/>
  <c r="H671" i="3"/>
  <c r="E673" i="4"/>
  <c r="T671" i="3"/>
  <c r="J671" i="3"/>
  <c r="L671" i="3"/>
  <c r="N671" i="3"/>
  <c r="F673" i="4"/>
  <c r="G673" i="4"/>
  <c r="D672" i="3"/>
  <c r="D674" i="4"/>
  <c r="F672" i="3"/>
  <c r="H672" i="3"/>
  <c r="E674" i="4"/>
  <c r="T672" i="3"/>
  <c r="J672" i="3"/>
  <c r="L672" i="3"/>
  <c r="N672" i="3"/>
  <c r="F674" i="4"/>
  <c r="G674" i="4"/>
  <c r="D673" i="3"/>
  <c r="D675" i="4"/>
  <c r="F673" i="3"/>
  <c r="H673" i="3"/>
  <c r="E675" i="4"/>
  <c r="T673" i="3"/>
  <c r="J673" i="3"/>
  <c r="L673" i="3"/>
  <c r="N673" i="3"/>
  <c r="F675" i="4"/>
  <c r="G675" i="4"/>
  <c r="D674" i="3"/>
  <c r="D676" i="4"/>
  <c r="F674" i="3"/>
  <c r="H674" i="3"/>
  <c r="E676" i="4"/>
  <c r="T674" i="3"/>
  <c r="J674" i="3"/>
  <c r="L674" i="3"/>
  <c r="N674" i="3"/>
  <c r="F676" i="4"/>
  <c r="G676" i="4"/>
  <c r="D675" i="3"/>
  <c r="D677" i="4"/>
  <c r="F675" i="3"/>
  <c r="H675" i="3"/>
  <c r="E677" i="4"/>
  <c r="T675" i="3"/>
  <c r="J675" i="3"/>
  <c r="L675" i="3"/>
  <c r="N675" i="3"/>
  <c r="F677" i="4"/>
  <c r="G677" i="4"/>
  <c r="D676" i="3"/>
  <c r="D678" i="4"/>
  <c r="F676" i="3"/>
  <c r="H676" i="3"/>
  <c r="E678" i="4"/>
  <c r="T676" i="3"/>
  <c r="J676" i="3"/>
  <c r="L676" i="3"/>
  <c r="N676" i="3"/>
  <c r="F678" i="4"/>
  <c r="G678" i="4"/>
  <c r="D677" i="3"/>
  <c r="D679" i="4"/>
  <c r="F677" i="3"/>
  <c r="H677" i="3"/>
  <c r="E679" i="4"/>
  <c r="T677" i="3"/>
  <c r="J677" i="3"/>
  <c r="L677" i="3"/>
  <c r="N677" i="3"/>
  <c r="F679" i="4"/>
  <c r="G679" i="4"/>
  <c r="D678" i="3"/>
  <c r="D680" i="4"/>
  <c r="F678" i="3"/>
  <c r="H678" i="3"/>
  <c r="E680" i="4"/>
  <c r="T678" i="3"/>
  <c r="J678" i="3"/>
  <c r="L678" i="3"/>
  <c r="N678" i="3"/>
  <c r="F680" i="4"/>
  <c r="G680" i="4"/>
  <c r="D679" i="3"/>
  <c r="D681" i="4"/>
  <c r="F679" i="3"/>
  <c r="H679" i="3"/>
  <c r="E681" i="4"/>
  <c r="T679" i="3"/>
  <c r="J679" i="3"/>
  <c r="L679" i="3"/>
  <c r="N679" i="3"/>
  <c r="F681" i="4"/>
  <c r="G681" i="4"/>
  <c r="D680" i="3"/>
  <c r="D682" i="4"/>
  <c r="F680" i="3"/>
  <c r="H680" i="3"/>
  <c r="E682" i="4"/>
  <c r="T680" i="3"/>
  <c r="J680" i="3"/>
  <c r="L680" i="3"/>
  <c r="N680" i="3"/>
  <c r="F682" i="4"/>
  <c r="G682" i="4"/>
  <c r="D681" i="3"/>
  <c r="D683" i="4"/>
  <c r="F681" i="3"/>
  <c r="H681" i="3"/>
  <c r="E683" i="4"/>
  <c r="T681" i="3"/>
  <c r="J681" i="3"/>
  <c r="L681" i="3"/>
  <c r="N681" i="3"/>
  <c r="F683" i="4"/>
  <c r="G683" i="4"/>
  <c r="D682" i="3"/>
  <c r="D684" i="4"/>
  <c r="F682" i="3"/>
  <c r="H682" i="3"/>
  <c r="E684" i="4"/>
  <c r="T682" i="3"/>
  <c r="J682" i="3"/>
  <c r="L682" i="3"/>
  <c r="N682" i="3"/>
  <c r="F684" i="4"/>
  <c r="G684" i="4"/>
  <c r="D683" i="3"/>
  <c r="D685" i="4"/>
  <c r="F683" i="3"/>
  <c r="H683" i="3"/>
  <c r="E685" i="4"/>
  <c r="T683" i="3"/>
  <c r="J683" i="3"/>
  <c r="L683" i="3"/>
  <c r="N683" i="3"/>
  <c r="F685" i="4"/>
  <c r="G685" i="4"/>
  <c r="D684" i="3"/>
  <c r="D686" i="4"/>
  <c r="F684" i="3"/>
  <c r="H684" i="3"/>
  <c r="E686" i="4"/>
  <c r="T684" i="3"/>
  <c r="J684" i="3"/>
  <c r="L684" i="3"/>
  <c r="N684" i="3"/>
  <c r="F686" i="4"/>
  <c r="G686" i="4"/>
  <c r="D685" i="3"/>
  <c r="D687" i="4"/>
  <c r="F685" i="3"/>
  <c r="H685" i="3"/>
  <c r="E687" i="4"/>
  <c r="T685" i="3"/>
  <c r="J685" i="3"/>
  <c r="L685" i="3"/>
  <c r="N685" i="3"/>
  <c r="F687" i="4"/>
  <c r="G687" i="4"/>
  <c r="D686" i="3"/>
  <c r="D688" i="4"/>
  <c r="F686" i="3"/>
  <c r="H686" i="3"/>
  <c r="E688" i="4"/>
  <c r="T686" i="3"/>
  <c r="J686" i="3"/>
  <c r="L686" i="3"/>
  <c r="N686" i="3"/>
  <c r="F688" i="4"/>
  <c r="G688" i="4"/>
  <c r="D687" i="3"/>
  <c r="D689" i="4"/>
  <c r="F687" i="3"/>
  <c r="H687" i="3"/>
  <c r="E689" i="4"/>
  <c r="T687" i="3"/>
  <c r="J687" i="3"/>
  <c r="L687" i="3"/>
  <c r="N687" i="3"/>
  <c r="F689" i="4"/>
  <c r="G689" i="4"/>
  <c r="D688" i="3"/>
  <c r="D690" i="4"/>
  <c r="F688" i="3"/>
  <c r="H688" i="3"/>
  <c r="E690" i="4"/>
  <c r="T688" i="3"/>
  <c r="J688" i="3"/>
  <c r="L688" i="3"/>
  <c r="N688" i="3"/>
  <c r="F690" i="4"/>
  <c r="G690" i="4"/>
  <c r="D689" i="3"/>
  <c r="D691" i="4"/>
  <c r="F689" i="3"/>
  <c r="H689" i="3"/>
  <c r="E691" i="4"/>
  <c r="T689" i="3"/>
  <c r="J689" i="3"/>
  <c r="L689" i="3"/>
  <c r="N689" i="3"/>
  <c r="F691" i="4"/>
  <c r="G691" i="4"/>
  <c r="D690" i="3"/>
  <c r="D692" i="4"/>
  <c r="F690" i="3"/>
  <c r="H690" i="3"/>
  <c r="E692" i="4"/>
  <c r="T690" i="3"/>
  <c r="J690" i="3"/>
  <c r="L690" i="3"/>
  <c r="N690" i="3"/>
  <c r="F692" i="4"/>
  <c r="G692" i="4"/>
  <c r="D691" i="3"/>
  <c r="D693" i="4"/>
  <c r="F691" i="3"/>
  <c r="H691" i="3"/>
  <c r="E693" i="4"/>
  <c r="T691" i="3"/>
  <c r="J691" i="3"/>
  <c r="L691" i="3"/>
  <c r="N691" i="3"/>
  <c r="F693" i="4"/>
  <c r="G693" i="4"/>
  <c r="D692" i="3"/>
  <c r="D694" i="4"/>
  <c r="F692" i="3"/>
  <c r="H692" i="3"/>
  <c r="E694" i="4"/>
  <c r="T692" i="3"/>
  <c r="J692" i="3"/>
  <c r="L692" i="3"/>
  <c r="N692" i="3"/>
  <c r="F694" i="4"/>
  <c r="G694" i="4"/>
  <c r="D693" i="3"/>
  <c r="D695" i="4"/>
  <c r="F693" i="3"/>
  <c r="H693" i="3"/>
  <c r="E695" i="4"/>
  <c r="T693" i="3"/>
  <c r="J693" i="3"/>
  <c r="L693" i="3"/>
  <c r="N693" i="3"/>
  <c r="F695" i="4"/>
  <c r="G695" i="4"/>
  <c r="D694" i="3"/>
  <c r="D696" i="4"/>
  <c r="F694" i="3"/>
  <c r="H694" i="3"/>
  <c r="E696" i="4"/>
  <c r="T694" i="3"/>
  <c r="J694" i="3"/>
  <c r="L694" i="3"/>
  <c r="N694" i="3"/>
  <c r="F696" i="4"/>
  <c r="G696" i="4"/>
  <c r="D695" i="3"/>
  <c r="D697" i="4"/>
  <c r="F695" i="3"/>
  <c r="H695" i="3"/>
  <c r="E697" i="4"/>
  <c r="T695" i="3"/>
  <c r="J695" i="3"/>
  <c r="L695" i="3"/>
  <c r="N695" i="3"/>
  <c r="F697" i="4"/>
  <c r="G697" i="4"/>
  <c r="D696" i="3"/>
  <c r="D698" i="4"/>
  <c r="F696" i="3"/>
  <c r="H696" i="3"/>
  <c r="E698" i="4"/>
  <c r="T696" i="3"/>
  <c r="J696" i="3"/>
  <c r="L696" i="3"/>
  <c r="N696" i="3"/>
  <c r="F698" i="4"/>
  <c r="G698" i="4"/>
  <c r="D697" i="3"/>
  <c r="D699" i="4"/>
  <c r="F697" i="3"/>
  <c r="H697" i="3"/>
  <c r="E699" i="4"/>
  <c r="T697" i="3"/>
  <c r="J697" i="3"/>
  <c r="L697" i="3"/>
  <c r="N697" i="3"/>
  <c r="F699" i="4"/>
  <c r="G699" i="4"/>
  <c r="D698" i="3"/>
  <c r="D700" i="4"/>
  <c r="F698" i="3"/>
  <c r="H698" i="3"/>
  <c r="E700" i="4"/>
  <c r="T698" i="3"/>
  <c r="J698" i="3"/>
  <c r="L698" i="3"/>
  <c r="N698" i="3"/>
  <c r="F700" i="4"/>
  <c r="G700" i="4"/>
  <c r="D699" i="3"/>
  <c r="D701" i="4"/>
  <c r="F699" i="3"/>
  <c r="H699" i="3"/>
  <c r="E701" i="4"/>
  <c r="T699" i="3"/>
  <c r="J699" i="3"/>
  <c r="L699" i="3"/>
  <c r="N699" i="3"/>
  <c r="F701" i="4"/>
  <c r="G701" i="4"/>
  <c r="D700" i="3"/>
  <c r="D702" i="4"/>
  <c r="F700" i="3"/>
  <c r="H700" i="3"/>
  <c r="E702" i="4"/>
  <c r="T700" i="3"/>
  <c r="J700" i="3"/>
  <c r="L700" i="3"/>
  <c r="N700" i="3"/>
  <c r="F702" i="4"/>
  <c r="G702" i="4"/>
  <c r="D701" i="3"/>
  <c r="D703" i="4"/>
  <c r="F701" i="3"/>
  <c r="H701" i="3"/>
  <c r="E703" i="4"/>
  <c r="T701" i="3"/>
  <c r="J701" i="3"/>
  <c r="L701" i="3"/>
  <c r="N701" i="3"/>
  <c r="F703" i="4"/>
  <c r="G703" i="4"/>
  <c r="D702" i="3"/>
  <c r="D704" i="4"/>
  <c r="F702" i="3"/>
  <c r="H702" i="3"/>
  <c r="E704" i="4"/>
  <c r="T702" i="3"/>
  <c r="J702" i="3"/>
  <c r="L702" i="3"/>
  <c r="N702" i="3"/>
  <c r="F704" i="4"/>
  <c r="G704" i="4"/>
  <c r="D703" i="3"/>
  <c r="D705" i="4"/>
  <c r="F703" i="3"/>
  <c r="H703" i="3"/>
  <c r="E705" i="4"/>
  <c r="T703" i="3"/>
  <c r="J703" i="3"/>
  <c r="L703" i="3"/>
  <c r="N703" i="3"/>
  <c r="F705" i="4"/>
  <c r="G705" i="4"/>
  <c r="D704" i="3"/>
  <c r="D706" i="4"/>
  <c r="F704" i="3"/>
  <c r="H704" i="3"/>
  <c r="E706" i="4"/>
  <c r="T704" i="3"/>
  <c r="J704" i="3"/>
  <c r="L704" i="3"/>
  <c r="N704" i="3"/>
  <c r="F706" i="4"/>
  <c r="G706" i="4"/>
  <c r="D705" i="3"/>
  <c r="D707" i="4"/>
  <c r="F705" i="3"/>
  <c r="H705" i="3"/>
  <c r="E707" i="4"/>
  <c r="T705" i="3"/>
  <c r="J705" i="3"/>
  <c r="L705" i="3"/>
  <c r="N705" i="3"/>
  <c r="F707" i="4"/>
  <c r="G707" i="4"/>
  <c r="D706" i="3"/>
  <c r="D708" i="4"/>
  <c r="F706" i="3"/>
  <c r="H706" i="3"/>
  <c r="E708" i="4"/>
  <c r="T706" i="3"/>
  <c r="J706" i="3"/>
  <c r="L706" i="3"/>
  <c r="N706" i="3"/>
  <c r="F708" i="4"/>
  <c r="G708" i="4"/>
  <c r="D707" i="3"/>
  <c r="D709" i="4"/>
  <c r="F707" i="3"/>
  <c r="H707" i="3"/>
  <c r="E709" i="4"/>
  <c r="T707" i="3"/>
  <c r="J707" i="3"/>
  <c r="L707" i="3"/>
  <c r="N707" i="3"/>
  <c r="F709" i="4"/>
  <c r="G709" i="4"/>
  <c r="D708" i="3"/>
  <c r="D710" i="4"/>
  <c r="F708" i="3"/>
  <c r="H708" i="3"/>
  <c r="E710" i="4"/>
  <c r="T708" i="3"/>
  <c r="J708" i="3"/>
  <c r="L708" i="3"/>
  <c r="N708" i="3"/>
  <c r="F710" i="4"/>
  <c r="G710" i="4"/>
  <c r="D709" i="3"/>
  <c r="D711" i="4"/>
  <c r="F709" i="3"/>
  <c r="H709" i="3"/>
  <c r="E711" i="4"/>
  <c r="T709" i="3"/>
  <c r="J709" i="3"/>
  <c r="L709" i="3"/>
  <c r="N709" i="3"/>
  <c r="F711" i="4"/>
  <c r="G711" i="4"/>
  <c r="D710" i="3"/>
  <c r="D712" i="4"/>
  <c r="F710" i="3"/>
  <c r="H710" i="3"/>
  <c r="E712" i="4"/>
  <c r="T710" i="3"/>
  <c r="J710" i="3"/>
  <c r="L710" i="3"/>
  <c r="N710" i="3"/>
  <c r="F712" i="4"/>
  <c r="G712" i="4"/>
  <c r="D711" i="3"/>
  <c r="D713" i="4"/>
  <c r="F711" i="3"/>
  <c r="H711" i="3"/>
  <c r="E713" i="4"/>
  <c r="T711" i="3"/>
  <c r="J711" i="3"/>
  <c r="L711" i="3"/>
  <c r="N711" i="3"/>
  <c r="F713" i="4"/>
  <c r="G713" i="4"/>
  <c r="D712" i="3"/>
  <c r="D714" i="4"/>
  <c r="F712" i="3"/>
  <c r="H712" i="3"/>
  <c r="E714" i="4"/>
  <c r="T712" i="3"/>
  <c r="J712" i="3"/>
  <c r="L712" i="3"/>
  <c r="N712" i="3"/>
  <c r="F714" i="4"/>
  <c r="G714" i="4"/>
  <c r="D713" i="3"/>
  <c r="D715" i="4"/>
  <c r="F713" i="3"/>
  <c r="H713" i="3"/>
  <c r="E715" i="4"/>
  <c r="T713" i="3"/>
  <c r="J713" i="3"/>
  <c r="L713" i="3"/>
  <c r="N713" i="3"/>
  <c r="F715" i="4"/>
  <c r="G715" i="4"/>
  <c r="D714" i="3"/>
  <c r="D716" i="4"/>
  <c r="F714" i="3"/>
  <c r="H714" i="3"/>
  <c r="E716" i="4"/>
  <c r="T714" i="3"/>
  <c r="J714" i="3"/>
  <c r="L714" i="3"/>
  <c r="N714" i="3"/>
  <c r="F716" i="4"/>
  <c r="G716" i="4"/>
  <c r="D715" i="3"/>
  <c r="D717" i="4"/>
  <c r="F715" i="3"/>
  <c r="H715" i="3"/>
  <c r="E717" i="4"/>
  <c r="T715" i="3"/>
  <c r="J715" i="3"/>
  <c r="L715" i="3"/>
  <c r="N715" i="3"/>
  <c r="F717" i="4"/>
  <c r="G717" i="4"/>
  <c r="D716" i="3"/>
  <c r="D718" i="4"/>
  <c r="F716" i="3"/>
  <c r="H716" i="3"/>
  <c r="E718" i="4"/>
  <c r="T716" i="3"/>
  <c r="J716" i="3"/>
  <c r="L716" i="3"/>
  <c r="N716" i="3"/>
  <c r="F718" i="4"/>
  <c r="G718" i="4"/>
  <c r="D717" i="3"/>
  <c r="D719" i="4"/>
  <c r="F717" i="3"/>
  <c r="H717" i="3"/>
  <c r="E719" i="4"/>
  <c r="T717" i="3"/>
  <c r="J717" i="3"/>
  <c r="L717" i="3"/>
  <c r="N717" i="3"/>
  <c r="F719" i="4"/>
  <c r="G719" i="4"/>
  <c r="D718" i="3"/>
  <c r="D720" i="4"/>
  <c r="F718" i="3"/>
  <c r="H718" i="3"/>
  <c r="E720" i="4"/>
  <c r="T718" i="3"/>
  <c r="J718" i="3"/>
  <c r="L718" i="3"/>
  <c r="N718" i="3"/>
  <c r="F720" i="4"/>
  <c r="G720" i="4"/>
  <c r="D719" i="3"/>
  <c r="D721" i="4"/>
  <c r="F719" i="3"/>
  <c r="H719" i="3"/>
  <c r="E721" i="4"/>
  <c r="T719" i="3"/>
  <c r="J719" i="3"/>
  <c r="L719" i="3"/>
  <c r="N719" i="3"/>
  <c r="F721" i="4"/>
  <c r="G721" i="4"/>
  <c r="D720" i="3"/>
  <c r="D722" i="4"/>
  <c r="F720" i="3"/>
  <c r="H720" i="3"/>
  <c r="E722" i="4"/>
  <c r="T720" i="3"/>
  <c r="J720" i="3"/>
  <c r="L720" i="3"/>
  <c r="N720" i="3"/>
  <c r="F722" i="4"/>
  <c r="G722" i="4"/>
  <c r="D721" i="3"/>
  <c r="D723" i="4"/>
  <c r="F721" i="3"/>
  <c r="H721" i="3"/>
  <c r="E723" i="4"/>
  <c r="T721" i="3"/>
  <c r="J721" i="3"/>
  <c r="L721" i="3"/>
  <c r="N721" i="3"/>
  <c r="F723" i="4"/>
  <c r="G723" i="4"/>
  <c r="D722" i="3"/>
  <c r="D724" i="4"/>
  <c r="F722" i="3"/>
  <c r="H722" i="3"/>
  <c r="E724" i="4"/>
  <c r="T722" i="3"/>
  <c r="J722" i="3"/>
  <c r="L722" i="3"/>
  <c r="N722" i="3"/>
  <c r="F724" i="4"/>
  <c r="G724" i="4"/>
  <c r="D723" i="3"/>
  <c r="D725" i="4"/>
  <c r="F723" i="3"/>
  <c r="H723" i="3"/>
  <c r="E725" i="4"/>
  <c r="T723" i="3"/>
  <c r="J723" i="3"/>
  <c r="L723" i="3"/>
  <c r="N723" i="3"/>
  <c r="F725" i="4"/>
  <c r="G725" i="4"/>
  <c r="D724" i="3"/>
  <c r="D726" i="4"/>
  <c r="F724" i="3"/>
  <c r="H724" i="3"/>
  <c r="E726" i="4"/>
  <c r="T724" i="3"/>
  <c r="J724" i="3"/>
  <c r="L724" i="3"/>
  <c r="N724" i="3"/>
  <c r="F726" i="4"/>
  <c r="G726" i="4"/>
  <c r="D725" i="3"/>
  <c r="D727" i="4"/>
  <c r="F725" i="3"/>
  <c r="H725" i="3"/>
  <c r="E727" i="4"/>
  <c r="T725" i="3"/>
  <c r="J725" i="3"/>
  <c r="L725" i="3"/>
  <c r="N725" i="3"/>
  <c r="F727" i="4"/>
  <c r="G727" i="4"/>
  <c r="D726" i="3"/>
  <c r="D728" i="4"/>
  <c r="F726" i="3"/>
  <c r="H726" i="3"/>
  <c r="E728" i="4"/>
  <c r="T726" i="3"/>
  <c r="J726" i="3"/>
  <c r="L726" i="3"/>
  <c r="N726" i="3"/>
  <c r="F728" i="4"/>
  <c r="G728" i="4"/>
  <c r="D727" i="3"/>
  <c r="D729" i="4"/>
  <c r="F727" i="3"/>
  <c r="H727" i="3"/>
  <c r="E729" i="4"/>
  <c r="T727" i="3"/>
  <c r="J727" i="3"/>
  <c r="L727" i="3"/>
  <c r="N727" i="3"/>
  <c r="F729" i="4"/>
  <c r="G729" i="4"/>
  <c r="D728" i="3"/>
  <c r="D730" i="4"/>
  <c r="F728" i="3"/>
  <c r="H728" i="3"/>
  <c r="E730" i="4"/>
  <c r="T728" i="3"/>
  <c r="J728" i="3"/>
  <c r="L728" i="3"/>
  <c r="N728" i="3"/>
  <c r="F730" i="4"/>
  <c r="G730" i="4"/>
  <c r="D729" i="3"/>
  <c r="D731" i="4"/>
  <c r="F729" i="3"/>
  <c r="H729" i="3"/>
  <c r="E731" i="4"/>
  <c r="T729" i="3"/>
  <c r="J729" i="3"/>
  <c r="L729" i="3"/>
  <c r="N729" i="3"/>
  <c r="F731" i="4"/>
  <c r="G731" i="4"/>
  <c r="D730" i="3"/>
  <c r="D732" i="4"/>
  <c r="F730" i="3"/>
  <c r="H730" i="3"/>
  <c r="E732" i="4"/>
  <c r="T730" i="3"/>
  <c r="J730" i="3"/>
  <c r="L730" i="3"/>
  <c r="N730" i="3"/>
  <c r="F732" i="4"/>
  <c r="G732" i="4"/>
  <c r="D731" i="3"/>
  <c r="D733" i="4"/>
  <c r="F731" i="3"/>
  <c r="H731" i="3"/>
  <c r="E733" i="4"/>
  <c r="T731" i="3"/>
  <c r="J731" i="3"/>
  <c r="L731" i="3"/>
  <c r="N731" i="3"/>
  <c r="F733" i="4"/>
  <c r="G733" i="4"/>
  <c r="D732" i="3"/>
  <c r="D734" i="4"/>
  <c r="F732" i="3"/>
  <c r="H732" i="3"/>
  <c r="E734" i="4"/>
  <c r="T732" i="3"/>
  <c r="J732" i="3"/>
  <c r="L732" i="3"/>
  <c r="N732" i="3"/>
  <c r="F734" i="4"/>
  <c r="G734" i="4"/>
  <c r="D733" i="3"/>
  <c r="D735" i="4"/>
  <c r="F733" i="3"/>
  <c r="H733" i="3"/>
  <c r="E735" i="4"/>
  <c r="T733" i="3"/>
  <c r="J733" i="3"/>
  <c r="L733" i="3"/>
  <c r="N733" i="3"/>
  <c r="F735" i="4"/>
  <c r="G735" i="4"/>
  <c r="D734" i="3"/>
  <c r="D736" i="4"/>
  <c r="F734" i="3"/>
  <c r="H734" i="3"/>
  <c r="E736" i="4"/>
  <c r="T734" i="3"/>
  <c r="J734" i="3"/>
  <c r="L734" i="3"/>
  <c r="N734" i="3"/>
  <c r="F736" i="4"/>
  <c r="G736" i="4"/>
  <c r="D735" i="3"/>
  <c r="D737" i="4"/>
  <c r="F735" i="3"/>
  <c r="H735" i="3"/>
  <c r="E737" i="4"/>
  <c r="T735" i="3"/>
  <c r="J735" i="3"/>
  <c r="L735" i="3"/>
  <c r="N735" i="3"/>
  <c r="F737" i="4"/>
  <c r="G737" i="4"/>
  <c r="D736" i="3"/>
  <c r="D738" i="4"/>
  <c r="F736" i="3"/>
  <c r="H736" i="3"/>
  <c r="E738" i="4"/>
  <c r="T736" i="3"/>
  <c r="J736" i="3"/>
  <c r="L736" i="3"/>
  <c r="N736" i="3"/>
  <c r="F738" i="4"/>
  <c r="G738" i="4"/>
  <c r="D737" i="3"/>
  <c r="D739" i="4"/>
  <c r="F737" i="3"/>
  <c r="H737" i="3"/>
  <c r="E739" i="4"/>
  <c r="T737" i="3"/>
  <c r="J737" i="3"/>
  <c r="L737" i="3"/>
  <c r="N737" i="3"/>
  <c r="F739" i="4"/>
  <c r="G739" i="4"/>
  <c r="D738" i="3"/>
  <c r="D740" i="4"/>
  <c r="F738" i="3"/>
  <c r="H738" i="3"/>
  <c r="E740" i="4"/>
  <c r="T738" i="3"/>
  <c r="J738" i="3"/>
  <c r="L738" i="3"/>
  <c r="N738" i="3"/>
  <c r="F740" i="4"/>
  <c r="G740" i="4"/>
  <c r="D739" i="3"/>
  <c r="D741" i="4"/>
  <c r="F739" i="3"/>
  <c r="H739" i="3"/>
  <c r="E741" i="4"/>
  <c r="T739" i="3"/>
  <c r="J739" i="3"/>
  <c r="L739" i="3"/>
  <c r="N739" i="3"/>
  <c r="F741" i="4"/>
  <c r="G741" i="4"/>
  <c r="D740" i="3"/>
  <c r="D742" i="4"/>
  <c r="F740" i="3"/>
  <c r="H740" i="3"/>
  <c r="E742" i="4"/>
  <c r="T740" i="3"/>
  <c r="J740" i="3"/>
  <c r="L740" i="3"/>
  <c r="N740" i="3"/>
  <c r="F742" i="4"/>
  <c r="G742" i="4"/>
  <c r="D741" i="3"/>
  <c r="D743" i="4"/>
  <c r="F741" i="3"/>
  <c r="H741" i="3"/>
  <c r="E743" i="4"/>
  <c r="T741" i="3"/>
  <c r="J741" i="3"/>
  <c r="L741" i="3"/>
  <c r="N741" i="3"/>
  <c r="F743" i="4"/>
  <c r="G743" i="4"/>
  <c r="D742" i="3"/>
  <c r="D744" i="4"/>
  <c r="F742" i="3"/>
  <c r="H742" i="3"/>
  <c r="E744" i="4"/>
  <c r="T742" i="3"/>
  <c r="J742" i="3"/>
  <c r="L742" i="3"/>
  <c r="N742" i="3"/>
  <c r="F744" i="4"/>
  <c r="G744" i="4"/>
  <c r="D743" i="3"/>
  <c r="D745" i="4"/>
  <c r="F743" i="3"/>
  <c r="H743" i="3"/>
  <c r="E745" i="4"/>
  <c r="T743" i="3"/>
  <c r="J743" i="3"/>
  <c r="L743" i="3"/>
  <c r="N743" i="3"/>
  <c r="F745" i="4"/>
  <c r="G745" i="4"/>
  <c r="D744" i="3"/>
  <c r="D746" i="4"/>
  <c r="F744" i="3"/>
  <c r="H744" i="3"/>
  <c r="E746" i="4"/>
  <c r="T744" i="3"/>
  <c r="J744" i="3"/>
  <c r="L744" i="3"/>
  <c r="N744" i="3"/>
  <c r="F746" i="4"/>
  <c r="G746" i="4"/>
  <c r="D745" i="3"/>
  <c r="D747" i="4"/>
  <c r="F745" i="3"/>
  <c r="H745" i="3"/>
  <c r="E747" i="4"/>
  <c r="T745" i="3"/>
  <c r="J745" i="3"/>
  <c r="L745" i="3"/>
  <c r="N745" i="3"/>
  <c r="F747" i="4"/>
  <c r="G747" i="4"/>
  <c r="D746" i="3"/>
  <c r="D748" i="4"/>
  <c r="F746" i="3"/>
  <c r="H746" i="3"/>
  <c r="E748" i="4"/>
  <c r="T746" i="3"/>
  <c r="J746" i="3"/>
  <c r="L746" i="3"/>
  <c r="N746" i="3"/>
  <c r="F748" i="4"/>
  <c r="G748" i="4"/>
  <c r="D747" i="3"/>
  <c r="D749" i="4"/>
  <c r="F747" i="3"/>
  <c r="H747" i="3"/>
  <c r="E749" i="4"/>
  <c r="T747" i="3"/>
  <c r="J747" i="3"/>
  <c r="L747" i="3"/>
  <c r="N747" i="3"/>
  <c r="F749" i="4"/>
  <c r="G749" i="4"/>
  <c r="D748" i="3"/>
  <c r="D750" i="4"/>
  <c r="F748" i="3"/>
  <c r="H748" i="3"/>
  <c r="E750" i="4"/>
  <c r="T748" i="3"/>
  <c r="J748" i="3"/>
  <c r="L748" i="3"/>
  <c r="N748" i="3"/>
  <c r="F750" i="4"/>
  <c r="G750" i="4"/>
  <c r="D749" i="3"/>
  <c r="D751" i="4"/>
  <c r="F749" i="3"/>
  <c r="H749" i="3"/>
  <c r="E751" i="4"/>
  <c r="T749" i="3"/>
  <c r="J749" i="3"/>
  <c r="L749" i="3"/>
  <c r="N749" i="3"/>
  <c r="F751" i="4"/>
  <c r="G751" i="4"/>
  <c r="D750" i="3"/>
  <c r="D752" i="4"/>
  <c r="F750" i="3"/>
  <c r="H750" i="3"/>
  <c r="E752" i="4"/>
  <c r="T750" i="3"/>
  <c r="J750" i="3"/>
  <c r="L750" i="3"/>
  <c r="N750" i="3"/>
  <c r="F752" i="4"/>
  <c r="G752" i="4"/>
  <c r="D751" i="3"/>
  <c r="D753" i="4"/>
  <c r="F751" i="3"/>
  <c r="H751" i="3"/>
  <c r="E753" i="4"/>
  <c r="T751" i="3"/>
  <c r="J751" i="3"/>
  <c r="L751" i="3"/>
  <c r="N751" i="3"/>
  <c r="F753" i="4"/>
  <c r="G753" i="4"/>
  <c r="D752" i="3"/>
  <c r="D754" i="4"/>
  <c r="F752" i="3"/>
  <c r="H752" i="3"/>
  <c r="E754" i="4"/>
  <c r="T752" i="3"/>
  <c r="J752" i="3"/>
  <c r="L752" i="3"/>
  <c r="N752" i="3"/>
  <c r="F754" i="4"/>
  <c r="G754" i="4"/>
  <c r="D753" i="3"/>
  <c r="D755" i="4"/>
  <c r="F753" i="3"/>
  <c r="H753" i="3"/>
  <c r="E755" i="4"/>
  <c r="T753" i="3"/>
  <c r="J753" i="3"/>
  <c r="L753" i="3"/>
  <c r="N753" i="3"/>
  <c r="F755" i="4"/>
  <c r="G755" i="4"/>
  <c r="D754" i="3"/>
  <c r="D756" i="4"/>
  <c r="F754" i="3"/>
  <c r="H754" i="3"/>
  <c r="E756" i="4"/>
  <c r="T754" i="3"/>
  <c r="J754" i="3"/>
  <c r="L754" i="3"/>
  <c r="N754" i="3"/>
  <c r="F756" i="4"/>
  <c r="G756" i="4"/>
  <c r="D755" i="3"/>
  <c r="D757" i="4"/>
  <c r="F755" i="3"/>
  <c r="H755" i="3"/>
  <c r="E757" i="4"/>
  <c r="T755" i="3"/>
  <c r="J755" i="3"/>
  <c r="L755" i="3"/>
  <c r="N755" i="3"/>
  <c r="F757" i="4"/>
  <c r="G757" i="4"/>
  <c r="D756" i="3"/>
  <c r="D758" i="4"/>
  <c r="F756" i="3"/>
  <c r="H756" i="3"/>
  <c r="E758" i="4"/>
  <c r="T756" i="3"/>
  <c r="J756" i="3"/>
  <c r="L756" i="3"/>
  <c r="N756" i="3"/>
  <c r="F758" i="4"/>
  <c r="G758" i="4"/>
  <c r="D757" i="3"/>
  <c r="D759" i="4"/>
  <c r="F757" i="3"/>
  <c r="H757" i="3"/>
  <c r="E759" i="4"/>
  <c r="T757" i="3"/>
  <c r="J757" i="3"/>
  <c r="L757" i="3"/>
  <c r="N757" i="3"/>
  <c r="F759" i="4"/>
  <c r="G759" i="4"/>
  <c r="D758" i="3"/>
  <c r="D760" i="4"/>
  <c r="F758" i="3"/>
  <c r="H758" i="3"/>
  <c r="E760" i="4"/>
  <c r="T758" i="3"/>
  <c r="J758" i="3"/>
  <c r="L758" i="3"/>
  <c r="N758" i="3"/>
  <c r="F760" i="4"/>
  <c r="G760" i="4"/>
  <c r="D759" i="3"/>
  <c r="D761" i="4"/>
  <c r="F759" i="3"/>
  <c r="H759" i="3"/>
  <c r="E761" i="4"/>
  <c r="T759" i="3"/>
  <c r="J759" i="3"/>
  <c r="L759" i="3"/>
  <c r="N759" i="3"/>
  <c r="F761" i="4"/>
  <c r="G761" i="4"/>
  <c r="D760" i="3"/>
  <c r="D762" i="4"/>
  <c r="F760" i="3"/>
  <c r="H760" i="3"/>
  <c r="E762" i="4"/>
  <c r="T760" i="3"/>
  <c r="J760" i="3"/>
  <c r="L760" i="3"/>
  <c r="N760" i="3"/>
  <c r="F762" i="4"/>
  <c r="G762" i="4"/>
  <c r="D761" i="3"/>
  <c r="D763" i="4"/>
  <c r="F761" i="3"/>
  <c r="H761" i="3"/>
  <c r="E763" i="4"/>
  <c r="T761" i="3"/>
  <c r="J761" i="3"/>
  <c r="L761" i="3"/>
  <c r="N761" i="3"/>
  <c r="F763" i="4"/>
  <c r="G763" i="4"/>
  <c r="D762" i="3"/>
  <c r="D764" i="4"/>
  <c r="F762" i="3"/>
  <c r="H762" i="3"/>
  <c r="E764" i="4"/>
  <c r="T762" i="3"/>
  <c r="J762" i="3"/>
  <c r="L762" i="3"/>
  <c r="N762" i="3"/>
  <c r="F764" i="4"/>
  <c r="G764" i="4"/>
  <c r="D763" i="3"/>
  <c r="D765" i="4"/>
  <c r="F763" i="3"/>
  <c r="H763" i="3"/>
  <c r="E765" i="4"/>
  <c r="T763" i="3"/>
  <c r="J763" i="3"/>
  <c r="L763" i="3"/>
  <c r="N763" i="3"/>
  <c r="F765" i="4"/>
  <c r="G765" i="4"/>
  <c r="D764" i="3"/>
  <c r="D766" i="4"/>
  <c r="F764" i="3"/>
  <c r="H764" i="3"/>
  <c r="E766" i="4"/>
  <c r="T764" i="3"/>
  <c r="J764" i="3"/>
  <c r="L764" i="3"/>
  <c r="N764" i="3"/>
  <c r="F766" i="4"/>
  <c r="G766" i="4"/>
  <c r="D765" i="3"/>
  <c r="D767" i="4"/>
  <c r="F765" i="3"/>
  <c r="H765" i="3"/>
  <c r="E767" i="4"/>
  <c r="T765" i="3"/>
  <c r="J765" i="3"/>
  <c r="L765" i="3"/>
  <c r="N765" i="3"/>
  <c r="F767" i="4"/>
  <c r="G767" i="4"/>
  <c r="D766" i="3"/>
  <c r="D768" i="4"/>
  <c r="F766" i="3"/>
  <c r="H766" i="3"/>
  <c r="E768" i="4"/>
  <c r="T766" i="3"/>
  <c r="J766" i="3"/>
  <c r="L766" i="3"/>
  <c r="N766" i="3"/>
  <c r="F768" i="4"/>
  <c r="G768" i="4"/>
  <c r="D767" i="3"/>
  <c r="D769" i="4"/>
  <c r="F767" i="3"/>
  <c r="H767" i="3"/>
  <c r="E769" i="4"/>
  <c r="T767" i="3"/>
  <c r="J767" i="3"/>
  <c r="L767" i="3"/>
  <c r="N767" i="3"/>
  <c r="F769" i="4"/>
  <c r="G769" i="4"/>
  <c r="D768" i="3"/>
  <c r="D770" i="4"/>
  <c r="F768" i="3"/>
  <c r="H768" i="3"/>
  <c r="E770" i="4"/>
  <c r="T768" i="3"/>
  <c r="J768" i="3"/>
  <c r="L768" i="3"/>
  <c r="N768" i="3"/>
  <c r="F770" i="4"/>
  <c r="G770" i="4"/>
  <c r="D769" i="3"/>
  <c r="D771" i="4"/>
  <c r="F769" i="3"/>
  <c r="H769" i="3"/>
  <c r="E771" i="4"/>
  <c r="T769" i="3"/>
  <c r="J769" i="3"/>
  <c r="L769" i="3"/>
  <c r="N769" i="3"/>
  <c r="F771" i="4"/>
  <c r="G771" i="4"/>
  <c r="D770" i="3"/>
  <c r="D772" i="4"/>
  <c r="F770" i="3"/>
  <c r="H770" i="3"/>
  <c r="E772" i="4"/>
  <c r="T770" i="3"/>
  <c r="J770" i="3"/>
  <c r="L770" i="3"/>
  <c r="N770" i="3"/>
  <c r="F772" i="4"/>
  <c r="G772" i="4"/>
  <c r="D771" i="3"/>
  <c r="D773" i="4"/>
  <c r="F771" i="3"/>
  <c r="H771" i="3"/>
  <c r="E773" i="4"/>
  <c r="T771" i="3"/>
  <c r="J771" i="3"/>
  <c r="L771" i="3"/>
  <c r="N771" i="3"/>
  <c r="F773" i="4"/>
  <c r="G773" i="4"/>
  <c r="D772" i="3"/>
  <c r="D774" i="4"/>
  <c r="F772" i="3"/>
  <c r="H772" i="3"/>
  <c r="E774" i="4"/>
  <c r="T772" i="3"/>
  <c r="J772" i="3"/>
  <c r="L772" i="3"/>
  <c r="N772" i="3"/>
  <c r="F774" i="4"/>
  <c r="G774" i="4"/>
  <c r="D773" i="3"/>
  <c r="D775" i="4"/>
  <c r="F773" i="3"/>
  <c r="H773" i="3"/>
  <c r="E775" i="4"/>
  <c r="T773" i="3"/>
  <c r="J773" i="3"/>
  <c r="L773" i="3"/>
  <c r="N773" i="3"/>
  <c r="F775" i="4"/>
  <c r="G775" i="4"/>
  <c r="D774" i="3"/>
  <c r="D776" i="4"/>
  <c r="F774" i="3"/>
  <c r="H774" i="3"/>
  <c r="E776" i="4"/>
  <c r="T774" i="3"/>
  <c r="J774" i="3"/>
  <c r="L774" i="3"/>
  <c r="N774" i="3"/>
  <c r="F776" i="4"/>
  <c r="G776" i="4"/>
  <c r="D775" i="3"/>
  <c r="D777" i="4"/>
  <c r="F775" i="3"/>
  <c r="H775" i="3"/>
  <c r="E777" i="4"/>
  <c r="T775" i="3"/>
  <c r="J775" i="3"/>
  <c r="L775" i="3"/>
  <c r="N775" i="3"/>
  <c r="F777" i="4"/>
  <c r="G777" i="4"/>
  <c r="D776" i="3"/>
  <c r="D778" i="4"/>
  <c r="F776" i="3"/>
  <c r="H776" i="3"/>
  <c r="E778" i="4"/>
  <c r="T776" i="3"/>
  <c r="J776" i="3"/>
  <c r="L776" i="3"/>
  <c r="N776" i="3"/>
  <c r="F778" i="4"/>
  <c r="G778" i="4"/>
  <c r="D777" i="3"/>
  <c r="D779" i="4"/>
  <c r="F777" i="3"/>
  <c r="H777" i="3"/>
  <c r="E779" i="4"/>
  <c r="T777" i="3"/>
  <c r="J777" i="3"/>
  <c r="L777" i="3"/>
  <c r="N777" i="3"/>
  <c r="F779" i="4"/>
  <c r="G779" i="4"/>
  <c r="D778" i="3"/>
  <c r="D780" i="4"/>
  <c r="F778" i="3"/>
  <c r="H778" i="3"/>
  <c r="E780" i="4"/>
  <c r="T778" i="3"/>
  <c r="J778" i="3"/>
  <c r="L778" i="3"/>
  <c r="N778" i="3"/>
  <c r="F780" i="4"/>
  <c r="G780" i="4"/>
  <c r="D779" i="3"/>
  <c r="D781" i="4"/>
  <c r="F779" i="3"/>
  <c r="H779" i="3"/>
  <c r="E781" i="4"/>
  <c r="T779" i="3"/>
  <c r="J779" i="3"/>
  <c r="L779" i="3"/>
  <c r="N779" i="3"/>
  <c r="F781" i="4"/>
  <c r="G781" i="4"/>
  <c r="D780" i="3"/>
  <c r="D782" i="4"/>
  <c r="F780" i="3"/>
  <c r="H780" i="3"/>
  <c r="E782" i="4"/>
  <c r="T780" i="3"/>
  <c r="J780" i="3"/>
  <c r="L780" i="3"/>
  <c r="N780" i="3"/>
  <c r="F782" i="4"/>
  <c r="G782" i="4"/>
  <c r="D781" i="3"/>
  <c r="D783" i="4"/>
  <c r="F781" i="3"/>
  <c r="H781" i="3"/>
  <c r="E783" i="4"/>
  <c r="T781" i="3"/>
  <c r="J781" i="3"/>
  <c r="L781" i="3"/>
  <c r="N781" i="3"/>
  <c r="F783" i="4"/>
  <c r="G783" i="4"/>
  <c r="D782" i="3"/>
  <c r="D784" i="4"/>
  <c r="F782" i="3"/>
  <c r="H782" i="3"/>
  <c r="E784" i="4"/>
  <c r="T782" i="3"/>
  <c r="J782" i="3"/>
  <c r="L782" i="3"/>
  <c r="N782" i="3"/>
  <c r="F784" i="4"/>
  <c r="G784" i="4"/>
  <c r="D783" i="3"/>
  <c r="D785" i="4"/>
  <c r="F783" i="3"/>
  <c r="H783" i="3"/>
  <c r="E785" i="4"/>
  <c r="T783" i="3"/>
  <c r="J783" i="3"/>
  <c r="L783" i="3"/>
  <c r="N783" i="3"/>
  <c r="F785" i="4"/>
  <c r="G785" i="4"/>
  <c r="D784" i="3"/>
  <c r="D786" i="4"/>
  <c r="F784" i="3"/>
  <c r="H784" i="3"/>
  <c r="E786" i="4"/>
  <c r="T784" i="3"/>
  <c r="J784" i="3"/>
  <c r="L784" i="3"/>
  <c r="N784" i="3"/>
  <c r="F786" i="4"/>
  <c r="G786" i="4"/>
  <c r="D785" i="3"/>
  <c r="D787" i="4"/>
  <c r="F785" i="3"/>
  <c r="H785" i="3"/>
  <c r="E787" i="4"/>
  <c r="T785" i="3"/>
  <c r="J785" i="3"/>
  <c r="L785" i="3"/>
  <c r="N785" i="3"/>
  <c r="F787" i="4"/>
  <c r="G787" i="4"/>
  <c r="D786" i="3"/>
  <c r="D788" i="4"/>
  <c r="F786" i="3"/>
  <c r="H786" i="3"/>
  <c r="E788" i="4"/>
  <c r="T786" i="3"/>
  <c r="J786" i="3"/>
  <c r="L786" i="3"/>
  <c r="N786" i="3"/>
  <c r="F788" i="4"/>
  <c r="G788" i="4"/>
  <c r="D787" i="3"/>
  <c r="D789" i="4"/>
  <c r="F787" i="3"/>
  <c r="H787" i="3"/>
  <c r="E789" i="4"/>
  <c r="T787" i="3"/>
  <c r="J787" i="3"/>
  <c r="L787" i="3"/>
  <c r="N787" i="3"/>
  <c r="F789" i="4"/>
  <c r="G789" i="4"/>
  <c r="D788" i="3"/>
  <c r="D790" i="4"/>
  <c r="F788" i="3"/>
  <c r="H788" i="3"/>
  <c r="E790" i="4"/>
  <c r="T788" i="3"/>
  <c r="J788" i="3"/>
  <c r="L788" i="3"/>
  <c r="N788" i="3"/>
  <c r="F790" i="4"/>
  <c r="G790" i="4"/>
  <c r="D789" i="3"/>
  <c r="D791" i="4"/>
  <c r="F789" i="3"/>
  <c r="H789" i="3"/>
  <c r="E791" i="4"/>
  <c r="T789" i="3"/>
  <c r="J789" i="3"/>
  <c r="L789" i="3"/>
  <c r="N789" i="3"/>
  <c r="F791" i="4"/>
  <c r="G791" i="4"/>
  <c r="D790" i="3"/>
  <c r="D792" i="4"/>
  <c r="F790" i="3"/>
  <c r="H790" i="3"/>
  <c r="E792" i="4"/>
  <c r="T790" i="3"/>
  <c r="J790" i="3"/>
  <c r="L790" i="3"/>
  <c r="N790" i="3"/>
  <c r="F792" i="4"/>
  <c r="G792" i="4"/>
  <c r="D791" i="3"/>
  <c r="D793" i="4"/>
  <c r="F791" i="3"/>
  <c r="H791" i="3"/>
  <c r="E793" i="4"/>
  <c r="T791" i="3"/>
  <c r="J791" i="3"/>
  <c r="L791" i="3"/>
  <c r="N791" i="3"/>
  <c r="F793" i="4"/>
  <c r="G793" i="4"/>
  <c r="D792" i="3"/>
  <c r="D794" i="4"/>
  <c r="F792" i="3"/>
  <c r="H792" i="3"/>
  <c r="E794" i="4"/>
  <c r="T792" i="3"/>
  <c r="J792" i="3"/>
  <c r="L792" i="3"/>
  <c r="N792" i="3"/>
  <c r="F794" i="4"/>
  <c r="G794" i="4"/>
  <c r="D793" i="3"/>
  <c r="D795" i="4"/>
  <c r="F793" i="3"/>
  <c r="H793" i="3"/>
  <c r="E795" i="4"/>
  <c r="T793" i="3"/>
  <c r="J793" i="3"/>
  <c r="L793" i="3"/>
  <c r="N793" i="3"/>
  <c r="F795" i="4"/>
  <c r="G795" i="4"/>
  <c r="D794" i="3"/>
  <c r="D796" i="4"/>
  <c r="F794" i="3"/>
  <c r="H794" i="3"/>
  <c r="E796" i="4"/>
  <c r="T794" i="3"/>
  <c r="J794" i="3"/>
  <c r="L794" i="3"/>
  <c r="N794" i="3"/>
  <c r="F796" i="4"/>
  <c r="G796" i="4"/>
  <c r="D795" i="3"/>
  <c r="D797" i="4"/>
  <c r="F795" i="3"/>
  <c r="H795" i="3"/>
  <c r="E797" i="4"/>
  <c r="T795" i="3"/>
  <c r="J795" i="3"/>
  <c r="L795" i="3"/>
  <c r="N795" i="3"/>
  <c r="F797" i="4"/>
  <c r="G797" i="4"/>
  <c r="D796" i="3"/>
  <c r="D798" i="4"/>
  <c r="F796" i="3"/>
  <c r="H796" i="3"/>
  <c r="E798" i="4"/>
  <c r="T796" i="3"/>
  <c r="J796" i="3"/>
  <c r="L796" i="3"/>
  <c r="N796" i="3"/>
  <c r="F798" i="4"/>
  <c r="G798" i="4"/>
  <c r="D797" i="3"/>
  <c r="D799" i="4"/>
  <c r="F797" i="3"/>
  <c r="H797" i="3"/>
  <c r="E799" i="4"/>
  <c r="T797" i="3"/>
  <c r="J797" i="3"/>
  <c r="L797" i="3"/>
  <c r="N797" i="3"/>
  <c r="F799" i="4"/>
  <c r="G799" i="4"/>
  <c r="D798" i="3"/>
  <c r="D800" i="4"/>
  <c r="F798" i="3"/>
  <c r="H798" i="3"/>
  <c r="E800" i="4"/>
  <c r="T798" i="3"/>
  <c r="J798" i="3"/>
  <c r="L798" i="3"/>
  <c r="N798" i="3"/>
  <c r="F800" i="4"/>
  <c r="G800" i="4"/>
  <c r="D799" i="3"/>
  <c r="D801" i="4"/>
  <c r="F799" i="3"/>
  <c r="H799" i="3"/>
  <c r="E801" i="4"/>
  <c r="T799" i="3"/>
  <c r="J799" i="3"/>
  <c r="L799" i="3"/>
  <c r="N799" i="3"/>
  <c r="F801" i="4"/>
  <c r="G801" i="4"/>
  <c r="D800" i="3"/>
  <c r="D802" i="4"/>
  <c r="F800" i="3"/>
  <c r="H800" i="3"/>
  <c r="E802" i="4"/>
  <c r="T800" i="3"/>
  <c r="J800" i="3"/>
  <c r="L800" i="3"/>
  <c r="N800" i="3"/>
  <c r="F802" i="4"/>
  <c r="G802" i="4"/>
  <c r="D801" i="3"/>
  <c r="D803" i="4"/>
  <c r="F801" i="3"/>
  <c r="H801" i="3"/>
  <c r="E803" i="4"/>
  <c r="T801" i="3"/>
  <c r="J801" i="3"/>
  <c r="L801" i="3"/>
  <c r="N801" i="3"/>
  <c r="F803" i="4"/>
  <c r="G803" i="4"/>
  <c r="D802" i="3"/>
  <c r="D804" i="4"/>
  <c r="F802" i="3"/>
  <c r="H802" i="3"/>
  <c r="E804" i="4"/>
  <c r="T802" i="3"/>
  <c r="J802" i="3"/>
  <c r="L802" i="3"/>
  <c r="N802" i="3"/>
  <c r="F804" i="4"/>
  <c r="G804" i="4"/>
  <c r="D803" i="3"/>
  <c r="D805" i="4"/>
  <c r="F803" i="3"/>
  <c r="H803" i="3"/>
  <c r="E805" i="4"/>
  <c r="T803" i="3"/>
  <c r="J803" i="3"/>
  <c r="L803" i="3"/>
  <c r="N803" i="3"/>
  <c r="F805" i="4"/>
  <c r="G805" i="4"/>
  <c r="D804" i="3"/>
  <c r="D806" i="4"/>
  <c r="F804" i="3"/>
  <c r="H804" i="3"/>
  <c r="E806" i="4"/>
  <c r="T804" i="3"/>
  <c r="J804" i="3"/>
  <c r="L804" i="3"/>
  <c r="N804" i="3"/>
  <c r="F806" i="4"/>
  <c r="G806" i="4"/>
  <c r="D805" i="3"/>
  <c r="D807" i="4"/>
  <c r="F805" i="3"/>
  <c r="H805" i="3"/>
  <c r="E807" i="4"/>
  <c r="T805" i="3"/>
  <c r="J805" i="3"/>
  <c r="L805" i="3"/>
  <c r="N805" i="3"/>
  <c r="F807" i="4"/>
  <c r="G807" i="4"/>
  <c r="D806" i="3"/>
  <c r="D808" i="4"/>
  <c r="F806" i="3"/>
  <c r="H806" i="3"/>
  <c r="E808" i="4"/>
  <c r="T806" i="3"/>
  <c r="J806" i="3"/>
  <c r="L806" i="3"/>
  <c r="N806" i="3"/>
  <c r="F808" i="4"/>
  <c r="G808" i="4"/>
  <c r="D807" i="3"/>
  <c r="D809" i="4"/>
  <c r="F807" i="3"/>
  <c r="H807" i="3"/>
  <c r="E809" i="4"/>
  <c r="T807" i="3"/>
  <c r="J807" i="3"/>
  <c r="L807" i="3"/>
  <c r="N807" i="3"/>
  <c r="F809" i="4"/>
  <c r="G809" i="4"/>
  <c r="D808" i="3"/>
  <c r="D810" i="4"/>
  <c r="F808" i="3"/>
  <c r="H808" i="3"/>
  <c r="E810" i="4"/>
  <c r="T808" i="3"/>
  <c r="J808" i="3"/>
  <c r="L808" i="3"/>
  <c r="N808" i="3"/>
  <c r="F810" i="4"/>
  <c r="G810" i="4"/>
  <c r="D809" i="3"/>
  <c r="D811" i="4"/>
  <c r="F809" i="3"/>
  <c r="H809" i="3"/>
  <c r="E811" i="4"/>
  <c r="T809" i="3"/>
  <c r="J809" i="3"/>
  <c r="L809" i="3"/>
  <c r="N809" i="3"/>
  <c r="F811" i="4"/>
  <c r="G811" i="4"/>
  <c r="D810" i="3"/>
  <c r="D812" i="4"/>
  <c r="F810" i="3"/>
  <c r="H810" i="3"/>
  <c r="E812" i="4"/>
  <c r="T810" i="3"/>
  <c r="J810" i="3"/>
  <c r="L810" i="3"/>
  <c r="N810" i="3"/>
  <c r="F812" i="4"/>
  <c r="G812" i="4"/>
  <c r="D811" i="3"/>
  <c r="D813" i="4"/>
  <c r="F811" i="3"/>
  <c r="H811" i="3"/>
  <c r="E813" i="4"/>
  <c r="T811" i="3"/>
  <c r="J811" i="3"/>
  <c r="L811" i="3"/>
  <c r="N811" i="3"/>
  <c r="F813" i="4"/>
  <c r="G813" i="4"/>
  <c r="D812" i="3"/>
  <c r="D814" i="4"/>
  <c r="F812" i="3"/>
  <c r="H812" i="3"/>
  <c r="E814" i="4"/>
  <c r="T812" i="3"/>
  <c r="J812" i="3"/>
  <c r="L812" i="3"/>
  <c r="N812" i="3"/>
  <c r="F814" i="4"/>
  <c r="G814" i="4"/>
  <c r="D813" i="3"/>
  <c r="D815" i="4"/>
  <c r="F813" i="3"/>
  <c r="H813" i="3"/>
  <c r="E815" i="4"/>
  <c r="T813" i="3"/>
  <c r="J813" i="3"/>
  <c r="L813" i="3"/>
  <c r="N813" i="3"/>
  <c r="F815" i="4"/>
  <c r="G815" i="4"/>
  <c r="D814" i="3"/>
  <c r="D816" i="4"/>
  <c r="F814" i="3"/>
  <c r="H814" i="3"/>
  <c r="E816" i="4"/>
  <c r="T814" i="3"/>
  <c r="J814" i="3"/>
  <c r="L814" i="3"/>
  <c r="N814" i="3"/>
  <c r="F816" i="4"/>
  <c r="G816" i="4"/>
  <c r="D815" i="3"/>
  <c r="D817" i="4"/>
  <c r="F815" i="3"/>
  <c r="H815" i="3"/>
  <c r="E817" i="4"/>
  <c r="T815" i="3"/>
  <c r="J815" i="3"/>
  <c r="L815" i="3"/>
  <c r="N815" i="3"/>
  <c r="F817" i="4"/>
  <c r="G817" i="4"/>
  <c r="D816" i="3"/>
  <c r="D818" i="4"/>
  <c r="F816" i="3"/>
  <c r="H816" i="3"/>
  <c r="E818" i="4"/>
  <c r="T816" i="3"/>
  <c r="J816" i="3"/>
  <c r="L816" i="3"/>
  <c r="N816" i="3"/>
  <c r="F818" i="4"/>
  <c r="G818" i="4"/>
  <c r="D817" i="3"/>
  <c r="D819" i="4"/>
  <c r="F817" i="3"/>
  <c r="H817" i="3"/>
  <c r="E819" i="4"/>
  <c r="T817" i="3"/>
  <c r="J817" i="3"/>
  <c r="L817" i="3"/>
  <c r="N817" i="3"/>
  <c r="F819" i="4"/>
  <c r="G819" i="4"/>
  <c r="D818" i="3"/>
  <c r="D820" i="4"/>
  <c r="F818" i="3"/>
  <c r="H818" i="3"/>
  <c r="E820" i="4"/>
  <c r="T818" i="3"/>
  <c r="J818" i="3"/>
  <c r="L818" i="3"/>
  <c r="N818" i="3"/>
  <c r="F820" i="4"/>
  <c r="G820" i="4"/>
  <c r="D819" i="3"/>
  <c r="D821" i="4"/>
  <c r="F819" i="3"/>
  <c r="H819" i="3"/>
  <c r="E821" i="4"/>
  <c r="T819" i="3"/>
  <c r="J819" i="3"/>
  <c r="L819" i="3"/>
  <c r="N819" i="3"/>
  <c r="F821" i="4"/>
  <c r="G821" i="4"/>
  <c r="D820" i="3"/>
  <c r="D822" i="4"/>
  <c r="F820" i="3"/>
  <c r="H820" i="3"/>
  <c r="E822" i="4"/>
  <c r="T820" i="3"/>
  <c r="J820" i="3"/>
  <c r="L820" i="3"/>
  <c r="N820" i="3"/>
  <c r="F822" i="4"/>
  <c r="G822" i="4"/>
  <c r="D821" i="3"/>
  <c r="D823" i="4"/>
  <c r="F821" i="3"/>
  <c r="H821" i="3"/>
  <c r="E823" i="4"/>
  <c r="T821" i="3"/>
  <c r="J821" i="3"/>
  <c r="L821" i="3"/>
  <c r="N821" i="3"/>
  <c r="F823" i="4"/>
  <c r="G823" i="4"/>
  <c r="D822" i="3"/>
  <c r="D824" i="4"/>
  <c r="F822" i="3"/>
  <c r="H822" i="3"/>
  <c r="E824" i="4"/>
  <c r="T822" i="3"/>
  <c r="J822" i="3"/>
  <c r="L822" i="3"/>
  <c r="N822" i="3"/>
  <c r="F824" i="4"/>
  <c r="G824" i="4"/>
  <c r="D823" i="3"/>
  <c r="D825" i="4"/>
  <c r="F823" i="3"/>
  <c r="H823" i="3"/>
  <c r="E825" i="4"/>
  <c r="T823" i="3"/>
  <c r="J823" i="3"/>
  <c r="L823" i="3"/>
  <c r="N823" i="3"/>
  <c r="F825" i="4"/>
  <c r="G825" i="4"/>
  <c r="D824" i="3"/>
  <c r="D826" i="4"/>
  <c r="F824" i="3"/>
  <c r="H824" i="3"/>
  <c r="E826" i="4"/>
  <c r="T824" i="3"/>
  <c r="J824" i="3"/>
  <c r="L824" i="3"/>
  <c r="N824" i="3"/>
  <c r="F826" i="4"/>
  <c r="G826" i="4"/>
  <c r="D825" i="3"/>
  <c r="D827" i="4"/>
  <c r="F825" i="3"/>
  <c r="H825" i="3"/>
  <c r="E827" i="4"/>
  <c r="T825" i="3"/>
  <c r="J825" i="3"/>
  <c r="L825" i="3"/>
  <c r="N825" i="3"/>
  <c r="F827" i="4"/>
  <c r="G827" i="4"/>
  <c r="D826" i="3"/>
  <c r="D828" i="4"/>
  <c r="F826" i="3"/>
  <c r="H826" i="3"/>
  <c r="E828" i="4"/>
  <c r="T826" i="3"/>
  <c r="J826" i="3"/>
  <c r="L826" i="3"/>
  <c r="N826" i="3"/>
  <c r="F828" i="4"/>
  <c r="G828" i="4"/>
  <c r="D827" i="3"/>
  <c r="D829" i="4"/>
  <c r="F827" i="3"/>
  <c r="H827" i="3"/>
  <c r="E829" i="4"/>
  <c r="T827" i="3"/>
  <c r="J827" i="3"/>
  <c r="L827" i="3"/>
  <c r="N827" i="3"/>
  <c r="F829" i="4"/>
  <c r="G829" i="4"/>
  <c r="D828" i="3"/>
  <c r="D830" i="4"/>
  <c r="F828" i="3"/>
  <c r="H828" i="3"/>
  <c r="E830" i="4"/>
  <c r="T828" i="3"/>
  <c r="J828" i="3"/>
  <c r="L828" i="3"/>
  <c r="N828" i="3"/>
  <c r="F830" i="4"/>
  <c r="G830" i="4"/>
  <c r="D829" i="3"/>
  <c r="D831" i="4"/>
  <c r="F829" i="3"/>
  <c r="H829" i="3"/>
  <c r="E831" i="4"/>
  <c r="T829" i="3"/>
  <c r="J829" i="3"/>
  <c r="L829" i="3"/>
  <c r="N829" i="3"/>
  <c r="F831" i="4"/>
  <c r="G831" i="4"/>
  <c r="D830" i="3"/>
  <c r="D832" i="4"/>
  <c r="F830" i="3"/>
  <c r="H830" i="3"/>
  <c r="E832" i="4"/>
  <c r="T830" i="3"/>
  <c r="J830" i="3"/>
  <c r="L830" i="3"/>
  <c r="N830" i="3"/>
  <c r="F832" i="4"/>
  <c r="G832" i="4"/>
  <c r="D831" i="3"/>
  <c r="D833" i="4"/>
  <c r="F831" i="3"/>
  <c r="H831" i="3"/>
  <c r="E833" i="4"/>
  <c r="T831" i="3"/>
  <c r="J831" i="3"/>
  <c r="L831" i="3"/>
  <c r="N831" i="3"/>
  <c r="F833" i="4"/>
  <c r="G833" i="4"/>
  <c r="D832" i="3"/>
  <c r="D834" i="4"/>
  <c r="F832" i="3"/>
  <c r="H832" i="3"/>
  <c r="E834" i="4"/>
  <c r="T832" i="3"/>
  <c r="J832" i="3"/>
  <c r="L832" i="3"/>
  <c r="N832" i="3"/>
  <c r="F834" i="4"/>
  <c r="G834" i="4"/>
  <c r="D833" i="3"/>
  <c r="D835" i="4"/>
  <c r="F833" i="3"/>
  <c r="H833" i="3"/>
  <c r="E835" i="4"/>
  <c r="T833" i="3"/>
  <c r="J833" i="3"/>
  <c r="L833" i="3"/>
  <c r="N833" i="3"/>
  <c r="F835" i="4"/>
  <c r="G835" i="4"/>
  <c r="D834" i="3"/>
  <c r="D836" i="4"/>
  <c r="F834" i="3"/>
  <c r="H834" i="3"/>
  <c r="E836" i="4"/>
  <c r="T834" i="3"/>
  <c r="J834" i="3"/>
  <c r="L834" i="3"/>
  <c r="N834" i="3"/>
  <c r="F836" i="4"/>
  <c r="G836" i="4"/>
  <c r="D835" i="3"/>
  <c r="D837" i="4"/>
  <c r="F835" i="3"/>
  <c r="H835" i="3"/>
  <c r="E837" i="4"/>
  <c r="T835" i="3"/>
  <c r="J835" i="3"/>
  <c r="L835" i="3"/>
  <c r="N835" i="3"/>
  <c r="F837" i="4"/>
  <c r="G837" i="4"/>
  <c r="D836" i="3"/>
  <c r="D838" i="4"/>
  <c r="F836" i="3"/>
  <c r="H836" i="3"/>
  <c r="E838" i="4"/>
  <c r="T836" i="3"/>
  <c r="J836" i="3"/>
  <c r="L836" i="3"/>
  <c r="N836" i="3"/>
  <c r="F838" i="4"/>
  <c r="G838" i="4"/>
  <c r="D837" i="3"/>
  <c r="D839" i="4"/>
  <c r="F837" i="3"/>
  <c r="H837" i="3"/>
  <c r="E839" i="4"/>
  <c r="T837" i="3"/>
  <c r="J837" i="3"/>
  <c r="L837" i="3"/>
  <c r="N837" i="3"/>
  <c r="F839" i="4"/>
  <c r="G839" i="4"/>
  <c r="D838" i="3"/>
  <c r="D840" i="4"/>
  <c r="F838" i="3"/>
  <c r="H838" i="3"/>
  <c r="E840" i="4"/>
  <c r="T838" i="3"/>
  <c r="J838" i="3"/>
  <c r="L838" i="3"/>
  <c r="N838" i="3"/>
  <c r="F840" i="4"/>
  <c r="G840" i="4"/>
  <c r="D839" i="3"/>
  <c r="D841" i="4"/>
  <c r="F839" i="3"/>
  <c r="H839" i="3"/>
  <c r="E841" i="4"/>
  <c r="T839" i="3"/>
  <c r="J839" i="3"/>
  <c r="L839" i="3"/>
  <c r="N839" i="3"/>
  <c r="F841" i="4"/>
  <c r="G841" i="4"/>
  <c r="D840" i="3"/>
  <c r="D842" i="4"/>
  <c r="F840" i="3"/>
  <c r="H840" i="3"/>
  <c r="E842" i="4"/>
  <c r="T840" i="3"/>
  <c r="J840" i="3"/>
  <c r="L840" i="3"/>
  <c r="N840" i="3"/>
  <c r="F842" i="4"/>
  <c r="G842" i="4"/>
  <c r="D841" i="3"/>
  <c r="D843" i="4"/>
  <c r="F841" i="3"/>
  <c r="H841" i="3"/>
  <c r="E843" i="4"/>
  <c r="T841" i="3"/>
  <c r="J841" i="3"/>
  <c r="L841" i="3"/>
  <c r="N841" i="3"/>
  <c r="F843" i="4"/>
  <c r="G843" i="4"/>
  <c r="D842" i="3"/>
  <c r="D844" i="4"/>
  <c r="F842" i="3"/>
  <c r="H842" i="3"/>
  <c r="E844" i="4"/>
  <c r="T842" i="3"/>
  <c r="J842" i="3"/>
  <c r="L842" i="3"/>
  <c r="N842" i="3"/>
  <c r="F844" i="4"/>
  <c r="G844" i="4"/>
  <c r="D843" i="3"/>
  <c r="D845" i="4"/>
  <c r="F843" i="3"/>
  <c r="H843" i="3"/>
  <c r="E845" i="4"/>
  <c r="T843" i="3"/>
  <c r="J843" i="3"/>
  <c r="L843" i="3"/>
  <c r="N843" i="3"/>
  <c r="F845" i="4"/>
  <c r="G845" i="4"/>
  <c r="D844" i="3"/>
  <c r="D846" i="4"/>
  <c r="F844" i="3"/>
  <c r="H844" i="3"/>
  <c r="E846" i="4"/>
  <c r="T844" i="3"/>
  <c r="J844" i="3"/>
  <c r="L844" i="3"/>
  <c r="N844" i="3"/>
  <c r="F846" i="4"/>
  <c r="G846" i="4"/>
  <c r="D845" i="3"/>
  <c r="D847" i="4"/>
  <c r="F845" i="3"/>
  <c r="H845" i="3"/>
  <c r="E847" i="4"/>
  <c r="T845" i="3"/>
  <c r="J845" i="3"/>
  <c r="L845" i="3"/>
  <c r="N845" i="3"/>
  <c r="F847" i="4"/>
  <c r="G847" i="4"/>
  <c r="D846" i="3"/>
  <c r="D848" i="4"/>
  <c r="F846" i="3"/>
  <c r="H846" i="3"/>
  <c r="E848" i="4"/>
  <c r="T846" i="3"/>
  <c r="J846" i="3"/>
  <c r="L846" i="3"/>
  <c r="N846" i="3"/>
  <c r="F848" i="4"/>
  <c r="G848" i="4"/>
  <c r="D847" i="3"/>
  <c r="D849" i="4"/>
  <c r="F847" i="3"/>
  <c r="H847" i="3"/>
  <c r="E849" i="4"/>
  <c r="T847" i="3"/>
  <c r="J847" i="3"/>
  <c r="L847" i="3"/>
  <c r="N847" i="3"/>
  <c r="F849" i="4"/>
  <c r="G849" i="4"/>
  <c r="D848" i="3"/>
  <c r="D850" i="4"/>
  <c r="F848" i="3"/>
  <c r="H848" i="3"/>
  <c r="E850" i="4"/>
  <c r="T848" i="3"/>
  <c r="J848" i="3"/>
  <c r="L848" i="3"/>
  <c r="N848" i="3"/>
  <c r="F850" i="4"/>
  <c r="G850" i="4"/>
  <c r="D849" i="3"/>
  <c r="D851" i="4"/>
  <c r="F849" i="3"/>
  <c r="H849" i="3"/>
  <c r="E851" i="4"/>
  <c r="T849" i="3"/>
  <c r="J849" i="3"/>
  <c r="L849" i="3"/>
  <c r="N849" i="3"/>
  <c r="F851" i="4"/>
  <c r="G851" i="4"/>
  <c r="D850" i="3"/>
  <c r="D852" i="4"/>
  <c r="F850" i="3"/>
  <c r="H850" i="3"/>
  <c r="E852" i="4"/>
  <c r="T850" i="3"/>
  <c r="J850" i="3"/>
  <c r="L850" i="3"/>
  <c r="N850" i="3"/>
  <c r="F852" i="4"/>
  <c r="G852" i="4"/>
  <c r="D851" i="3"/>
  <c r="D853" i="4"/>
  <c r="F851" i="3"/>
  <c r="H851" i="3"/>
  <c r="E853" i="4"/>
  <c r="T851" i="3"/>
  <c r="J851" i="3"/>
  <c r="L851" i="3"/>
  <c r="N851" i="3"/>
  <c r="F853" i="4"/>
  <c r="G853" i="4"/>
  <c r="D852" i="3"/>
  <c r="D854" i="4"/>
  <c r="F852" i="3"/>
  <c r="H852" i="3"/>
  <c r="E854" i="4"/>
  <c r="T852" i="3"/>
  <c r="J852" i="3"/>
  <c r="L852" i="3"/>
  <c r="N852" i="3"/>
  <c r="F854" i="4"/>
  <c r="G854" i="4"/>
  <c r="D853" i="3"/>
  <c r="D855" i="4"/>
  <c r="F853" i="3"/>
  <c r="H853" i="3"/>
  <c r="E855" i="4"/>
  <c r="T853" i="3"/>
  <c r="J853" i="3"/>
  <c r="L853" i="3"/>
  <c r="N853" i="3"/>
  <c r="F855" i="4"/>
  <c r="G855" i="4"/>
  <c r="D854" i="3"/>
  <c r="D856" i="4"/>
  <c r="F854" i="3"/>
  <c r="H854" i="3"/>
  <c r="E856" i="4"/>
  <c r="T854" i="3"/>
  <c r="J854" i="3"/>
  <c r="L854" i="3"/>
  <c r="N854" i="3"/>
  <c r="F856" i="4"/>
  <c r="G856" i="4"/>
  <c r="D855" i="3"/>
  <c r="D857" i="4"/>
  <c r="F855" i="3"/>
  <c r="H855" i="3"/>
  <c r="E857" i="4"/>
  <c r="T855" i="3"/>
  <c r="J855" i="3"/>
  <c r="L855" i="3"/>
  <c r="N855" i="3"/>
  <c r="F857" i="4"/>
  <c r="G857" i="4"/>
  <c r="D856" i="3"/>
  <c r="D858" i="4"/>
  <c r="F856" i="3"/>
  <c r="H856" i="3"/>
  <c r="E858" i="4"/>
  <c r="T856" i="3"/>
  <c r="J856" i="3"/>
  <c r="L856" i="3"/>
  <c r="N856" i="3"/>
  <c r="F858" i="4"/>
  <c r="G858" i="4"/>
  <c r="D857" i="3"/>
  <c r="D859" i="4"/>
  <c r="F857" i="3"/>
  <c r="H857" i="3"/>
  <c r="E859" i="4"/>
  <c r="T857" i="3"/>
  <c r="J857" i="3"/>
  <c r="L857" i="3"/>
  <c r="N857" i="3"/>
  <c r="F859" i="4"/>
  <c r="G859" i="4"/>
  <c r="D858" i="3"/>
  <c r="D860" i="4"/>
  <c r="F858" i="3"/>
  <c r="H858" i="3"/>
  <c r="E860" i="4"/>
  <c r="T858" i="3"/>
  <c r="J858" i="3"/>
  <c r="L858" i="3"/>
  <c r="N858" i="3"/>
  <c r="F860" i="4"/>
  <c r="G860" i="4"/>
  <c r="D859" i="3"/>
  <c r="D861" i="4"/>
  <c r="F859" i="3"/>
  <c r="H859" i="3"/>
  <c r="E861" i="4"/>
  <c r="T859" i="3"/>
  <c r="J859" i="3"/>
  <c r="L859" i="3"/>
  <c r="N859" i="3"/>
  <c r="F861" i="4"/>
  <c r="G861" i="4"/>
  <c r="D860" i="3"/>
  <c r="D862" i="4"/>
  <c r="F860" i="3"/>
  <c r="H860" i="3"/>
  <c r="E862" i="4"/>
  <c r="T860" i="3"/>
  <c r="J860" i="3"/>
  <c r="L860" i="3"/>
  <c r="N860" i="3"/>
  <c r="F862" i="4"/>
  <c r="G862" i="4"/>
  <c r="D861" i="3"/>
  <c r="D863" i="4"/>
  <c r="F861" i="3"/>
  <c r="H861" i="3"/>
  <c r="E863" i="4"/>
  <c r="T861" i="3"/>
  <c r="J861" i="3"/>
  <c r="L861" i="3"/>
  <c r="N861" i="3"/>
  <c r="F863" i="4"/>
  <c r="G863" i="4"/>
  <c r="D862" i="3"/>
  <c r="D864" i="4"/>
  <c r="F862" i="3"/>
  <c r="H862" i="3"/>
  <c r="E864" i="4"/>
  <c r="T862" i="3"/>
  <c r="J862" i="3"/>
  <c r="L862" i="3"/>
  <c r="N862" i="3"/>
  <c r="F864" i="4"/>
  <c r="G864" i="4"/>
  <c r="D863" i="3"/>
  <c r="D865" i="4"/>
  <c r="F863" i="3"/>
  <c r="H863" i="3"/>
  <c r="E865" i="4"/>
  <c r="T863" i="3"/>
  <c r="J863" i="3"/>
  <c r="L863" i="3"/>
  <c r="N863" i="3"/>
  <c r="F865" i="4"/>
  <c r="G865" i="4"/>
  <c r="D864" i="3"/>
  <c r="D866" i="4"/>
  <c r="F864" i="3"/>
  <c r="H864" i="3"/>
  <c r="E866" i="4"/>
  <c r="T864" i="3"/>
  <c r="J864" i="3"/>
  <c r="L864" i="3"/>
  <c r="N864" i="3"/>
  <c r="F866" i="4"/>
  <c r="G866" i="4"/>
  <c r="D865" i="3"/>
  <c r="D867" i="4"/>
  <c r="F865" i="3"/>
  <c r="H865" i="3"/>
  <c r="E867" i="4"/>
  <c r="T865" i="3"/>
  <c r="J865" i="3"/>
  <c r="L865" i="3"/>
  <c r="N865" i="3"/>
  <c r="F867" i="4"/>
  <c r="G867" i="4"/>
  <c r="D866" i="3"/>
  <c r="D868" i="4"/>
  <c r="F866" i="3"/>
  <c r="H866" i="3"/>
  <c r="E868" i="4"/>
  <c r="T866" i="3"/>
  <c r="J866" i="3"/>
  <c r="L866" i="3"/>
  <c r="N866" i="3"/>
  <c r="F868" i="4"/>
  <c r="G868" i="4"/>
  <c r="D867" i="3"/>
  <c r="D869" i="4"/>
  <c r="F867" i="3"/>
  <c r="H867" i="3"/>
  <c r="E869" i="4"/>
  <c r="T867" i="3"/>
  <c r="J867" i="3"/>
  <c r="L867" i="3"/>
  <c r="N867" i="3"/>
  <c r="F869" i="4"/>
  <c r="G869" i="4"/>
  <c r="D868" i="3"/>
  <c r="D870" i="4"/>
  <c r="F868" i="3"/>
  <c r="H868" i="3"/>
  <c r="E870" i="4"/>
  <c r="T868" i="3"/>
  <c r="J868" i="3"/>
  <c r="L868" i="3"/>
  <c r="N868" i="3"/>
  <c r="F870" i="4"/>
  <c r="G870" i="4"/>
  <c r="D869" i="3"/>
  <c r="D871" i="4"/>
  <c r="F869" i="3"/>
  <c r="H869" i="3"/>
  <c r="E871" i="4"/>
  <c r="T869" i="3"/>
  <c r="J869" i="3"/>
  <c r="L869" i="3"/>
  <c r="N869" i="3"/>
  <c r="F871" i="4"/>
  <c r="G871" i="4"/>
  <c r="D870" i="3"/>
  <c r="D872" i="4"/>
  <c r="F870" i="3"/>
  <c r="H870" i="3"/>
  <c r="E872" i="4"/>
  <c r="T870" i="3"/>
  <c r="J870" i="3"/>
  <c r="L870" i="3"/>
  <c r="N870" i="3"/>
  <c r="F872" i="4"/>
  <c r="G872" i="4"/>
  <c r="D871" i="3"/>
  <c r="D873" i="4"/>
  <c r="F871" i="3"/>
  <c r="H871" i="3"/>
  <c r="E873" i="4"/>
  <c r="T871" i="3"/>
  <c r="J871" i="3"/>
  <c r="L871" i="3"/>
  <c r="N871" i="3"/>
  <c r="F873" i="4"/>
  <c r="G873" i="4"/>
  <c r="D872" i="3"/>
  <c r="D874" i="4"/>
  <c r="F872" i="3"/>
  <c r="H872" i="3"/>
  <c r="E874" i="4"/>
  <c r="T872" i="3"/>
  <c r="J872" i="3"/>
  <c r="L872" i="3"/>
  <c r="N872" i="3"/>
  <c r="F874" i="4"/>
  <c r="G874" i="4"/>
  <c r="D873" i="3"/>
  <c r="D875" i="4"/>
  <c r="F873" i="3"/>
  <c r="H873" i="3"/>
  <c r="E875" i="4"/>
  <c r="T873" i="3"/>
  <c r="J873" i="3"/>
  <c r="L873" i="3"/>
  <c r="N873" i="3"/>
  <c r="F875" i="4"/>
  <c r="G875" i="4"/>
  <c r="D874" i="3"/>
  <c r="D876" i="4"/>
  <c r="F874" i="3"/>
  <c r="H874" i="3"/>
  <c r="E876" i="4"/>
  <c r="T874" i="3"/>
  <c r="J874" i="3"/>
  <c r="L874" i="3"/>
  <c r="N874" i="3"/>
  <c r="F876" i="4"/>
  <c r="G876" i="4"/>
  <c r="D875" i="3"/>
  <c r="D877" i="4"/>
  <c r="F875" i="3"/>
  <c r="H875" i="3"/>
  <c r="E877" i="4"/>
  <c r="T875" i="3"/>
  <c r="J875" i="3"/>
  <c r="L875" i="3"/>
  <c r="N875" i="3"/>
  <c r="F877" i="4"/>
  <c r="G877" i="4"/>
  <c r="D876" i="3"/>
  <c r="D878" i="4"/>
  <c r="F876" i="3"/>
  <c r="H876" i="3"/>
  <c r="E878" i="4"/>
  <c r="T876" i="3"/>
  <c r="J876" i="3"/>
  <c r="L876" i="3"/>
  <c r="N876" i="3"/>
  <c r="F878" i="4"/>
  <c r="G878" i="4"/>
  <c r="D877" i="3"/>
  <c r="D879" i="4"/>
  <c r="F877" i="3"/>
  <c r="H877" i="3"/>
  <c r="E879" i="4"/>
  <c r="T877" i="3"/>
  <c r="J877" i="3"/>
  <c r="L877" i="3"/>
  <c r="N877" i="3"/>
  <c r="F879" i="4"/>
  <c r="G879" i="4"/>
  <c r="D878" i="3"/>
  <c r="D880" i="4"/>
  <c r="F878" i="3"/>
  <c r="H878" i="3"/>
  <c r="E880" i="4"/>
  <c r="T878" i="3"/>
  <c r="J878" i="3"/>
  <c r="L878" i="3"/>
  <c r="N878" i="3"/>
  <c r="F880" i="4"/>
  <c r="G880" i="4"/>
  <c r="D879" i="3"/>
  <c r="D881" i="4"/>
  <c r="F879" i="3"/>
  <c r="H879" i="3"/>
  <c r="E881" i="4"/>
  <c r="T879" i="3"/>
  <c r="J879" i="3"/>
  <c r="L879" i="3"/>
  <c r="N879" i="3"/>
  <c r="F881" i="4"/>
  <c r="G881" i="4"/>
  <c r="D880" i="3"/>
  <c r="D882" i="4"/>
  <c r="F880" i="3"/>
  <c r="H880" i="3"/>
  <c r="E882" i="4"/>
  <c r="T880" i="3"/>
  <c r="J880" i="3"/>
  <c r="L880" i="3"/>
  <c r="N880" i="3"/>
  <c r="F882" i="4"/>
  <c r="G882" i="4"/>
  <c r="D881" i="3"/>
  <c r="D883" i="4"/>
  <c r="F881" i="3"/>
  <c r="H881" i="3"/>
  <c r="E883" i="4"/>
  <c r="T881" i="3"/>
  <c r="J881" i="3"/>
  <c r="L881" i="3"/>
  <c r="N881" i="3"/>
  <c r="F883" i="4"/>
  <c r="G883" i="4"/>
  <c r="D882" i="3"/>
  <c r="D884" i="4"/>
  <c r="F882" i="3"/>
  <c r="H882" i="3"/>
  <c r="E884" i="4"/>
  <c r="T882" i="3"/>
  <c r="J882" i="3"/>
  <c r="L882" i="3"/>
  <c r="N882" i="3"/>
  <c r="F884" i="4"/>
  <c r="G884" i="4"/>
  <c r="D883" i="3"/>
  <c r="D885" i="4"/>
  <c r="F883" i="3"/>
  <c r="H883" i="3"/>
  <c r="E885" i="4"/>
  <c r="T883" i="3"/>
  <c r="J883" i="3"/>
  <c r="L883" i="3"/>
  <c r="N883" i="3"/>
  <c r="F885" i="4"/>
  <c r="G885" i="4"/>
  <c r="D884" i="3"/>
  <c r="D886" i="4"/>
  <c r="F884" i="3"/>
  <c r="H884" i="3"/>
  <c r="E886" i="4"/>
  <c r="T884" i="3"/>
  <c r="J884" i="3"/>
  <c r="L884" i="3"/>
  <c r="N884" i="3"/>
  <c r="F886" i="4"/>
  <c r="G886" i="4"/>
  <c r="D885" i="3"/>
  <c r="D887" i="4"/>
  <c r="F885" i="3"/>
  <c r="H885" i="3"/>
  <c r="E887" i="4"/>
  <c r="T885" i="3"/>
  <c r="J885" i="3"/>
  <c r="L885" i="3"/>
  <c r="N885" i="3"/>
  <c r="F887" i="4"/>
  <c r="G887" i="4"/>
  <c r="D886" i="3"/>
  <c r="D888" i="4"/>
  <c r="F886" i="3"/>
  <c r="H886" i="3"/>
  <c r="E888" i="4"/>
  <c r="T886" i="3"/>
  <c r="J886" i="3"/>
  <c r="L886" i="3"/>
  <c r="N886" i="3"/>
  <c r="F888" i="4"/>
  <c r="G888" i="4"/>
  <c r="D887" i="3"/>
  <c r="D889" i="4"/>
  <c r="F887" i="3"/>
  <c r="H887" i="3"/>
  <c r="E889" i="4"/>
  <c r="T887" i="3"/>
  <c r="J887" i="3"/>
  <c r="L887" i="3"/>
  <c r="N887" i="3"/>
  <c r="F889" i="4"/>
  <c r="G889" i="4"/>
  <c r="D888" i="3"/>
  <c r="D890" i="4"/>
  <c r="F888" i="3"/>
  <c r="H888" i="3"/>
  <c r="E890" i="4"/>
  <c r="T888" i="3"/>
  <c r="J888" i="3"/>
  <c r="L888" i="3"/>
  <c r="N888" i="3"/>
  <c r="F890" i="4"/>
  <c r="G890" i="4"/>
  <c r="D889" i="3"/>
  <c r="D891" i="4"/>
  <c r="F889" i="3"/>
  <c r="H889" i="3"/>
  <c r="E891" i="4"/>
  <c r="T889" i="3"/>
  <c r="J889" i="3"/>
  <c r="L889" i="3"/>
  <c r="N889" i="3"/>
  <c r="F891" i="4"/>
  <c r="G891" i="4"/>
  <c r="D890" i="3"/>
  <c r="D892" i="4"/>
  <c r="F890" i="3"/>
  <c r="H890" i="3"/>
  <c r="E892" i="4"/>
  <c r="T890" i="3"/>
  <c r="J890" i="3"/>
  <c r="L890" i="3"/>
  <c r="N890" i="3"/>
  <c r="F892" i="4"/>
  <c r="G892" i="4"/>
  <c r="D891" i="3"/>
  <c r="D893" i="4"/>
  <c r="F891" i="3"/>
  <c r="H891" i="3"/>
  <c r="E893" i="4"/>
  <c r="T891" i="3"/>
  <c r="J891" i="3"/>
  <c r="L891" i="3"/>
  <c r="N891" i="3"/>
  <c r="F893" i="4"/>
  <c r="G893" i="4"/>
  <c r="D892" i="3"/>
  <c r="D894" i="4"/>
  <c r="F892" i="3"/>
  <c r="H892" i="3"/>
  <c r="E894" i="4"/>
  <c r="T892" i="3"/>
  <c r="J892" i="3"/>
  <c r="L892" i="3"/>
  <c r="N892" i="3"/>
  <c r="F894" i="4"/>
  <c r="G894" i="4"/>
  <c r="D893" i="3"/>
  <c r="D895" i="4"/>
  <c r="F893" i="3"/>
  <c r="H893" i="3"/>
  <c r="E895" i="4"/>
  <c r="T893" i="3"/>
  <c r="J893" i="3"/>
  <c r="L893" i="3"/>
  <c r="N893" i="3"/>
  <c r="F895" i="4"/>
  <c r="G895" i="4"/>
  <c r="D894" i="3"/>
  <c r="D896" i="4"/>
  <c r="F894" i="3"/>
  <c r="H894" i="3"/>
  <c r="E896" i="4"/>
  <c r="T894" i="3"/>
  <c r="J894" i="3"/>
  <c r="L894" i="3"/>
  <c r="N894" i="3"/>
  <c r="F896" i="4"/>
  <c r="G896" i="4"/>
  <c r="D895" i="3"/>
  <c r="D897" i="4"/>
  <c r="F895" i="3"/>
  <c r="H895" i="3"/>
  <c r="E897" i="4"/>
  <c r="T895" i="3"/>
  <c r="J895" i="3"/>
  <c r="L895" i="3"/>
  <c r="N895" i="3"/>
  <c r="F897" i="4"/>
  <c r="G897" i="4"/>
  <c r="D896" i="3"/>
  <c r="D898" i="4"/>
  <c r="F896" i="3"/>
  <c r="H896" i="3"/>
  <c r="E898" i="4"/>
  <c r="T896" i="3"/>
  <c r="J896" i="3"/>
  <c r="L896" i="3"/>
  <c r="N896" i="3"/>
  <c r="F898" i="4"/>
  <c r="G898" i="4"/>
  <c r="D897" i="3"/>
  <c r="D899" i="4"/>
  <c r="F897" i="3"/>
  <c r="H897" i="3"/>
  <c r="E899" i="4"/>
  <c r="T897" i="3"/>
  <c r="J897" i="3"/>
  <c r="L897" i="3"/>
  <c r="N897" i="3"/>
  <c r="F899" i="4"/>
  <c r="G899" i="4"/>
  <c r="D898" i="3"/>
  <c r="D900" i="4"/>
  <c r="F898" i="3"/>
  <c r="H898" i="3"/>
  <c r="E900" i="4"/>
  <c r="T898" i="3"/>
  <c r="J898" i="3"/>
  <c r="L898" i="3"/>
  <c r="N898" i="3"/>
  <c r="F900" i="4"/>
  <c r="G900" i="4"/>
  <c r="D899" i="3"/>
  <c r="D901" i="4"/>
  <c r="F899" i="3"/>
  <c r="H899" i="3"/>
  <c r="E901" i="4"/>
  <c r="T899" i="3"/>
  <c r="J899" i="3"/>
  <c r="L899" i="3"/>
  <c r="N899" i="3"/>
  <c r="F901" i="4"/>
  <c r="G901" i="4"/>
  <c r="D900" i="3"/>
  <c r="D902" i="4"/>
  <c r="F900" i="3"/>
  <c r="H900" i="3"/>
  <c r="E902" i="4"/>
  <c r="T900" i="3"/>
  <c r="J900" i="3"/>
  <c r="L900" i="3"/>
  <c r="N900" i="3"/>
  <c r="F902" i="4"/>
  <c r="G902" i="4"/>
  <c r="D901" i="3"/>
  <c r="D903" i="4"/>
  <c r="F901" i="3"/>
  <c r="H901" i="3"/>
  <c r="E903" i="4"/>
  <c r="T901" i="3"/>
  <c r="J901" i="3"/>
  <c r="L901" i="3"/>
  <c r="N901" i="3"/>
  <c r="F903" i="4"/>
  <c r="G903" i="4"/>
  <c r="D902" i="3"/>
  <c r="D904" i="4"/>
  <c r="F902" i="3"/>
  <c r="H902" i="3"/>
  <c r="E904" i="4"/>
  <c r="T902" i="3"/>
  <c r="J902" i="3"/>
  <c r="L902" i="3"/>
  <c r="N902" i="3"/>
  <c r="F904" i="4"/>
  <c r="G904" i="4"/>
  <c r="D903" i="3"/>
  <c r="D905" i="4"/>
  <c r="F903" i="3"/>
  <c r="H903" i="3"/>
  <c r="E905" i="4"/>
  <c r="T903" i="3"/>
  <c r="J903" i="3"/>
  <c r="L903" i="3"/>
  <c r="N903" i="3"/>
  <c r="F905" i="4"/>
  <c r="G905" i="4"/>
  <c r="D904" i="3"/>
  <c r="D906" i="4"/>
  <c r="F904" i="3"/>
  <c r="H904" i="3"/>
  <c r="E906" i="4"/>
  <c r="T904" i="3"/>
  <c r="J904" i="3"/>
  <c r="L904" i="3"/>
  <c r="N904" i="3"/>
  <c r="F906" i="4"/>
  <c r="G906" i="4"/>
  <c r="D905" i="3"/>
  <c r="D907" i="4"/>
  <c r="F905" i="3"/>
  <c r="H905" i="3"/>
  <c r="E907" i="4"/>
  <c r="T905" i="3"/>
  <c r="J905" i="3"/>
  <c r="L905" i="3"/>
  <c r="N905" i="3"/>
  <c r="F907" i="4"/>
  <c r="G907" i="4"/>
  <c r="D906" i="3"/>
  <c r="D908" i="4"/>
  <c r="F906" i="3"/>
  <c r="H906" i="3"/>
  <c r="E908" i="4"/>
  <c r="T906" i="3"/>
  <c r="J906" i="3"/>
  <c r="L906" i="3"/>
  <c r="N906" i="3"/>
  <c r="F908" i="4"/>
  <c r="G908" i="4"/>
  <c r="D907" i="3"/>
  <c r="D909" i="4"/>
  <c r="F907" i="3"/>
  <c r="H907" i="3"/>
  <c r="E909" i="4"/>
  <c r="T907" i="3"/>
  <c r="J907" i="3"/>
  <c r="L907" i="3"/>
  <c r="N907" i="3"/>
  <c r="F909" i="4"/>
  <c r="G909" i="4"/>
  <c r="D908" i="3"/>
  <c r="D910" i="4"/>
  <c r="F908" i="3"/>
  <c r="H908" i="3"/>
  <c r="E910" i="4"/>
  <c r="T908" i="3"/>
  <c r="J908" i="3"/>
  <c r="L908" i="3"/>
  <c r="N908" i="3"/>
  <c r="F910" i="4"/>
  <c r="G910" i="4"/>
  <c r="D909" i="3"/>
  <c r="D911" i="4"/>
  <c r="F909" i="3"/>
  <c r="H909" i="3"/>
  <c r="E911" i="4"/>
  <c r="T909" i="3"/>
  <c r="J909" i="3"/>
  <c r="L909" i="3"/>
  <c r="N909" i="3"/>
  <c r="F911" i="4"/>
  <c r="G911" i="4"/>
  <c r="D910" i="3"/>
  <c r="D912" i="4"/>
  <c r="F910" i="3"/>
  <c r="H910" i="3"/>
  <c r="E912" i="4"/>
  <c r="T910" i="3"/>
  <c r="J910" i="3"/>
  <c r="L910" i="3"/>
  <c r="N910" i="3"/>
  <c r="F912" i="4"/>
  <c r="G912" i="4"/>
  <c r="D911" i="3"/>
  <c r="D913" i="4"/>
  <c r="F911" i="3"/>
  <c r="H911" i="3"/>
  <c r="E913" i="4"/>
  <c r="T911" i="3"/>
  <c r="J911" i="3"/>
  <c r="L911" i="3"/>
  <c r="N911" i="3"/>
  <c r="F913" i="4"/>
  <c r="G913" i="4"/>
  <c r="D912" i="3"/>
  <c r="D914" i="4"/>
  <c r="F912" i="3"/>
  <c r="H912" i="3"/>
  <c r="E914" i="4"/>
  <c r="T912" i="3"/>
  <c r="J912" i="3"/>
  <c r="L912" i="3"/>
  <c r="N912" i="3"/>
  <c r="F914" i="4"/>
  <c r="G914" i="4"/>
  <c r="D913" i="3"/>
  <c r="D915" i="4"/>
  <c r="F913" i="3"/>
  <c r="H913" i="3"/>
  <c r="E915" i="4"/>
  <c r="T913" i="3"/>
  <c r="J913" i="3"/>
  <c r="L913" i="3"/>
  <c r="N913" i="3"/>
  <c r="F915" i="4"/>
  <c r="G915" i="4"/>
  <c r="D914" i="3"/>
  <c r="D916" i="4"/>
  <c r="F914" i="3"/>
  <c r="H914" i="3"/>
  <c r="E916" i="4"/>
  <c r="T914" i="3"/>
  <c r="J914" i="3"/>
  <c r="L914" i="3"/>
  <c r="N914" i="3"/>
  <c r="F916" i="4"/>
  <c r="G916" i="4"/>
  <c r="D915" i="3"/>
  <c r="D917" i="4"/>
  <c r="F915" i="3"/>
  <c r="H915" i="3"/>
  <c r="E917" i="4"/>
  <c r="T915" i="3"/>
  <c r="J915" i="3"/>
  <c r="L915" i="3"/>
  <c r="N915" i="3"/>
  <c r="F917" i="4"/>
  <c r="G917" i="4"/>
  <c r="D916" i="3"/>
  <c r="D918" i="4"/>
  <c r="F916" i="3"/>
  <c r="H916" i="3"/>
  <c r="E918" i="4"/>
  <c r="T916" i="3"/>
  <c r="J916" i="3"/>
  <c r="L916" i="3"/>
  <c r="N916" i="3"/>
  <c r="F918" i="4"/>
  <c r="G918" i="4"/>
  <c r="D917" i="3"/>
  <c r="D919" i="4"/>
  <c r="F917" i="3"/>
  <c r="H917" i="3"/>
  <c r="E919" i="4"/>
  <c r="T917" i="3"/>
  <c r="J917" i="3"/>
  <c r="L917" i="3"/>
  <c r="N917" i="3"/>
  <c r="F919" i="4"/>
  <c r="G919" i="4"/>
  <c r="D918" i="3"/>
  <c r="D920" i="4"/>
  <c r="F918" i="3"/>
  <c r="H918" i="3"/>
  <c r="E920" i="4"/>
  <c r="T918" i="3"/>
  <c r="J918" i="3"/>
  <c r="L918" i="3"/>
  <c r="N918" i="3"/>
  <c r="F920" i="4"/>
  <c r="G920" i="4"/>
  <c r="D919" i="3"/>
  <c r="D921" i="4"/>
  <c r="F919" i="3"/>
  <c r="H919" i="3"/>
  <c r="E921" i="4"/>
  <c r="T919" i="3"/>
  <c r="J919" i="3"/>
  <c r="L919" i="3"/>
  <c r="N919" i="3"/>
  <c r="F921" i="4"/>
  <c r="G921" i="4"/>
  <c r="D920" i="3"/>
  <c r="D922" i="4"/>
  <c r="F920" i="3"/>
  <c r="H920" i="3"/>
  <c r="E922" i="4"/>
  <c r="T920" i="3"/>
  <c r="J920" i="3"/>
  <c r="L920" i="3"/>
  <c r="N920" i="3"/>
  <c r="F922" i="4"/>
  <c r="G922" i="4"/>
  <c r="D921" i="3"/>
  <c r="D923" i="4"/>
  <c r="F921" i="3"/>
  <c r="H921" i="3"/>
  <c r="E923" i="4"/>
  <c r="T921" i="3"/>
  <c r="J921" i="3"/>
  <c r="L921" i="3"/>
  <c r="N921" i="3"/>
  <c r="F923" i="4"/>
  <c r="G923" i="4"/>
  <c r="D922" i="3"/>
  <c r="D924" i="4"/>
  <c r="F922" i="3"/>
  <c r="H922" i="3"/>
  <c r="E924" i="4"/>
  <c r="T922" i="3"/>
  <c r="J922" i="3"/>
  <c r="L922" i="3"/>
  <c r="N922" i="3"/>
  <c r="F924" i="4"/>
  <c r="G924" i="4"/>
  <c r="D923" i="3"/>
  <c r="D925" i="4"/>
  <c r="F923" i="3"/>
  <c r="H923" i="3"/>
  <c r="E925" i="4"/>
  <c r="T923" i="3"/>
  <c r="J923" i="3"/>
  <c r="L923" i="3"/>
  <c r="N923" i="3"/>
  <c r="F925" i="4"/>
  <c r="G925" i="4"/>
  <c r="D924" i="3"/>
  <c r="D926" i="4"/>
  <c r="F924" i="3"/>
  <c r="H924" i="3"/>
  <c r="E926" i="4"/>
  <c r="T924" i="3"/>
  <c r="J924" i="3"/>
  <c r="L924" i="3"/>
  <c r="N924" i="3"/>
  <c r="F926" i="4"/>
  <c r="G926" i="4"/>
  <c r="D925" i="3"/>
  <c r="D927" i="4"/>
  <c r="F925" i="3"/>
  <c r="H925" i="3"/>
  <c r="E927" i="4"/>
  <c r="T925" i="3"/>
  <c r="J925" i="3"/>
  <c r="L925" i="3"/>
  <c r="N925" i="3"/>
  <c r="F927" i="4"/>
  <c r="G927" i="4"/>
  <c r="D926" i="3"/>
  <c r="D928" i="4"/>
  <c r="F926" i="3"/>
  <c r="H926" i="3"/>
  <c r="E928" i="4"/>
  <c r="T926" i="3"/>
  <c r="J926" i="3"/>
  <c r="L926" i="3"/>
  <c r="N926" i="3"/>
  <c r="F928" i="4"/>
  <c r="G928" i="4"/>
  <c r="D927" i="3"/>
  <c r="D929" i="4"/>
  <c r="F927" i="3"/>
  <c r="H927" i="3"/>
  <c r="E929" i="4"/>
  <c r="T927" i="3"/>
  <c r="J927" i="3"/>
  <c r="L927" i="3"/>
  <c r="N927" i="3"/>
  <c r="F929" i="4"/>
  <c r="G929" i="4"/>
  <c r="D928" i="3"/>
  <c r="D930" i="4"/>
  <c r="F928" i="3"/>
  <c r="H928" i="3"/>
  <c r="E930" i="4"/>
  <c r="T928" i="3"/>
  <c r="J928" i="3"/>
  <c r="L928" i="3"/>
  <c r="N928" i="3"/>
  <c r="F930" i="4"/>
  <c r="G930" i="4"/>
  <c r="D929" i="3"/>
  <c r="D931" i="4"/>
  <c r="F929" i="3"/>
  <c r="H929" i="3"/>
  <c r="E931" i="4"/>
  <c r="T929" i="3"/>
  <c r="J929" i="3"/>
  <c r="L929" i="3"/>
  <c r="N929" i="3"/>
  <c r="F931" i="4"/>
  <c r="G931" i="4"/>
  <c r="D930" i="3"/>
  <c r="D932" i="4"/>
  <c r="F930" i="3"/>
  <c r="H930" i="3"/>
  <c r="E932" i="4"/>
  <c r="T930" i="3"/>
  <c r="J930" i="3"/>
  <c r="L930" i="3"/>
  <c r="N930" i="3"/>
  <c r="F932" i="4"/>
  <c r="G932" i="4"/>
  <c r="D931" i="3"/>
  <c r="D933" i="4"/>
  <c r="F931" i="3"/>
  <c r="H931" i="3"/>
  <c r="E933" i="4"/>
  <c r="T931" i="3"/>
  <c r="J931" i="3"/>
  <c r="L931" i="3"/>
  <c r="N931" i="3"/>
  <c r="F933" i="4"/>
  <c r="G933" i="4"/>
  <c r="D932" i="3"/>
  <c r="D934" i="4"/>
  <c r="F932" i="3"/>
  <c r="H932" i="3"/>
  <c r="E934" i="4"/>
  <c r="T932" i="3"/>
  <c r="J932" i="3"/>
  <c r="L932" i="3"/>
  <c r="N932" i="3"/>
  <c r="F934" i="4"/>
  <c r="G934" i="4"/>
  <c r="D933" i="3"/>
  <c r="D935" i="4"/>
  <c r="F933" i="3"/>
  <c r="H933" i="3"/>
  <c r="E935" i="4"/>
  <c r="T933" i="3"/>
  <c r="J933" i="3"/>
  <c r="L933" i="3"/>
  <c r="N933" i="3"/>
  <c r="F935" i="4"/>
  <c r="G935" i="4"/>
  <c r="D934" i="3"/>
  <c r="D936" i="4"/>
  <c r="F934" i="3"/>
  <c r="H934" i="3"/>
  <c r="E936" i="4"/>
  <c r="T934" i="3"/>
  <c r="J934" i="3"/>
  <c r="L934" i="3"/>
  <c r="N934" i="3"/>
  <c r="F936" i="4"/>
  <c r="G936" i="4"/>
  <c r="D935" i="3"/>
  <c r="D937" i="4"/>
  <c r="F935" i="3"/>
  <c r="H935" i="3"/>
  <c r="E937" i="4"/>
  <c r="T935" i="3"/>
  <c r="J935" i="3"/>
  <c r="L935" i="3"/>
  <c r="N935" i="3"/>
  <c r="F937" i="4"/>
  <c r="G937" i="4"/>
  <c r="D936" i="3"/>
  <c r="D938" i="4"/>
  <c r="F936" i="3"/>
  <c r="H936" i="3"/>
  <c r="E938" i="4"/>
  <c r="T936" i="3"/>
  <c r="J936" i="3"/>
  <c r="L936" i="3"/>
  <c r="N936" i="3"/>
  <c r="F938" i="4"/>
  <c r="G938" i="4"/>
  <c r="D937" i="3"/>
  <c r="D939" i="4"/>
  <c r="F937" i="3"/>
  <c r="H937" i="3"/>
  <c r="E939" i="4"/>
  <c r="T937" i="3"/>
  <c r="J937" i="3"/>
  <c r="L937" i="3"/>
  <c r="N937" i="3"/>
  <c r="F939" i="4"/>
  <c r="G939" i="4"/>
  <c r="D938" i="3"/>
  <c r="D940" i="4"/>
  <c r="F938" i="3"/>
  <c r="H938" i="3"/>
  <c r="E940" i="4"/>
  <c r="T938" i="3"/>
  <c r="J938" i="3"/>
  <c r="L938" i="3"/>
  <c r="N938" i="3"/>
  <c r="F940" i="4"/>
  <c r="G940" i="4"/>
  <c r="D939" i="3"/>
  <c r="D941" i="4"/>
  <c r="F939" i="3"/>
  <c r="H939" i="3"/>
  <c r="E941" i="4"/>
  <c r="T939" i="3"/>
  <c r="J939" i="3"/>
  <c r="L939" i="3"/>
  <c r="N939" i="3"/>
  <c r="F941" i="4"/>
  <c r="G941" i="4"/>
  <c r="D940" i="3"/>
  <c r="D942" i="4"/>
  <c r="F940" i="3"/>
  <c r="H940" i="3"/>
  <c r="E942" i="4"/>
  <c r="T940" i="3"/>
  <c r="J940" i="3"/>
  <c r="L940" i="3"/>
  <c r="N940" i="3"/>
  <c r="F942" i="4"/>
  <c r="G942" i="4"/>
  <c r="D941" i="3"/>
  <c r="D943" i="4"/>
  <c r="F941" i="3"/>
  <c r="H941" i="3"/>
  <c r="E943" i="4"/>
  <c r="T941" i="3"/>
  <c r="J941" i="3"/>
  <c r="L941" i="3"/>
  <c r="N941" i="3"/>
  <c r="F943" i="4"/>
  <c r="G943" i="4"/>
  <c r="D942" i="3"/>
  <c r="D944" i="4"/>
  <c r="F942" i="3"/>
  <c r="H942" i="3"/>
  <c r="E944" i="4"/>
  <c r="T942" i="3"/>
  <c r="J942" i="3"/>
  <c r="L942" i="3"/>
  <c r="N942" i="3"/>
  <c r="F944" i="4"/>
  <c r="G944" i="4"/>
  <c r="D943" i="3"/>
  <c r="D945" i="4"/>
  <c r="F943" i="3"/>
  <c r="H943" i="3"/>
  <c r="E945" i="4"/>
  <c r="T943" i="3"/>
  <c r="J943" i="3"/>
  <c r="L943" i="3"/>
  <c r="N943" i="3"/>
  <c r="F945" i="4"/>
  <c r="G945" i="4"/>
  <c r="D944" i="3"/>
  <c r="D946" i="4"/>
  <c r="F944" i="3"/>
  <c r="H944" i="3"/>
  <c r="E946" i="4"/>
  <c r="T944" i="3"/>
  <c r="J944" i="3"/>
  <c r="L944" i="3"/>
  <c r="N944" i="3"/>
  <c r="F946" i="4"/>
  <c r="G946" i="4"/>
  <c r="D945" i="3"/>
  <c r="D947" i="4"/>
  <c r="F945" i="3"/>
  <c r="H945" i="3"/>
  <c r="E947" i="4"/>
  <c r="T945" i="3"/>
  <c r="J945" i="3"/>
  <c r="L945" i="3"/>
  <c r="N945" i="3"/>
  <c r="F947" i="4"/>
  <c r="G947" i="4"/>
  <c r="D946" i="3"/>
  <c r="D948" i="4"/>
  <c r="F946" i="3"/>
  <c r="H946" i="3"/>
  <c r="E948" i="4"/>
  <c r="T946" i="3"/>
  <c r="J946" i="3"/>
  <c r="L946" i="3"/>
  <c r="N946" i="3"/>
  <c r="F948" i="4"/>
  <c r="G948" i="4"/>
  <c r="D947" i="3"/>
  <c r="D949" i="4"/>
  <c r="F947" i="3"/>
  <c r="H947" i="3"/>
  <c r="E949" i="4"/>
  <c r="T947" i="3"/>
  <c r="J947" i="3"/>
  <c r="L947" i="3"/>
  <c r="N947" i="3"/>
  <c r="F949" i="4"/>
  <c r="G949" i="4"/>
  <c r="D948" i="3"/>
  <c r="D950" i="4"/>
  <c r="F948" i="3"/>
  <c r="H948" i="3"/>
  <c r="E950" i="4"/>
  <c r="T948" i="3"/>
  <c r="J948" i="3"/>
  <c r="L948" i="3"/>
  <c r="N948" i="3"/>
  <c r="F950" i="4"/>
  <c r="G950" i="4"/>
  <c r="D949" i="3"/>
  <c r="D951" i="4"/>
  <c r="F949" i="3"/>
  <c r="H949" i="3"/>
  <c r="E951" i="4"/>
  <c r="T949" i="3"/>
  <c r="J949" i="3"/>
  <c r="L949" i="3"/>
  <c r="N949" i="3"/>
  <c r="F951" i="4"/>
  <c r="G951" i="4"/>
  <c r="D950" i="3"/>
  <c r="D952" i="4"/>
  <c r="F950" i="3"/>
  <c r="H950" i="3"/>
  <c r="E952" i="4"/>
  <c r="T950" i="3"/>
  <c r="J950" i="3"/>
  <c r="L950" i="3"/>
  <c r="N950" i="3"/>
  <c r="F952" i="4"/>
  <c r="G952" i="4"/>
  <c r="D951" i="3"/>
  <c r="D953" i="4"/>
  <c r="F951" i="3"/>
  <c r="H951" i="3"/>
  <c r="E953" i="4"/>
  <c r="T951" i="3"/>
  <c r="J951" i="3"/>
  <c r="L951" i="3"/>
  <c r="N951" i="3"/>
  <c r="F953" i="4"/>
  <c r="G953" i="4"/>
  <c r="D952" i="3"/>
  <c r="D954" i="4"/>
  <c r="F952" i="3"/>
  <c r="H952" i="3"/>
  <c r="E954" i="4"/>
  <c r="T952" i="3"/>
  <c r="J952" i="3"/>
  <c r="L952" i="3"/>
  <c r="N952" i="3"/>
  <c r="F954" i="4"/>
  <c r="G954" i="4"/>
  <c r="D953" i="3"/>
  <c r="D955" i="4"/>
  <c r="F953" i="3"/>
  <c r="H953" i="3"/>
  <c r="E955" i="4"/>
  <c r="T953" i="3"/>
  <c r="J953" i="3"/>
  <c r="L953" i="3"/>
  <c r="N953" i="3"/>
  <c r="F955" i="4"/>
  <c r="G955" i="4"/>
  <c r="D954" i="3"/>
  <c r="D956" i="4"/>
  <c r="F954" i="3"/>
  <c r="H954" i="3"/>
  <c r="E956" i="4"/>
  <c r="T954" i="3"/>
  <c r="J954" i="3"/>
  <c r="L954" i="3"/>
  <c r="N954" i="3"/>
  <c r="F956" i="4"/>
  <c r="G956" i="4"/>
  <c r="D955" i="3"/>
  <c r="D957" i="4"/>
  <c r="F955" i="3"/>
  <c r="H955" i="3"/>
  <c r="E957" i="4"/>
  <c r="T955" i="3"/>
  <c r="J955" i="3"/>
  <c r="L955" i="3"/>
  <c r="N955" i="3"/>
  <c r="F957" i="4"/>
  <c r="G957" i="4"/>
  <c r="D956" i="3"/>
  <c r="D958" i="4"/>
  <c r="F956" i="3"/>
  <c r="H956" i="3"/>
  <c r="E958" i="4"/>
  <c r="T956" i="3"/>
  <c r="J956" i="3"/>
  <c r="L956" i="3"/>
  <c r="N956" i="3"/>
  <c r="F958" i="4"/>
  <c r="G958" i="4"/>
  <c r="D957" i="3"/>
  <c r="D959" i="4"/>
  <c r="F957" i="3"/>
  <c r="H957" i="3"/>
  <c r="E959" i="4"/>
  <c r="T957" i="3"/>
  <c r="J957" i="3"/>
  <c r="L957" i="3"/>
  <c r="N957" i="3"/>
  <c r="F959" i="4"/>
  <c r="G959" i="4"/>
  <c r="D958" i="3"/>
  <c r="D960" i="4"/>
  <c r="F958" i="3"/>
  <c r="H958" i="3"/>
  <c r="E960" i="4"/>
  <c r="T958" i="3"/>
  <c r="J958" i="3"/>
  <c r="L958" i="3"/>
  <c r="N958" i="3"/>
  <c r="F960" i="4"/>
  <c r="G960" i="4"/>
  <c r="D959" i="3"/>
  <c r="D961" i="4"/>
  <c r="F959" i="3"/>
  <c r="H959" i="3"/>
  <c r="E961" i="4"/>
  <c r="T959" i="3"/>
  <c r="J959" i="3"/>
  <c r="L959" i="3"/>
  <c r="N959" i="3"/>
  <c r="F961" i="4"/>
  <c r="G961" i="4"/>
  <c r="D960" i="3"/>
  <c r="D962" i="4"/>
  <c r="F960" i="3"/>
  <c r="H960" i="3"/>
  <c r="E962" i="4"/>
  <c r="T960" i="3"/>
  <c r="J960" i="3"/>
  <c r="L960" i="3"/>
  <c r="N960" i="3"/>
  <c r="F962" i="4"/>
  <c r="G962" i="4"/>
  <c r="D961" i="3"/>
  <c r="D963" i="4"/>
  <c r="F961" i="3"/>
  <c r="H961" i="3"/>
  <c r="E963" i="4"/>
  <c r="T961" i="3"/>
  <c r="J961" i="3"/>
  <c r="L961" i="3"/>
  <c r="N961" i="3"/>
  <c r="F963" i="4"/>
  <c r="G963" i="4"/>
  <c r="D962" i="3"/>
  <c r="D964" i="4"/>
  <c r="F962" i="3"/>
  <c r="H962" i="3"/>
  <c r="E964" i="4"/>
  <c r="T962" i="3"/>
  <c r="J962" i="3"/>
  <c r="L962" i="3"/>
  <c r="N962" i="3"/>
  <c r="F964" i="4"/>
  <c r="G964" i="4"/>
  <c r="D963" i="3"/>
  <c r="D965" i="4"/>
  <c r="F963" i="3"/>
  <c r="H963" i="3"/>
  <c r="E965" i="4"/>
  <c r="T963" i="3"/>
  <c r="J963" i="3"/>
  <c r="L963" i="3"/>
  <c r="N963" i="3"/>
  <c r="F965" i="4"/>
  <c r="G965" i="4"/>
  <c r="D964" i="3"/>
  <c r="D966" i="4"/>
  <c r="F964" i="3"/>
  <c r="H964" i="3"/>
  <c r="E966" i="4"/>
  <c r="T964" i="3"/>
  <c r="J964" i="3"/>
  <c r="L964" i="3"/>
  <c r="N964" i="3"/>
  <c r="F966" i="4"/>
  <c r="G966" i="4"/>
  <c r="D965" i="3"/>
  <c r="D967" i="4"/>
  <c r="F965" i="3"/>
  <c r="H965" i="3"/>
  <c r="E967" i="4"/>
  <c r="T965" i="3"/>
  <c r="J965" i="3"/>
  <c r="L965" i="3"/>
  <c r="N965" i="3"/>
  <c r="F967" i="4"/>
  <c r="G967" i="4"/>
  <c r="D966" i="3"/>
  <c r="D968" i="4"/>
  <c r="F966" i="3"/>
  <c r="H966" i="3"/>
  <c r="E968" i="4"/>
  <c r="T966" i="3"/>
  <c r="J966" i="3"/>
  <c r="L966" i="3"/>
  <c r="N966" i="3"/>
  <c r="F968" i="4"/>
  <c r="G968" i="4"/>
  <c r="D967" i="3"/>
  <c r="D969" i="4"/>
  <c r="F967" i="3"/>
  <c r="H967" i="3"/>
  <c r="E969" i="4"/>
  <c r="T967" i="3"/>
  <c r="J967" i="3"/>
  <c r="L967" i="3"/>
  <c r="N967" i="3"/>
  <c r="F969" i="4"/>
  <c r="G969" i="4"/>
  <c r="D968" i="3"/>
  <c r="D970" i="4"/>
  <c r="F968" i="3"/>
  <c r="H968" i="3"/>
  <c r="E970" i="4"/>
  <c r="T968" i="3"/>
  <c r="J968" i="3"/>
  <c r="L968" i="3"/>
  <c r="N968" i="3"/>
  <c r="F970" i="4"/>
  <c r="G970" i="4"/>
  <c r="D969" i="3"/>
  <c r="D971" i="4"/>
  <c r="F969" i="3"/>
  <c r="H969" i="3"/>
  <c r="E971" i="4"/>
  <c r="T969" i="3"/>
  <c r="J969" i="3"/>
  <c r="L969" i="3"/>
  <c r="N969" i="3"/>
  <c r="F971" i="4"/>
  <c r="G971" i="4"/>
  <c r="D970" i="3"/>
  <c r="D972" i="4"/>
  <c r="F970" i="3"/>
  <c r="H970" i="3"/>
  <c r="E972" i="4"/>
  <c r="T970" i="3"/>
  <c r="J970" i="3"/>
  <c r="L970" i="3"/>
  <c r="N970" i="3"/>
  <c r="F972" i="4"/>
  <c r="G972" i="4"/>
  <c r="D971" i="3"/>
  <c r="D973" i="4"/>
  <c r="F971" i="3"/>
  <c r="H971" i="3"/>
  <c r="E973" i="4"/>
  <c r="T971" i="3"/>
  <c r="J971" i="3"/>
  <c r="L971" i="3"/>
  <c r="N971" i="3"/>
  <c r="F973" i="4"/>
  <c r="G973" i="4"/>
  <c r="D972" i="3"/>
  <c r="D974" i="4"/>
  <c r="F972" i="3"/>
  <c r="H972" i="3"/>
  <c r="E974" i="4"/>
  <c r="T972" i="3"/>
  <c r="J972" i="3"/>
  <c r="L972" i="3"/>
  <c r="N972" i="3"/>
  <c r="F974" i="4"/>
  <c r="G974" i="4"/>
  <c r="D973" i="3"/>
  <c r="D975" i="4"/>
  <c r="F973" i="3"/>
  <c r="H973" i="3"/>
  <c r="E975" i="4"/>
  <c r="T973" i="3"/>
  <c r="J973" i="3"/>
  <c r="L973" i="3"/>
  <c r="N973" i="3"/>
  <c r="F975" i="4"/>
  <c r="G975" i="4"/>
  <c r="D974" i="3"/>
  <c r="D976" i="4"/>
  <c r="F974" i="3"/>
  <c r="H974" i="3"/>
  <c r="E976" i="4"/>
  <c r="T974" i="3"/>
  <c r="J974" i="3"/>
  <c r="L974" i="3"/>
  <c r="N974" i="3"/>
  <c r="F976" i="4"/>
  <c r="G976" i="4"/>
  <c r="D975" i="3"/>
  <c r="D977" i="4"/>
  <c r="F975" i="3"/>
  <c r="H975" i="3"/>
  <c r="E977" i="4"/>
  <c r="T975" i="3"/>
  <c r="J975" i="3"/>
  <c r="L975" i="3"/>
  <c r="N975" i="3"/>
  <c r="F977" i="4"/>
  <c r="G977" i="4"/>
  <c r="D976" i="3"/>
  <c r="D978" i="4"/>
  <c r="F976" i="3"/>
  <c r="H976" i="3"/>
  <c r="E978" i="4"/>
  <c r="T976" i="3"/>
  <c r="J976" i="3"/>
  <c r="L976" i="3"/>
  <c r="N976" i="3"/>
  <c r="F978" i="4"/>
  <c r="G978" i="4"/>
  <c r="D977" i="3"/>
  <c r="D979" i="4"/>
  <c r="F977" i="3"/>
  <c r="H977" i="3"/>
  <c r="E979" i="4"/>
  <c r="T977" i="3"/>
  <c r="J977" i="3"/>
  <c r="L977" i="3"/>
  <c r="N977" i="3"/>
  <c r="F979" i="4"/>
  <c r="G979" i="4"/>
  <c r="D978" i="3"/>
  <c r="D980" i="4"/>
  <c r="F978" i="3"/>
  <c r="H978" i="3"/>
  <c r="E980" i="4"/>
  <c r="T978" i="3"/>
  <c r="J978" i="3"/>
  <c r="L978" i="3"/>
  <c r="N978" i="3"/>
  <c r="F980" i="4"/>
  <c r="G980" i="4"/>
  <c r="D979" i="3"/>
  <c r="D981" i="4"/>
  <c r="F979" i="3"/>
  <c r="H979" i="3"/>
  <c r="E981" i="4"/>
  <c r="T979" i="3"/>
  <c r="J979" i="3"/>
  <c r="L979" i="3"/>
  <c r="N979" i="3"/>
  <c r="F981" i="4"/>
  <c r="G981" i="4"/>
  <c r="D980" i="3"/>
  <c r="D982" i="4"/>
  <c r="F980" i="3"/>
  <c r="H980" i="3"/>
  <c r="E982" i="4"/>
  <c r="T980" i="3"/>
  <c r="J980" i="3"/>
  <c r="L980" i="3"/>
  <c r="N980" i="3"/>
  <c r="F982" i="4"/>
  <c r="G982" i="4"/>
  <c r="D981" i="3"/>
  <c r="D983" i="4"/>
  <c r="F981" i="3"/>
  <c r="H981" i="3"/>
  <c r="E983" i="4"/>
  <c r="T981" i="3"/>
  <c r="J981" i="3"/>
  <c r="L981" i="3"/>
  <c r="N981" i="3"/>
  <c r="F983" i="4"/>
  <c r="G983" i="4"/>
  <c r="D982" i="3"/>
  <c r="D984" i="4"/>
  <c r="F982" i="3"/>
  <c r="H982" i="3"/>
  <c r="E984" i="4"/>
  <c r="T982" i="3"/>
  <c r="J982" i="3"/>
  <c r="L982" i="3"/>
  <c r="N982" i="3"/>
  <c r="F984" i="4"/>
  <c r="G984" i="4"/>
  <c r="D983" i="3"/>
  <c r="D985" i="4"/>
  <c r="F983" i="3"/>
  <c r="H983" i="3"/>
  <c r="E985" i="4"/>
  <c r="T983" i="3"/>
  <c r="J983" i="3"/>
  <c r="L983" i="3"/>
  <c r="N983" i="3"/>
  <c r="F985" i="4"/>
  <c r="G985" i="4"/>
  <c r="D984" i="3"/>
  <c r="D986" i="4"/>
  <c r="F984" i="3"/>
  <c r="H984" i="3"/>
  <c r="E986" i="4"/>
  <c r="T984" i="3"/>
  <c r="J984" i="3"/>
  <c r="L984" i="3"/>
  <c r="N984" i="3"/>
  <c r="F986" i="4"/>
  <c r="G986" i="4"/>
  <c r="D985" i="3"/>
  <c r="D987" i="4"/>
  <c r="F985" i="3"/>
  <c r="H985" i="3"/>
  <c r="E987" i="4"/>
  <c r="T985" i="3"/>
  <c r="J985" i="3"/>
  <c r="L985" i="3"/>
  <c r="N985" i="3"/>
  <c r="F987" i="4"/>
  <c r="G987" i="4"/>
  <c r="D986" i="3"/>
  <c r="D988" i="4"/>
  <c r="F986" i="3"/>
  <c r="H986" i="3"/>
  <c r="E988" i="4"/>
  <c r="T986" i="3"/>
  <c r="J986" i="3"/>
  <c r="L986" i="3"/>
  <c r="N986" i="3"/>
  <c r="F988" i="4"/>
  <c r="G988" i="4"/>
  <c r="D987" i="3"/>
  <c r="D989" i="4"/>
  <c r="F987" i="3"/>
  <c r="H987" i="3"/>
  <c r="E989" i="4"/>
  <c r="T987" i="3"/>
  <c r="J987" i="3"/>
  <c r="L987" i="3"/>
  <c r="N987" i="3"/>
  <c r="F989" i="4"/>
  <c r="G989" i="4"/>
  <c r="D988" i="3"/>
  <c r="D990" i="4"/>
  <c r="F988" i="3"/>
  <c r="H988" i="3"/>
  <c r="E990" i="4"/>
  <c r="T988" i="3"/>
  <c r="J988" i="3"/>
  <c r="L988" i="3"/>
  <c r="N988" i="3"/>
  <c r="F990" i="4"/>
  <c r="G990" i="4"/>
  <c r="D989" i="3"/>
  <c r="D991" i="4"/>
  <c r="F989" i="3"/>
  <c r="H989" i="3"/>
  <c r="E991" i="4"/>
  <c r="T989" i="3"/>
  <c r="J989" i="3"/>
  <c r="L989" i="3"/>
  <c r="N989" i="3"/>
  <c r="F991" i="4"/>
  <c r="G991" i="4"/>
  <c r="D990" i="3"/>
  <c r="D992" i="4"/>
  <c r="F990" i="3"/>
  <c r="H990" i="3"/>
  <c r="E992" i="4"/>
  <c r="T990" i="3"/>
  <c r="J990" i="3"/>
  <c r="L990" i="3"/>
  <c r="N990" i="3"/>
  <c r="F992" i="4"/>
  <c r="G992" i="4"/>
  <c r="D991" i="3"/>
  <c r="D993" i="4"/>
  <c r="F991" i="3"/>
  <c r="H991" i="3"/>
  <c r="E993" i="4"/>
  <c r="T991" i="3"/>
  <c r="J991" i="3"/>
  <c r="L991" i="3"/>
  <c r="N991" i="3"/>
  <c r="F993" i="4"/>
  <c r="G993" i="4"/>
  <c r="D992" i="3"/>
  <c r="D994" i="4"/>
  <c r="F992" i="3"/>
  <c r="H992" i="3"/>
  <c r="E994" i="4"/>
  <c r="T992" i="3"/>
  <c r="J992" i="3"/>
  <c r="L992" i="3"/>
  <c r="N992" i="3"/>
  <c r="F994" i="4"/>
  <c r="G994" i="4"/>
  <c r="D993" i="3"/>
  <c r="D995" i="4"/>
  <c r="F993" i="3"/>
  <c r="H993" i="3"/>
  <c r="E995" i="4"/>
  <c r="T993" i="3"/>
  <c r="J993" i="3"/>
  <c r="L993" i="3"/>
  <c r="N993" i="3"/>
  <c r="F995" i="4"/>
  <c r="G995" i="4"/>
  <c r="D994" i="3"/>
  <c r="D996" i="4"/>
  <c r="F994" i="3"/>
  <c r="H994" i="3"/>
  <c r="E996" i="4"/>
  <c r="T994" i="3"/>
  <c r="J994" i="3"/>
  <c r="L994" i="3"/>
  <c r="N994" i="3"/>
  <c r="F996" i="4"/>
  <c r="G996" i="4"/>
  <c r="D995" i="3"/>
  <c r="D997" i="4"/>
  <c r="F995" i="3"/>
  <c r="H995" i="3"/>
  <c r="E997" i="4"/>
  <c r="T995" i="3"/>
  <c r="J995" i="3"/>
  <c r="L995" i="3"/>
  <c r="N995" i="3"/>
  <c r="F997" i="4"/>
  <c r="G997" i="4"/>
  <c r="D996" i="3"/>
  <c r="D998" i="4"/>
  <c r="F996" i="3"/>
  <c r="H996" i="3"/>
  <c r="E998" i="4"/>
  <c r="T996" i="3"/>
  <c r="J996" i="3"/>
  <c r="L996" i="3"/>
  <c r="N996" i="3"/>
  <c r="F998" i="4"/>
  <c r="G998" i="4"/>
  <c r="D997" i="3"/>
  <c r="D999" i="4"/>
  <c r="F997" i="3"/>
  <c r="H997" i="3"/>
  <c r="E999" i="4"/>
  <c r="T997" i="3"/>
  <c r="J997" i="3"/>
  <c r="L997" i="3"/>
  <c r="N997" i="3"/>
  <c r="F999" i="4"/>
  <c r="G999" i="4"/>
  <c r="D998" i="3"/>
  <c r="D1000" i="4"/>
  <c r="F998" i="3"/>
  <c r="H998" i="3"/>
  <c r="E1000" i="4"/>
  <c r="T998" i="3"/>
  <c r="J998" i="3"/>
  <c r="L998" i="3"/>
  <c r="N998" i="3"/>
  <c r="F1000" i="4"/>
  <c r="G1000" i="4"/>
  <c r="D999" i="3"/>
  <c r="D1001" i="4"/>
  <c r="F999" i="3"/>
  <c r="H999" i="3"/>
  <c r="E1001" i="4"/>
  <c r="T999" i="3"/>
  <c r="J999" i="3"/>
  <c r="L999" i="3"/>
  <c r="N999" i="3"/>
  <c r="F1001" i="4"/>
  <c r="G1001" i="4"/>
  <c r="D1000" i="3"/>
  <c r="D1002" i="4"/>
  <c r="F1000" i="3"/>
  <c r="H1000" i="3"/>
  <c r="E1002" i="4"/>
  <c r="T1000" i="3"/>
  <c r="J1000" i="3"/>
  <c r="L1000" i="3"/>
  <c r="N1000" i="3"/>
  <c r="F1002" i="4"/>
  <c r="G1002" i="4"/>
  <c r="D1001" i="3"/>
  <c r="D1003" i="4"/>
  <c r="F1001" i="3"/>
  <c r="H1001" i="3"/>
  <c r="E1003" i="4"/>
  <c r="T1001" i="3"/>
  <c r="J1001" i="3"/>
  <c r="L1001" i="3"/>
  <c r="N1001" i="3"/>
  <c r="F1003" i="4"/>
  <c r="G1003" i="4"/>
  <c r="D1002" i="3"/>
  <c r="D1004" i="4"/>
  <c r="F1002" i="3"/>
  <c r="H1002" i="3"/>
  <c r="E1004" i="4"/>
  <c r="T1002" i="3"/>
  <c r="J1002" i="3"/>
  <c r="L1002" i="3"/>
  <c r="N1002" i="3"/>
  <c r="F1004" i="4"/>
  <c r="G1004" i="4"/>
  <c r="D1003" i="3"/>
  <c r="D1005" i="4"/>
  <c r="F1003" i="3"/>
  <c r="H1003" i="3"/>
  <c r="E1005" i="4"/>
  <c r="T1003" i="3"/>
  <c r="J1003" i="3"/>
  <c r="L1003" i="3"/>
  <c r="N1003" i="3"/>
  <c r="F1005" i="4"/>
  <c r="G1005" i="4"/>
  <c r="D1004" i="3"/>
  <c r="D1006" i="4"/>
  <c r="F1004" i="3"/>
  <c r="H1004" i="3"/>
  <c r="E1006" i="4"/>
  <c r="T1004" i="3"/>
  <c r="J1004" i="3"/>
  <c r="L1004" i="3"/>
  <c r="N1004" i="3"/>
  <c r="F1006" i="4"/>
  <c r="G1006" i="4"/>
  <c r="D1005" i="3"/>
  <c r="D1007" i="4"/>
  <c r="F1005" i="3"/>
  <c r="H1005" i="3"/>
  <c r="E1007" i="4"/>
  <c r="T1005" i="3"/>
  <c r="J1005" i="3"/>
  <c r="L1005" i="3"/>
  <c r="N1005" i="3"/>
  <c r="F1007" i="4"/>
  <c r="G1007" i="4"/>
  <c r="D1006" i="3"/>
  <c r="D1008" i="4"/>
  <c r="F1006" i="3"/>
  <c r="H1006" i="3"/>
  <c r="E1008" i="4"/>
  <c r="T1006" i="3"/>
  <c r="J1006" i="3"/>
  <c r="L1006" i="3"/>
  <c r="N1006" i="3"/>
  <c r="F1008" i="4"/>
  <c r="G1008" i="4"/>
  <c r="D1007" i="3"/>
  <c r="D1009" i="4"/>
  <c r="F1007" i="3"/>
  <c r="H1007" i="3"/>
  <c r="E1009" i="4"/>
  <c r="T1007" i="3"/>
  <c r="J1007" i="3"/>
  <c r="L1007" i="3"/>
  <c r="N1007" i="3"/>
  <c r="F1009" i="4"/>
  <c r="G1009" i="4"/>
  <c r="D1008" i="3"/>
  <c r="D1010" i="4"/>
  <c r="F1008" i="3"/>
  <c r="H1008" i="3"/>
  <c r="E1010" i="4"/>
  <c r="T1008" i="3"/>
  <c r="J1008" i="3"/>
  <c r="L1008" i="3"/>
  <c r="N1008" i="3"/>
  <c r="F1010" i="4"/>
  <c r="G1010" i="4"/>
  <c r="D1009" i="3"/>
  <c r="D1011" i="4"/>
  <c r="F1009" i="3"/>
  <c r="H1009" i="3"/>
  <c r="E1011" i="4"/>
  <c r="T1009" i="3"/>
  <c r="J1009" i="3"/>
  <c r="L1009" i="3"/>
  <c r="N1009" i="3"/>
  <c r="F1011" i="4"/>
  <c r="G1011" i="4"/>
  <c r="D1010" i="3"/>
  <c r="D1012" i="4"/>
  <c r="F1010" i="3"/>
  <c r="H1010" i="3"/>
  <c r="E1012" i="4"/>
  <c r="T1010" i="3"/>
  <c r="J1010" i="3"/>
  <c r="L1010" i="3"/>
  <c r="N1010" i="3"/>
  <c r="F1012" i="4"/>
  <c r="G1012" i="4"/>
  <c r="D1011" i="3"/>
  <c r="D1013" i="4"/>
  <c r="F1011" i="3"/>
  <c r="H1011" i="3"/>
  <c r="E1013" i="4"/>
  <c r="T1011" i="3"/>
  <c r="J1011" i="3"/>
  <c r="L1011" i="3"/>
  <c r="N1011" i="3"/>
  <c r="F1013" i="4"/>
  <c r="G1013" i="4"/>
  <c r="D1012" i="3"/>
  <c r="D1014" i="4"/>
  <c r="F1012" i="3"/>
  <c r="H1012" i="3"/>
  <c r="E1014" i="4"/>
  <c r="T1012" i="3"/>
  <c r="J1012" i="3"/>
  <c r="L1012" i="3"/>
  <c r="N1012" i="3"/>
  <c r="F1014" i="4"/>
  <c r="G1014" i="4"/>
  <c r="D1013" i="3"/>
  <c r="D1015" i="4"/>
  <c r="F1013" i="3"/>
  <c r="H1013" i="3"/>
  <c r="E1015" i="4"/>
  <c r="T1013" i="3"/>
  <c r="J1013" i="3"/>
  <c r="L1013" i="3"/>
  <c r="N1013" i="3"/>
  <c r="F1015" i="4"/>
  <c r="G1015" i="4"/>
  <c r="D1014" i="3"/>
  <c r="D1016" i="4"/>
  <c r="F1014" i="3"/>
  <c r="H1014" i="3"/>
  <c r="E1016" i="4"/>
  <c r="T1014" i="3"/>
  <c r="J1014" i="3"/>
  <c r="L1014" i="3"/>
  <c r="N1014" i="3"/>
  <c r="F1016" i="4"/>
  <c r="G1016" i="4"/>
  <c r="D1015" i="3"/>
  <c r="D1017" i="4"/>
  <c r="F1015" i="3"/>
  <c r="H1015" i="3"/>
  <c r="E1017" i="4"/>
  <c r="T1015" i="3"/>
  <c r="J1015" i="3"/>
  <c r="L1015" i="3"/>
  <c r="N1015" i="3"/>
  <c r="F1017" i="4"/>
  <c r="G1017" i="4"/>
  <c r="D1016" i="3"/>
  <c r="D1018" i="4"/>
  <c r="F1016" i="3"/>
  <c r="H1016" i="3"/>
  <c r="E1018" i="4"/>
  <c r="T1016" i="3"/>
  <c r="J1016" i="3"/>
  <c r="L1016" i="3"/>
  <c r="N1016" i="3"/>
  <c r="F1018" i="4"/>
  <c r="G1018" i="4"/>
  <c r="G3" i="4"/>
  <c r="F3" i="4"/>
  <c r="G5" i="4"/>
  <c r="G2" i="1"/>
  <c r="G6" i="1"/>
  <c r="G8" i="1"/>
  <c r="G11" i="1"/>
  <c r="G19" i="1"/>
  <c r="G16" i="1"/>
  <c r="G13" i="1"/>
  <c r="K1018" i="4"/>
  <c r="J1018" i="4"/>
  <c r="M1017" i="4"/>
  <c r="L1017" i="4"/>
  <c r="K1016" i="4"/>
  <c r="J1016" i="4"/>
  <c r="M1015" i="4"/>
  <c r="L1015" i="4"/>
  <c r="K1014" i="4"/>
  <c r="J1014" i="4"/>
  <c r="M1013" i="4"/>
  <c r="L1013" i="4"/>
  <c r="K1012" i="4"/>
  <c r="J1012" i="4"/>
  <c r="M1011" i="4"/>
  <c r="L1011" i="4"/>
  <c r="K1010" i="4"/>
  <c r="J1010" i="4"/>
  <c r="M1009" i="4"/>
  <c r="L1009" i="4"/>
  <c r="K1008" i="4"/>
  <c r="J1008" i="4"/>
  <c r="M1007" i="4"/>
  <c r="L1007" i="4"/>
  <c r="K1006" i="4"/>
  <c r="J1006" i="4"/>
  <c r="M1005" i="4"/>
  <c r="L1005" i="4"/>
  <c r="K1004" i="4"/>
  <c r="J1004" i="4"/>
  <c r="M1003" i="4"/>
  <c r="L1003" i="4"/>
  <c r="K1002" i="4"/>
  <c r="J1002" i="4"/>
  <c r="M1001" i="4"/>
  <c r="L1001" i="4"/>
  <c r="K1000" i="4"/>
  <c r="J1000" i="4"/>
  <c r="M999" i="4"/>
  <c r="L999" i="4"/>
  <c r="K998" i="4"/>
  <c r="J998" i="4"/>
  <c r="M997" i="4"/>
  <c r="L997" i="4"/>
  <c r="K996" i="4"/>
  <c r="J996" i="4"/>
  <c r="M995" i="4"/>
  <c r="L995" i="4"/>
  <c r="K994" i="4"/>
  <c r="J994" i="4"/>
  <c r="M993" i="4"/>
  <c r="L993" i="4"/>
  <c r="K992" i="4"/>
  <c r="J992" i="4"/>
  <c r="M991" i="4"/>
  <c r="L991" i="4"/>
  <c r="K990" i="4"/>
  <c r="J990" i="4"/>
  <c r="M989" i="4"/>
  <c r="L989" i="4"/>
  <c r="K988" i="4"/>
  <c r="J988" i="4"/>
  <c r="M987" i="4"/>
  <c r="L987" i="4"/>
  <c r="K986" i="4"/>
  <c r="J986" i="4"/>
  <c r="M985" i="4"/>
  <c r="L985" i="4"/>
  <c r="K984" i="4"/>
  <c r="J984" i="4"/>
  <c r="M983" i="4"/>
  <c r="L983" i="4"/>
  <c r="K982" i="4"/>
  <c r="J982" i="4"/>
  <c r="M981" i="4"/>
  <c r="L981" i="4"/>
  <c r="K980" i="4"/>
  <c r="J980" i="4"/>
  <c r="M979" i="4"/>
  <c r="L979" i="4"/>
  <c r="K978" i="4"/>
  <c r="J978" i="4"/>
  <c r="M977" i="4"/>
  <c r="L977" i="4"/>
  <c r="K976" i="4"/>
  <c r="J976" i="4"/>
  <c r="M975" i="4"/>
  <c r="L975" i="4"/>
  <c r="K974" i="4"/>
  <c r="J974" i="4"/>
  <c r="M973" i="4"/>
  <c r="L973" i="4"/>
  <c r="K972" i="4"/>
  <c r="J972" i="4"/>
  <c r="M971" i="4"/>
  <c r="L971" i="4"/>
  <c r="K970" i="4"/>
  <c r="J970" i="4"/>
  <c r="M969" i="4"/>
  <c r="L969" i="4"/>
  <c r="K968" i="4"/>
  <c r="J968" i="4"/>
  <c r="M967" i="4"/>
  <c r="L967" i="4"/>
  <c r="K966" i="4"/>
  <c r="J966" i="4"/>
  <c r="M965" i="4"/>
  <c r="L965" i="4"/>
  <c r="K964" i="4"/>
  <c r="J964" i="4"/>
  <c r="M963" i="4"/>
  <c r="L963" i="4"/>
  <c r="K962" i="4"/>
  <c r="J962" i="4"/>
  <c r="M961" i="4"/>
  <c r="L961" i="4"/>
  <c r="K960" i="4"/>
  <c r="J960" i="4"/>
  <c r="M959" i="4"/>
  <c r="L959" i="4"/>
  <c r="K958" i="4"/>
  <c r="J958" i="4"/>
  <c r="M957" i="4"/>
  <c r="L957" i="4"/>
  <c r="K956" i="4"/>
  <c r="J956" i="4"/>
  <c r="M955" i="4"/>
  <c r="L955" i="4"/>
  <c r="K954" i="4"/>
  <c r="J954" i="4"/>
  <c r="M953" i="4"/>
  <c r="L953" i="4"/>
  <c r="K952" i="4"/>
  <c r="J952" i="4"/>
  <c r="M951" i="4"/>
  <c r="L951" i="4"/>
  <c r="K950" i="4"/>
  <c r="J950" i="4"/>
  <c r="M949" i="4"/>
  <c r="L949" i="4"/>
  <c r="K948" i="4"/>
  <c r="J948" i="4"/>
  <c r="M947" i="4"/>
  <c r="L947" i="4"/>
  <c r="K946" i="4"/>
  <c r="J946" i="4"/>
  <c r="M945" i="4"/>
  <c r="L945" i="4"/>
  <c r="K944" i="4"/>
  <c r="J944" i="4"/>
  <c r="M943" i="4"/>
  <c r="L943" i="4"/>
  <c r="K942" i="4"/>
  <c r="J942" i="4"/>
  <c r="M941" i="4"/>
  <c r="L941" i="4"/>
  <c r="K940" i="4"/>
  <c r="J940" i="4"/>
  <c r="M939" i="4"/>
  <c r="L939" i="4"/>
  <c r="K938" i="4"/>
  <c r="J938" i="4"/>
  <c r="M937" i="4"/>
  <c r="L937" i="4"/>
  <c r="K936" i="4"/>
  <c r="J936" i="4"/>
  <c r="M935" i="4"/>
  <c r="L935" i="4"/>
  <c r="K934" i="4"/>
  <c r="J934" i="4"/>
  <c r="M933" i="4"/>
  <c r="L933" i="4"/>
  <c r="K932" i="4"/>
  <c r="J932" i="4"/>
  <c r="M931" i="4"/>
  <c r="L931" i="4"/>
  <c r="K930" i="4"/>
  <c r="J930" i="4"/>
  <c r="M929" i="4"/>
  <c r="L929" i="4"/>
  <c r="K928" i="4"/>
  <c r="J928" i="4"/>
  <c r="M927" i="4"/>
  <c r="L927" i="4"/>
  <c r="K926" i="4"/>
  <c r="J926" i="4"/>
  <c r="M925" i="4"/>
  <c r="L925" i="4"/>
  <c r="K924" i="4"/>
  <c r="J924" i="4"/>
  <c r="M923" i="4"/>
  <c r="L923" i="4"/>
  <c r="K922" i="4"/>
  <c r="J922" i="4"/>
  <c r="M921" i="4"/>
  <c r="L921" i="4"/>
  <c r="K920" i="4"/>
  <c r="J920" i="4"/>
  <c r="M919" i="4"/>
  <c r="L919" i="4"/>
  <c r="K918" i="4"/>
  <c r="J918" i="4"/>
  <c r="M917" i="4"/>
  <c r="L917" i="4"/>
  <c r="K916" i="4"/>
  <c r="J916" i="4"/>
  <c r="M915" i="4"/>
  <c r="L915" i="4"/>
  <c r="K914" i="4"/>
  <c r="J914" i="4"/>
  <c r="M913" i="4"/>
  <c r="L913" i="4"/>
  <c r="K912" i="4"/>
  <c r="J912" i="4"/>
  <c r="M911" i="4"/>
  <c r="L911" i="4"/>
  <c r="K910" i="4"/>
  <c r="J910" i="4"/>
  <c r="M909" i="4"/>
  <c r="L909" i="4"/>
  <c r="K908" i="4"/>
  <c r="J908" i="4"/>
  <c r="M907" i="4"/>
  <c r="L907" i="4"/>
  <c r="K906" i="4"/>
  <c r="J906" i="4"/>
  <c r="M905" i="4"/>
  <c r="L905" i="4"/>
  <c r="K904" i="4"/>
  <c r="J904" i="4"/>
  <c r="M903" i="4"/>
  <c r="L903" i="4"/>
  <c r="K902" i="4"/>
  <c r="J902" i="4"/>
  <c r="M901" i="4"/>
  <c r="L901" i="4"/>
  <c r="K900" i="4"/>
  <c r="J900" i="4"/>
  <c r="M899" i="4"/>
  <c r="L899" i="4"/>
  <c r="K898" i="4"/>
  <c r="J898" i="4"/>
  <c r="M897" i="4"/>
  <c r="L897" i="4"/>
  <c r="K896" i="4"/>
  <c r="J896" i="4"/>
  <c r="M895" i="4"/>
  <c r="L895" i="4"/>
  <c r="K894" i="4"/>
  <c r="J894" i="4"/>
  <c r="M893" i="4"/>
  <c r="L893" i="4"/>
  <c r="K892" i="4"/>
  <c r="J892" i="4"/>
  <c r="M891" i="4"/>
  <c r="L891" i="4"/>
  <c r="K890" i="4"/>
  <c r="J890" i="4"/>
  <c r="M889" i="4"/>
  <c r="L889" i="4"/>
  <c r="K888" i="4"/>
  <c r="J888" i="4"/>
  <c r="M887" i="4"/>
  <c r="L887" i="4"/>
  <c r="K886" i="4"/>
  <c r="J886" i="4"/>
  <c r="M885" i="4"/>
  <c r="L885" i="4"/>
  <c r="K884" i="4"/>
  <c r="J884" i="4"/>
  <c r="M883" i="4"/>
  <c r="L883" i="4"/>
  <c r="K882" i="4"/>
  <c r="J882" i="4"/>
  <c r="M881" i="4"/>
  <c r="L881" i="4"/>
  <c r="K880" i="4"/>
  <c r="J880" i="4"/>
  <c r="M879" i="4"/>
  <c r="L879" i="4"/>
  <c r="K878" i="4"/>
  <c r="J878" i="4"/>
  <c r="M877" i="4"/>
  <c r="L877" i="4"/>
  <c r="K876" i="4"/>
  <c r="J876" i="4"/>
  <c r="M875" i="4"/>
  <c r="L875" i="4"/>
  <c r="K874" i="4"/>
  <c r="J874" i="4"/>
  <c r="M873" i="4"/>
  <c r="L873" i="4"/>
  <c r="K872" i="4"/>
  <c r="J872" i="4"/>
  <c r="M871" i="4"/>
  <c r="L871" i="4"/>
  <c r="K870" i="4"/>
  <c r="J870" i="4"/>
  <c r="M869" i="4"/>
  <c r="L869" i="4"/>
  <c r="K868" i="4"/>
  <c r="J868" i="4"/>
  <c r="M867" i="4"/>
  <c r="L867" i="4"/>
  <c r="K866" i="4"/>
  <c r="J866" i="4"/>
  <c r="M865" i="4"/>
  <c r="L865" i="4"/>
  <c r="K864" i="4"/>
  <c r="J864" i="4"/>
  <c r="M863" i="4"/>
  <c r="L863" i="4"/>
  <c r="K862" i="4"/>
  <c r="J862" i="4"/>
  <c r="M861" i="4"/>
  <c r="L861" i="4"/>
  <c r="K860" i="4"/>
  <c r="J860" i="4"/>
  <c r="M859" i="4"/>
  <c r="L859" i="4"/>
  <c r="K858" i="4"/>
  <c r="J858" i="4"/>
  <c r="M857" i="4"/>
  <c r="L857" i="4"/>
  <c r="K856" i="4"/>
  <c r="J856" i="4"/>
  <c r="M855" i="4"/>
  <c r="L855" i="4"/>
  <c r="K854" i="4"/>
  <c r="J854" i="4"/>
  <c r="M853" i="4"/>
  <c r="L853" i="4"/>
  <c r="K852" i="4"/>
  <c r="J852" i="4"/>
  <c r="M851" i="4"/>
  <c r="L851" i="4"/>
  <c r="K850" i="4"/>
  <c r="J850" i="4"/>
  <c r="M849" i="4"/>
  <c r="L849" i="4"/>
  <c r="K848" i="4"/>
  <c r="J848" i="4"/>
  <c r="M847" i="4"/>
  <c r="L847" i="4"/>
  <c r="K846" i="4"/>
  <c r="J846" i="4"/>
  <c r="M845" i="4"/>
  <c r="L845" i="4"/>
  <c r="K844" i="4"/>
  <c r="J844" i="4"/>
  <c r="M843" i="4"/>
  <c r="L843" i="4"/>
  <c r="K842" i="4"/>
  <c r="J842" i="4"/>
  <c r="M841" i="4"/>
  <c r="L841" i="4"/>
  <c r="K840" i="4"/>
  <c r="J840" i="4"/>
  <c r="M839" i="4"/>
  <c r="L839" i="4"/>
  <c r="K838" i="4"/>
  <c r="J838" i="4"/>
  <c r="M837" i="4"/>
  <c r="L837" i="4"/>
  <c r="K836" i="4"/>
  <c r="J836" i="4"/>
  <c r="M835" i="4"/>
  <c r="L835" i="4"/>
  <c r="K834" i="4"/>
  <c r="J834" i="4"/>
  <c r="M833" i="4"/>
  <c r="L833" i="4"/>
  <c r="K832" i="4"/>
  <c r="J832" i="4"/>
  <c r="M831" i="4"/>
  <c r="L831" i="4"/>
  <c r="K830" i="4"/>
  <c r="J830" i="4"/>
  <c r="M829" i="4"/>
  <c r="L829" i="4"/>
  <c r="K828" i="4"/>
  <c r="J828" i="4"/>
  <c r="M827" i="4"/>
  <c r="L827" i="4"/>
  <c r="K826" i="4"/>
  <c r="J826" i="4"/>
  <c r="M825" i="4"/>
  <c r="L825" i="4"/>
  <c r="K824" i="4"/>
  <c r="J824" i="4"/>
  <c r="M823" i="4"/>
  <c r="L823" i="4"/>
  <c r="K822" i="4"/>
  <c r="J822" i="4"/>
  <c r="M821" i="4"/>
  <c r="L821" i="4"/>
  <c r="K820" i="4"/>
  <c r="J820" i="4"/>
  <c r="M819" i="4"/>
  <c r="L819" i="4"/>
  <c r="K818" i="4"/>
  <c r="J818" i="4"/>
  <c r="M817" i="4"/>
  <c r="L817" i="4"/>
  <c r="K816" i="4"/>
  <c r="J816" i="4"/>
  <c r="M815" i="4"/>
  <c r="L815" i="4"/>
  <c r="K814" i="4"/>
  <c r="J814" i="4"/>
  <c r="M813" i="4"/>
  <c r="L813" i="4"/>
  <c r="K812" i="4"/>
  <c r="J812" i="4"/>
  <c r="M811" i="4"/>
  <c r="L811" i="4"/>
  <c r="K810" i="4"/>
  <c r="J810" i="4"/>
  <c r="M809" i="4"/>
  <c r="L809" i="4"/>
  <c r="K808" i="4"/>
  <c r="J808" i="4"/>
  <c r="M807" i="4"/>
  <c r="L807" i="4"/>
  <c r="K806" i="4"/>
  <c r="J806" i="4"/>
  <c r="M805" i="4"/>
  <c r="L805" i="4"/>
  <c r="K804" i="4"/>
  <c r="J804" i="4"/>
  <c r="M803" i="4"/>
  <c r="L803" i="4"/>
  <c r="K802" i="4"/>
  <c r="J802" i="4"/>
  <c r="M801" i="4"/>
  <c r="L801" i="4"/>
  <c r="K800" i="4"/>
  <c r="J800" i="4"/>
  <c r="M799" i="4"/>
  <c r="L799" i="4"/>
  <c r="K798" i="4"/>
  <c r="J798" i="4"/>
  <c r="M797" i="4"/>
  <c r="L797" i="4"/>
  <c r="K796" i="4"/>
  <c r="J796" i="4"/>
  <c r="M795" i="4"/>
  <c r="L795" i="4"/>
  <c r="K794" i="4"/>
  <c r="J794" i="4"/>
  <c r="M793" i="4"/>
  <c r="L793" i="4"/>
  <c r="K792" i="4"/>
  <c r="J792" i="4"/>
  <c r="M791" i="4"/>
  <c r="L791" i="4"/>
  <c r="K790" i="4"/>
  <c r="J790" i="4"/>
  <c r="M789" i="4"/>
  <c r="L789" i="4"/>
  <c r="K788" i="4"/>
  <c r="J788" i="4"/>
  <c r="M787" i="4"/>
  <c r="L787" i="4"/>
  <c r="K786" i="4"/>
  <c r="J786" i="4"/>
  <c r="M785" i="4"/>
  <c r="L785" i="4"/>
  <c r="K784" i="4"/>
  <c r="J784" i="4"/>
  <c r="M783" i="4"/>
  <c r="L783" i="4"/>
  <c r="K782" i="4"/>
  <c r="J782" i="4"/>
  <c r="M781" i="4"/>
  <c r="L781" i="4"/>
  <c r="K780" i="4"/>
  <c r="J780" i="4"/>
  <c r="M779" i="4"/>
  <c r="L779" i="4"/>
  <c r="K778" i="4"/>
  <c r="J778" i="4"/>
  <c r="M777" i="4"/>
  <c r="L777" i="4"/>
  <c r="K776" i="4"/>
  <c r="J776" i="4"/>
  <c r="M775" i="4"/>
  <c r="L775" i="4"/>
  <c r="K774" i="4"/>
  <c r="J774" i="4"/>
  <c r="M773" i="4"/>
  <c r="L773" i="4"/>
  <c r="K772" i="4"/>
  <c r="J772" i="4"/>
  <c r="M771" i="4"/>
  <c r="L771" i="4"/>
  <c r="K770" i="4"/>
  <c r="J770" i="4"/>
  <c r="M769" i="4"/>
  <c r="L769" i="4"/>
  <c r="K768" i="4"/>
  <c r="J768" i="4"/>
  <c r="M767" i="4"/>
  <c r="L767" i="4"/>
  <c r="K766" i="4"/>
  <c r="J766" i="4"/>
  <c r="M765" i="4"/>
  <c r="L765" i="4"/>
  <c r="K764" i="4"/>
  <c r="J764" i="4"/>
  <c r="M763" i="4"/>
  <c r="L763" i="4"/>
  <c r="K762" i="4"/>
  <c r="J762" i="4"/>
  <c r="M761" i="4"/>
  <c r="L761" i="4"/>
  <c r="K760" i="4"/>
  <c r="J760" i="4"/>
  <c r="M759" i="4"/>
  <c r="L759" i="4"/>
  <c r="K758" i="4"/>
  <c r="J758" i="4"/>
  <c r="M757" i="4"/>
  <c r="L757" i="4"/>
  <c r="K756" i="4"/>
  <c r="J756" i="4"/>
  <c r="M755" i="4"/>
  <c r="L755" i="4"/>
  <c r="K754" i="4"/>
  <c r="J754" i="4"/>
  <c r="M753" i="4"/>
  <c r="L753" i="4"/>
  <c r="K752" i="4"/>
  <c r="J752" i="4"/>
  <c r="M751" i="4"/>
  <c r="L751" i="4"/>
  <c r="K750" i="4"/>
  <c r="J750" i="4"/>
  <c r="M749" i="4"/>
  <c r="L749" i="4"/>
  <c r="K748" i="4"/>
  <c r="J748" i="4"/>
  <c r="M747" i="4"/>
  <c r="L747" i="4"/>
  <c r="K746" i="4"/>
  <c r="J746" i="4"/>
  <c r="M745" i="4"/>
  <c r="L745" i="4"/>
  <c r="K744" i="4"/>
  <c r="J744" i="4"/>
  <c r="M743" i="4"/>
  <c r="L743" i="4"/>
  <c r="K742" i="4"/>
  <c r="J742" i="4"/>
  <c r="M741" i="4"/>
  <c r="L741" i="4"/>
  <c r="K740" i="4"/>
  <c r="J740" i="4"/>
  <c r="M739" i="4"/>
  <c r="L739" i="4"/>
  <c r="K738" i="4"/>
  <c r="J738" i="4"/>
  <c r="M737" i="4"/>
  <c r="L737" i="4"/>
  <c r="K736" i="4"/>
  <c r="J736" i="4"/>
  <c r="M735" i="4"/>
  <c r="L735" i="4"/>
  <c r="K734" i="4"/>
  <c r="J734" i="4"/>
  <c r="M733" i="4"/>
  <c r="L733" i="4"/>
  <c r="K732" i="4"/>
  <c r="J732" i="4"/>
  <c r="M731" i="4"/>
  <c r="L731" i="4"/>
  <c r="K730" i="4"/>
  <c r="J730" i="4"/>
  <c r="M729" i="4"/>
  <c r="L729" i="4"/>
  <c r="K728" i="4"/>
  <c r="J728" i="4"/>
  <c r="M727" i="4"/>
  <c r="L727" i="4"/>
  <c r="K726" i="4"/>
  <c r="J726" i="4"/>
  <c r="M725" i="4"/>
  <c r="L725" i="4"/>
  <c r="K724" i="4"/>
  <c r="J724" i="4"/>
  <c r="M723" i="4"/>
  <c r="L723" i="4"/>
  <c r="K722" i="4"/>
  <c r="J722" i="4"/>
  <c r="M721" i="4"/>
  <c r="L721" i="4"/>
  <c r="K720" i="4"/>
  <c r="J720" i="4"/>
  <c r="M719" i="4"/>
  <c r="L719" i="4"/>
  <c r="K718" i="4"/>
  <c r="J718" i="4"/>
  <c r="M717" i="4"/>
  <c r="L717" i="4"/>
  <c r="K716" i="4"/>
  <c r="J716" i="4"/>
  <c r="M715" i="4"/>
  <c r="L715" i="4"/>
  <c r="K714" i="4"/>
  <c r="J714" i="4"/>
  <c r="M713" i="4"/>
  <c r="L713" i="4"/>
  <c r="K712" i="4"/>
  <c r="J712" i="4"/>
  <c r="M711" i="4"/>
  <c r="L711" i="4"/>
  <c r="K710" i="4"/>
  <c r="J710" i="4"/>
  <c r="M709" i="4"/>
  <c r="L709" i="4"/>
  <c r="K708" i="4"/>
  <c r="J708" i="4"/>
  <c r="M707" i="4"/>
  <c r="L707" i="4"/>
  <c r="K706" i="4"/>
  <c r="J706" i="4"/>
  <c r="M705" i="4"/>
  <c r="L705" i="4"/>
  <c r="K704" i="4"/>
  <c r="J704" i="4"/>
  <c r="M703" i="4"/>
  <c r="L703" i="4"/>
  <c r="K702" i="4"/>
  <c r="J702" i="4"/>
  <c r="M701" i="4"/>
  <c r="L701" i="4"/>
  <c r="K700" i="4"/>
  <c r="J700" i="4"/>
  <c r="M699" i="4"/>
  <c r="L699" i="4"/>
  <c r="K698" i="4"/>
  <c r="J698" i="4"/>
  <c r="M697" i="4"/>
  <c r="L697" i="4"/>
  <c r="K696" i="4"/>
  <c r="J696" i="4"/>
  <c r="M695" i="4"/>
  <c r="L695" i="4"/>
  <c r="K694" i="4"/>
  <c r="J694" i="4"/>
  <c r="M693" i="4"/>
  <c r="L693" i="4"/>
  <c r="K692" i="4"/>
  <c r="J692" i="4"/>
  <c r="M691" i="4"/>
  <c r="L691" i="4"/>
  <c r="K690" i="4"/>
  <c r="J690" i="4"/>
  <c r="M689" i="4"/>
  <c r="L689" i="4"/>
  <c r="K688" i="4"/>
  <c r="J688" i="4"/>
  <c r="M687" i="4"/>
  <c r="L687" i="4"/>
  <c r="K686" i="4"/>
  <c r="J686" i="4"/>
  <c r="M685" i="4"/>
  <c r="L685" i="4"/>
  <c r="K684" i="4"/>
  <c r="J684" i="4"/>
  <c r="M683" i="4"/>
  <c r="L683" i="4"/>
  <c r="K682" i="4"/>
  <c r="J682" i="4"/>
  <c r="M681" i="4"/>
  <c r="L681" i="4"/>
  <c r="K680" i="4"/>
  <c r="J680" i="4"/>
  <c r="M679" i="4"/>
  <c r="L679" i="4"/>
  <c r="K678" i="4"/>
  <c r="J678" i="4"/>
  <c r="M677" i="4"/>
  <c r="L677" i="4"/>
  <c r="K676" i="4"/>
  <c r="J676" i="4"/>
  <c r="M675" i="4"/>
  <c r="L675" i="4"/>
  <c r="K674" i="4"/>
  <c r="J674" i="4"/>
  <c r="M673" i="4"/>
  <c r="L673" i="4"/>
  <c r="K672" i="4"/>
  <c r="J672" i="4"/>
  <c r="M671" i="4"/>
  <c r="L671" i="4"/>
  <c r="K670" i="4"/>
  <c r="J670" i="4"/>
  <c r="M669" i="4"/>
  <c r="L669" i="4"/>
  <c r="K668" i="4"/>
  <c r="J668" i="4"/>
  <c r="M667" i="4"/>
  <c r="L667" i="4"/>
  <c r="K666" i="4"/>
  <c r="J666" i="4"/>
  <c r="M665" i="4"/>
  <c r="L665" i="4"/>
  <c r="K664" i="4"/>
  <c r="J664" i="4"/>
  <c r="M663" i="4"/>
  <c r="L663" i="4"/>
  <c r="K662" i="4"/>
  <c r="J662" i="4"/>
  <c r="M661" i="4"/>
  <c r="L661" i="4"/>
  <c r="K660" i="4"/>
  <c r="J660" i="4"/>
  <c r="M659" i="4"/>
  <c r="L659" i="4"/>
  <c r="K658" i="4"/>
  <c r="J658" i="4"/>
  <c r="M657" i="4"/>
  <c r="L657" i="4"/>
  <c r="K656" i="4"/>
  <c r="J656" i="4"/>
  <c r="M655" i="4"/>
  <c r="L655" i="4"/>
  <c r="K654" i="4"/>
  <c r="J654" i="4"/>
  <c r="M653" i="4"/>
  <c r="L653" i="4"/>
  <c r="K652" i="4"/>
  <c r="J652" i="4"/>
  <c r="M651" i="4"/>
  <c r="L651" i="4"/>
  <c r="K650" i="4"/>
  <c r="J650" i="4"/>
  <c r="M649" i="4"/>
  <c r="L649" i="4"/>
  <c r="K648" i="4"/>
  <c r="J648" i="4"/>
  <c r="M647" i="4"/>
  <c r="L647" i="4"/>
  <c r="K646" i="4"/>
  <c r="J646" i="4"/>
  <c r="M645" i="4"/>
  <c r="L645" i="4"/>
  <c r="K644" i="4"/>
  <c r="J644" i="4"/>
  <c r="M643" i="4"/>
  <c r="L643" i="4"/>
  <c r="K642" i="4"/>
  <c r="J642" i="4"/>
  <c r="M641" i="4"/>
  <c r="L641" i="4"/>
  <c r="K640" i="4"/>
  <c r="J640" i="4"/>
  <c r="M639" i="4"/>
  <c r="L639" i="4"/>
  <c r="K638" i="4"/>
  <c r="J638" i="4"/>
  <c r="M637" i="4"/>
  <c r="L637" i="4"/>
  <c r="K636" i="4"/>
  <c r="J636" i="4"/>
  <c r="M635" i="4"/>
  <c r="L635" i="4"/>
  <c r="K634" i="4"/>
  <c r="J634" i="4"/>
  <c r="M633" i="4"/>
  <c r="L633" i="4"/>
  <c r="K632" i="4"/>
  <c r="J632" i="4"/>
  <c r="M631" i="4"/>
  <c r="L631" i="4"/>
  <c r="K630" i="4"/>
  <c r="J630" i="4"/>
  <c r="M629" i="4"/>
  <c r="L629" i="4"/>
  <c r="K628" i="4"/>
  <c r="J628" i="4"/>
  <c r="M627" i="4"/>
  <c r="L627" i="4"/>
  <c r="K626" i="4"/>
  <c r="J626" i="4"/>
  <c r="M625" i="4"/>
  <c r="L625" i="4"/>
  <c r="K624" i="4"/>
  <c r="J624" i="4"/>
  <c r="M623" i="4"/>
  <c r="L623" i="4"/>
  <c r="K622" i="4"/>
  <c r="J622" i="4"/>
  <c r="M621" i="4"/>
  <c r="L621" i="4"/>
  <c r="K620" i="4"/>
  <c r="J620" i="4"/>
  <c r="M619" i="4"/>
  <c r="L619" i="4"/>
  <c r="K618" i="4"/>
  <c r="J618" i="4"/>
  <c r="M617" i="4"/>
  <c r="L617" i="4"/>
  <c r="K616" i="4"/>
  <c r="J616" i="4"/>
  <c r="M615" i="4"/>
  <c r="L615" i="4"/>
  <c r="K614" i="4"/>
  <c r="J614" i="4"/>
  <c r="M613" i="4"/>
  <c r="L613" i="4"/>
  <c r="K612" i="4"/>
  <c r="J612" i="4"/>
  <c r="M611" i="4"/>
  <c r="L611" i="4"/>
  <c r="K610" i="4"/>
  <c r="J610" i="4"/>
  <c r="M609" i="4"/>
  <c r="L609" i="4"/>
  <c r="K608" i="4"/>
  <c r="J608" i="4"/>
  <c r="M607" i="4"/>
  <c r="L607" i="4"/>
  <c r="K606" i="4"/>
  <c r="J606" i="4"/>
  <c r="M605" i="4"/>
  <c r="L605" i="4"/>
  <c r="K604" i="4"/>
  <c r="J604" i="4"/>
  <c r="M603" i="4"/>
  <c r="L603" i="4"/>
  <c r="K602" i="4"/>
  <c r="J602" i="4"/>
  <c r="M601" i="4"/>
  <c r="L601" i="4"/>
  <c r="K600" i="4"/>
  <c r="J600" i="4"/>
  <c r="M599" i="4"/>
  <c r="L599" i="4"/>
  <c r="K598" i="4"/>
  <c r="J598" i="4"/>
  <c r="M597" i="4"/>
  <c r="L597" i="4"/>
  <c r="K596" i="4"/>
  <c r="J596" i="4"/>
  <c r="M595" i="4"/>
  <c r="L595" i="4"/>
  <c r="K594" i="4"/>
  <c r="J594" i="4"/>
  <c r="M593" i="4"/>
  <c r="L593" i="4"/>
  <c r="K592" i="4"/>
  <c r="J592" i="4"/>
  <c r="M591" i="4"/>
  <c r="L591" i="4"/>
  <c r="K590" i="4"/>
  <c r="J590" i="4"/>
  <c r="M589" i="4"/>
  <c r="L589" i="4"/>
  <c r="K588" i="4"/>
  <c r="J588" i="4"/>
  <c r="M587" i="4"/>
  <c r="L587" i="4"/>
  <c r="K586" i="4"/>
  <c r="J586" i="4"/>
  <c r="M585" i="4"/>
  <c r="L585" i="4"/>
  <c r="K584" i="4"/>
  <c r="J584" i="4"/>
  <c r="M583" i="4"/>
  <c r="L583" i="4"/>
  <c r="K582" i="4"/>
  <c r="J582" i="4"/>
  <c r="M581" i="4"/>
  <c r="L581" i="4"/>
  <c r="K580" i="4"/>
  <c r="J580" i="4"/>
  <c r="M579" i="4"/>
  <c r="L579" i="4"/>
  <c r="K578" i="4"/>
  <c r="J578" i="4"/>
  <c r="M577" i="4"/>
  <c r="L577" i="4"/>
  <c r="K576" i="4"/>
  <c r="J576" i="4"/>
  <c r="M575" i="4"/>
  <c r="L575" i="4"/>
  <c r="K574" i="4"/>
  <c r="J574" i="4"/>
  <c r="M573" i="4"/>
  <c r="L573" i="4"/>
  <c r="K572" i="4"/>
  <c r="J572" i="4"/>
  <c r="M571" i="4"/>
  <c r="L571" i="4"/>
  <c r="K570" i="4"/>
  <c r="J570" i="4"/>
  <c r="M569" i="4"/>
  <c r="L569" i="4"/>
  <c r="K568" i="4"/>
  <c r="J568" i="4"/>
  <c r="M567" i="4"/>
  <c r="L567" i="4"/>
  <c r="K566" i="4"/>
  <c r="J566" i="4"/>
  <c r="M565" i="4"/>
  <c r="L565" i="4"/>
  <c r="K564" i="4"/>
  <c r="J564" i="4"/>
  <c r="M563" i="4"/>
  <c r="L563" i="4"/>
  <c r="K562" i="4"/>
  <c r="J562" i="4"/>
  <c r="M561" i="4"/>
  <c r="L561" i="4"/>
  <c r="K560" i="4"/>
  <c r="J560" i="4"/>
  <c r="M559" i="4"/>
  <c r="L559" i="4"/>
  <c r="K558" i="4"/>
  <c r="J558" i="4"/>
  <c r="M557" i="4"/>
  <c r="L557" i="4"/>
  <c r="K556" i="4"/>
  <c r="J556" i="4"/>
  <c r="M555" i="4"/>
  <c r="L555" i="4"/>
  <c r="K554" i="4"/>
  <c r="J554" i="4"/>
  <c r="M553" i="4"/>
  <c r="L553" i="4"/>
  <c r="K552" i="4"/>
  <c r="J552" i="4"/>
  <c r="M551" i="4"/>
  <c r="L551" i="4"/>
  <c r="K550" i="4"/>
  <c r="J550" i="4"/>
  <c r="M549" i="4"/>
  <c r="L549" i="4"/>
  <c r="K548" i="4"/>
  <c r="J548" i="4"/>
  <c r="M547" i="4"/>
  <c r="L547" i="4"/>
  <c r="K546" i="4"/>
  <c r="J546" i="4"/>
  <c r="M545" i="4"/>
  <c r="L545" i="4"/>
  <c r="K544" i="4"/>
  <c r="J544" i="4"/>
  <c r="M543" i="4"/>
  <c r="L543" i="4"/>
  <c r="K542" i="4"/>
  <c r="J542" i="4"/>
  <c r="M541" i="4"/>
  <c r="L541" i="4"/>
  <c r="K540" i="4"/>
  <c r="J540" i="4"/>
  <c r="M539" i="4"/>
  <c r="L539" i="4"/>
  <c r="K538" i="4"/>
  <c r="J538" i="4"/>
  <c r="M537" i="4"/>
  <c r="L537" i="4"/>
  <c r="K536" i="4"/>
  <c r="J536" i="4"/>
  <c r="M535" i="4"/>
  <c r="L535" i="4"/>
  <c r="K534" i="4"/>
  <c r="J534" i="4"/>
  <c r="M533" i="4"/>
  <c r="L533" i="4"/>
  <c r="K532" i="4"/>
  <c r="J532" i="4"/>
  <c r="M531" i="4"/>
  <c r="L531" i="4"/>
  <c r="K530" i="4"/>
  <c r="J530" i="4"/>
  <c r="M529" i="4"/>
  <c r="L529" i="4"/>
  <c r="K528" i="4"/>
  <c r="J528" i="4"/>
  <c r="M527" i="4"/>
  <c r="L527" i="4"/>
  <c r="K526" i="4"/>
  <c r="J526" i="4"/>
  <c r="M525" i="4"/>
  <c r="L525" i="4"/>
  <c r="K524" i="4"/>
  <c r="J524" i="4"/>
  <c r="M523" i="4"/>
  <c r="L523" i="4"/>
  <c r="K522" i="4"/>
  <c r="J522" i="4"/>
  <c r="M521" i="4"/>
  <c r="L521" i="4"/>
  <c r="K520" i="4"/>
  <c r="J520" i="4"/>
  <c r="M519" i="4"/>
  <c r="L519" i="4"/>
  <c r="K518" i="4"/>
  <c r="J518" i="4"/>
  <c r="M517" i="4"/>
  <c r="L517" i="4"/>
  <c r="K516" i="4"/>
  <c r="J516" i="4"/>
  <c r="M515" i="4"/>
  <c r="L515" i="4"/>
  <c r="K514" i="4"/>
  <c r="J514" i="4"/>
  <c r="M513" i="4"/>
  <c r="L513" i="4"/>
  <c r="K512" i="4"/>
  <c r="J512" i="4"/>
  <c r="M511" i="4"/>
  <c r="L511" i="4"/>
  <c r="K510" i="4"/>
  <c r="J510" i="4"/>
  <c r="M509" i="4"/>
  <c r="L509" i="4"/>
  <c r="K508" i="4"/>
  <c r="J508" i="4"/>
  <c r="M507" i="4"/>
  <c r="L507" i="4"/>
  <c r="K506" i="4"/>
  <c r="J506" i="4"/>
  <c r="M505" i="4"/>
  <c r="L505" i="4"/>
  <c r="K504" i="4"/>
  <c r="J504" i="4"/>
  <c r="M503" i="4"/>
  <c r="L503" i="4"/>
  <c r="K502" i="4"/>
  <c r="J502" i="4"/>
  <c r="M501" i="4"/>
  <c r="L501" i="4"/>
  <c r="K500" i="4"/>
  <c r="J500" i="4"/>
  <c r="M499" i="4"/>
  <c r="L499" i="4"/>
  <c r="K498" i="4"/>
  <c r="J498" i="4"/>
  <c r="M497" i="4"/>
  <c r="L497" i="4"/>
  <c r="K496" i="4"/>
  <c r="J496" i="4"/>
  <c r="M495" i="4"/>
  <c r="L495" i="4"/>
  <c r="K494" i="4"/>
  <c r="J494" i="4"/>
  <c r="M493" i="4"/>
  <c r="L493" i="4"/>
  <c r="K492" i="4"/>
  <c r="J492" i="4"/>
  <c r="M491" i="4"/>
  <c r="L491" i="4"/>
  <c r="K490" i="4"/>
  <c r="J490" i="4"/>
  <c r="M489" i="4"/>
  <c r="L489" i="4"/>
  <c r="K488" i="4"/>
  <c r="J488" i="4"/>
  <c r="M487" i="4"/>
  <c r="L487" i="4"/>
  <c r="K486" i="4"/>
  <c r="J486" i="4"/>
  <c r="M485" i="4"/>
  <c r="L485" i="4"/>
  <c r="K484" i="4"/>
  <c r="J484" i="4"/>
  <c r="M483" i="4"/>
  <c r="L483" i="4"/>
  <c r="K482" i="4"/>
  <c r="J482" i="4"/>
  <c r="M481" i="4"/>
  <c r="L481" i="4"/>
  <c r="K480" i="4"/>
  <c r="J480" i="4"/>
  <c r="M479" i="4"/>
  <c r="L479" i="4"/>
  <c r="K478" i="4"/>
  <c r="J478" i="4"/>
  <c r="M477" i="4"/>
  <c r="L477" i="4"/>
  <c r="K476" i="4"/>
  <c r="J476" i="4"/>
  <c r="M475" i="4"/>
  <c r="L475" i="4"/>
  <c r="K474" i="4"/>
  <c r="J474" i="4"/>
  <c r="M473" i="4"/>
  <c r="L473" i="4"/>
  <c r="K472" i="4"/>
  <c r="J472" i="4"/>
  <c r="M471" i="4"/>
  <c r="L471" i="4"/>
  <c r="K470" i="4"/>
  <c r="J470" i="4"/>
  <c r="M469" i="4"/>
  <c r="L469" i="4"/>
  <c r="K468" i="4"/>
  <c r="J468" i="4"/>
  <c r="M467" i="4"/>
  <c r="L467" i="4"/>
  <c r="K466" i="4"/>
  <c r="J466" i="4"/>
  <c r="M465" i="4"/>
  <c r="L465" i="4"/>
  <c r="K464" i="4"/>
  <c r="J464" i="4"/>
  <c r="M463" i="4"/>
  <c r="L463" i="4"/>
  <c r="K462" i="4"/>
  <c r="J462" i="4"/>
  <c r="M461" i="4"/>
  <c r="L461" i="4"/>
  <c r="K460" i="4"/>
  <c r="J460" i="4"/>
  <c r="M459" i="4"/>
  <c r="L459" i="4"/>
  <c r="K458" i="4"/>
  <c r="J458" i="4"/>
  <c r="M457" i="4"/>
  <c r="L457" i="4"/>
  <c r="K456" i="4"/>
  <c r="J456" i="4"/>
  <c r="M455" i="4"/>
  <c r="L455" i="4"/>
  <c r="K454" i="4"/>
  <c r="J454" i="4"/>
  <c r="M453" i="4"/>
  <c r="L453" i="4"/>
  <c r="K452" i="4"/>
  <c r="J452" i="4"/>
  <c r="M451" i="4"/>
  <c r="L451" i="4"/>
  <c r="K450" i="4"/>
  <c r="J450" i="4"/>
  <c r="M449" i="4"/>
  <c r="L449" i="4"/>
  <c r="K448" i="4"/>
  <c r="J448" i="4"/>
  <c r="M447" i="4"/>
  <c r="L447" i="4"/>
  <c r="K446" i="4"/>
  <c r="J446" i="4"/>
  <c r="M445" i="4"/>
  <c r="L445" i="4"/>
  <c r="K444" i="4"/>
  <c r="J444" i="4"/>
  <c r="M443" i="4"/>
  <c r="L443" i="4"/>
  <c r="K442" i="4"/>
  <c r="J442" i="4"/>
  <c r="M441" i="4"/>
  <c r="L441" i="4"/>
  <c r="K440" i="4"/>
  <c r="J440" i="4"/>
  <c r="M439" i="4"/>
  <c r="L439" i="4"/>
  <c r="K438" i="4"/>
  <c r="J438" i="4"/>
  <c r="M437" i="4"/>
  <c r="L437" i="4"/>
  <c r="K436" i="4"/>
  <c r="J436" i="4"/>
  <c r="M435" i="4"/>
  <c r="L435" i="4"/>
  <c r="K434" i="4"/>
  <c r="J434" i="4"/>
  <c r="M433" i="4"/>
  <c r="L433" i="4"/>
  <c r="K432" i="4"/>
  <c r="J432" i="4"/>
  <c r="M431" i="4"/>
  <c r="L431" i="4"/>
  <c r="K430" i="4"/>
  <c r="J430" i="4"/>
  <c r="M429" i="4"/>
  <c r="L429" i="4"/>
  <c r="K428" i="4"/>
  <c r="J428" i="4"/>
  <c r="M427" i="4"/>
  <c r="L427" i="4"/>
  <c r="K426" i="4"/>
  <c r="J426" i="4"/>
  <c r="M425" i="4"/>
  <c r="L425" i="4"/>
  <c r="K424" i="4"/>
  <c r="J424" i="4"/>
  <c r="M423" i="4"/>
  <c r="L423" i="4"/>
  <c r="K422" i="4"/>
  <c r="J422" i="4"/>
  <c r="M421" i="4"/>
  <c r="L421" i="4"/>
  <c r="K420" i="4"/>
  <c r="J420" i="4"/>
  <c r="M419" i="4"/>
  <c r="L419" i="4"/>
  <c r="K418" i="4"/>
  <c r="J418" i="4"/>
  <c r="M417" i="4"/>
  <c r="L417" i="4"/>
  <c r="K416" i="4"/>
  <c r="J416" i="4"/>
  <c r="M415" i="4"/>
  <c r="L415" i="4"/>
  <c r="K414" i="4"/>
  <c r="J414" i="4"/>
  <c r="M413" i="4"/>
  <c r="L413" i="4"/>
  <c r="K412" i="4"/>
  <c r="J412" i="4"/>
  <c r="M411" i="4"/>
  <c r="L411" i="4"/>
  <c r="K410" i="4"/>
  <c r="J410" i="4"/>
  <c r="M409" i="4"/>
  <c r="L409" i="4"/>
  <c r="K408" i="4"/>
  <c r="J408" i="4"/>
  <c r="M407" i="4"/>
  <c r="L407" i="4"/>
  <c r="K406" i="4"/>
  <c r="J406" i="4"/>
  <c r="M405" i="4"/>
  <c r="L405" i="4"/>
  <c r="K404" i="4"/>
  <c r="J404" i="4"/>
  <c r="M403" i="4"/>
  <c r="L403" i="4"/>
  <c r="K402" i="4"/>
  <c r="J402" i="4"/>
  <c r="M401" i="4"/>
  <c r="L401" i="4"/>
  <c r="K400" i="4"/>
  <c r="J400" i="4"/>
  <c r="M399" i="4"/>
  <c r="L399" i="4"/>
  <c r="K398" i="4"/>
  <c r="J398" i="4"/>
  <c r="M397" i="4"/>
  <c r="L397" i="4"/>
  <c r="K396" i="4"/>
  <c r="J396" i="4"/>
  <c r="M395" i="4"/>
  <c r="L395" i="4"/>
  <c r="K394" i="4"/>
  <c r="J394" i="4"/>
  <c r="M393" i="4"/>
  <c r="L393" i="4"/>
  <c r="K392" i="4"/>
  <c r="J392" i="4"/>
  <c r="M391" i="4"/>
  <c r="L391" i="4"/>
  <c r="K390" i="4"/>
  <c r="J390" i="4"/>
  <c r="M389" i="4"/>
  <c r="L389" i="4"/>
  <c r="K388" i="4"/>
  <c r="J388" i="4"/>
  <c r="M387" i="4"/>
  <c r="L387" i="4"/>
  <c r="K386" i="4"/>
  <c r="J386" i="4"/>
  <c r="M385" i="4"/>
  <c r="L385" i="4"/>
  <c r="K384" i="4"/>
  <c r="J384" i="4"/>
  <c r="M383" i="4"/>
  <c r="L383" i="4"/>
  <c r="K382" i="4"/>
  <c r="J382" i="4"/>
  <c r="M381" i="4"/>
  <c r="L381" i="4"/>
  <c r="K380" i="4"/>
  <c r="J380" i="4"/>
  <c r="M379" i="4"/>
  <c r="L379" i="4"/>
  <c r="K378" i="4"/>
  <c r="J378" i="4"/>
  <c r="M377" i="4"/>
  <c r="L377" i="4"/>
  <c r="K376" i="4"/>
  <c r="J376" i="4"/>
  <c r="M375" i="4"/>
  <c r="L375" i="4"/>
  <c r="K374" i="4"/>
  <c r="J374" i="4"/>
  <c r="M373" i="4"/>
  <c r="L373" i="4"/>
  <c r="K372" i="4"/>
  <c r="J372" i="4"/>
  <c r="M371" i="4"/>
  <c r="L371" i="4"/>
  <c r="K370" i="4"/>
  <c r="J370" i="4"/>
  <c r="M369" i="4"/>
  <c r="L369" i="4"/>
  <c r="K368" i="4"/>
  <c r="J368" i="4"/>
  <c r="M367" i="4"/>
  <c r="L367" i="4"/>
  <c r="K366" i="4"/>
  <c r="J366" i="4"/>
  <c r="M365" i="4"/>
  <c r="L365" i="4"/>
  <c r="K364" i="4"/>
  <c r="J364" i="4"/>
  <c r="M363" i="4"/>
  <c r="L363" i="4"/>
  <c r="K362" i="4"/>
  <c r="J362" i="4"/>
  <c r="M361" i="4"/>
  <c r="L361" i="4"/>
  <c r="K360" i="4"/>
  <c r="J360" i="4"/>
  <c r="M359" i="4"/>
  <c r="L359" i="4"/>
  <c r="K358" i="4"/>
  <c r="J358" i="4"/>
  <c r="M357" i="4"/>
  <c r="L357" i="4"/>
  <c r="K356" i="4"/>
  <c r="J356" i="4"/>
  <c r="M355" i="4"/>
  <c r="L355" i="4"/>
  <c r="K354" i="4"/>
  <c r="J354" i="4"/>
  <c r="M353" i="4"/>
  <c r="L353" i="4"/>
  <c r="K352" i="4"/>
  <c r="J352" i="4"/>
  <c r="M351" i="4"/>
  <c r="L351" i="4"/>
  <c r="K350" i="4"/>
  <c r="J350" i="4"/>
  <c r="M349" i="4"/>
  <c r="L349" i="4"/>
  <c r="K348" i="4"/>
  <c r="J348" i="4"/>
  <c r="M347" i="4"/>
  <c r="L347" i="4"/>
  <c r="K346" i="4"/>
  <c r="J346" i="4"/>
  <c r="M345" i="4"/>
  <c r="L345" i="4"/>
  <c r="K344" i="4"/>
  <c r="J344" i="4"/>
  <c r="M343" i="4"/>
  <c r="L343" i="4"/>
  <c r="K342" i="4"/>
  <c r="J342" i="4"/>
  <c r="M341" i="4"/>
  <c r="L341" i="4"/>
  <c r="K340" i="4"/>
  <c r="J340" i="4"/>
  <c r="M339" i="4"/>
  <c r="L339" i="4"/>
  <c r="K338" i="4"/>
  <c r="J338" i="4"/>
  <c r="M337" i="4"/>
  <c r="L337" i="4"/>
  <c r="K336" i="4"/>
  <c r="J336" i="4"/>
  <c r="M335" i="4"/>
  <c r="L335" i="4"/>
  <c r="K334" i="4"/>
  <c r="J334" i="4"/>
  <c r="M333" i="4"/>
  <c r="L333" i="4"/>
  <c r="K332" i="4"/>
  <c r="J332" i="4"/>
  <c r="M331" i="4"/>
  <c r="L331" i="4"/>
  <c r="K330" i="4"/>
  <c r="J330" i="4"/>
  <c r="M329" i="4"/>
  <c r="L329" i="4"/>
  <c r="K328" i="4"/>
  <c r="J328" i="4"/>
  <c r="M327" i="4"/>
  <c r="L327" i="4"/>
  <c r="K326" i="4"/>
  <c r="J326" i="4"/>
  <c r="M325" i="4"/>
  <c r="L325" i="4"/>
  <c r="K324" i="4"/>
  <c r="J324" i="4"/>
  <c r="M323" i="4"/>
  <c r="L323" i="4"/>
  <c r="K322" i="4"/>
  <c r="J322" i="4"/>
  <c r="M321" i="4"/>
  <c r="L321" i="4"/>
  <c r="K320" i="4"/>
  <c r="J320" i="4"/>
  <c r="M319" i="4"/>
  <c r="L319" i="4"/>
  <c r="K318" i="4"/>
  <c r="J318" i="4"/>
  <c r="M317" i="4"/>
  <c r="L317" i="4"/>
  <c r="K316" i="4"/>
  <c r="J316" i="4"/>
  <c r="M315" i="4"/>
  <c r="L315" i="4"/>
  <c r="K314" i="4"/>
  <c r="J314" i="4"/>
  <c r="M313" i="4"/>
  <c r="L313" i="4"/>
  <c r="K312" i="4"/>
  <c r="J312" i="4"/>
  <c r="M311" i="4"/>
  <c r="L311" i="4"/>
  <c r="K310" i="4"/>
  <c r="J310" i="4"/>
  <c r="M309" i="4"/>
  <c r="L309" i="4"/>
  <c r="K308" i="4"/>
  <c r="J308" i="4"/>
  <c r="M307" i="4"/>
  <c r="L307" i="4"/>
  <c r="K306" i="4"/>
  <c r="J306" i="4"/>
  <c r="M305" i="4"/>
  <c r="L305" i="4"/>
  <c r="K304" i="4"/>
  <c r="J304" i="4"/>
  <c r="M303" i="4"/>
  <c r="L303" i="4"/>
  <c r="K302" i="4"/>
  <c r="J302" i="4"/>
  <c r="M301" i="4"/>
  <c r="L301" i="4"/>
  <c r="K300" i="4"/>
  <c r="J300" i="4"/>
  <c r="M299" i="4"/>
  <c r="L299" i="4"/>
  <c r="K298" i="4"/>
  <c r="J298" i="4"/>
  <c r="M297" i="4"/>
  <c r="L297" i="4"/>
  <c r="K296" i="4"/>
  <c r="J296" i="4"/>
  <c r="M295" i="4"/>
  <c r="L295" i="4"/>
  <c r="K294" i="4"/>
  <c r="J294" i="4"/>
  <c r="M293" i="4"/>
  <c r="L293" i="4"/>
  <c r="K292" i="4"/>
  <c r="J292" i="4"/>
  <c r="M291" i="4"/>
  <c r="L291" i="4"/>
  <c r="K290" i="4"/>
  <c r="J290" i="4"/>
  <c r="M289" i="4"/>
  <c r="L289" i="4"/>
  <c r="K288" i="4"/>
  <c r="J288" i="4"/>
  <c r="M287" i="4"/>
  <c r="L287" i="4"/>
  <c r="K286" i="4"/>
  <c r="J286" i="4"/>
  <c r="M285" i="4"/>
  <c r="L285" i="4"/>
  <c r="K284" i="4"/>
  <c r="J284" i="4"/>
  <c r="M283" i="4"/>
  <c r="L283" i="4"/>
  <c r="K282" i="4"/>
  <c r="J282" i="4"/>
  <c r="M281" i="4"/>
  <c r="L281" i="4"/>
  <c r="K280" i="4"/>
  <c r="J280" i="4"/>
  <c r="M279" i="4"/>
  <c r="L279" i="4"/>
  <c r="K278" i="4"/>
  <c r="J278" i="4"/>
  <c r="M277" i="4"/>
  <c r="L277" i="4"/>
  <c r="K276" i="4"/>
  <c r="J276" i="4"/>
  <c r="M275" i="4"/>
  <c r="L275" i="4"/>
  <c r="K274" i="4"/>
  <c r="J274" i="4"/>
  <c r="M273" i="4"/>
  <c r="L273" i="4"/>
  <c r="K272" i="4"/>
  <c r="J272" i="4"/>
  <c r="M271" i="4"/>
  <c r="L271" i="4"/>
  <c r="K270" i="4"/>
  <c r="J270" i="4"/>
  <c r="M269" i="4"/>
  <c r="L269" i="4"/>
  <c r="K268" i="4"/>
  <c r="J268" i="4"/>
  <c r="M267" i="4"/>
  <c r="L267" i="4"/>
  <c r="K266" i="4"/>
  <c r="J266" i="4"/>
  <c r="M265" i="4"/>
  <c r="L265" i="4"/>
  <c r="K264" i="4"/>
  <c r="J264" i="4"/>
  <c r="M263" i="4"/>
  <c r="L263" i="4"/>
  <c r="K262" i="4"/>
  <c r="J262" i="4"/>
  <c r="M261" i="4"/>
  <c r="L261" i="4"/>
  <c r="K260" i="4"/>
  <c r="J260" i="4"/>
  <c r="M259" i="4"/>
  <c r="L259" i="4"/>
  <c r="K258" i="4"/>
  <c r="J258" i="4"/>
  <c r="M257" i="4"/>
  <c r="L257" i="4"/>
  <c r="K256" i="4"/>
  <c r="J256" i="4"/>
  <c r="M255" i="4"/>
  <c r="L255" i="4"/>
  <c r="K254" i="4"/>
  <c r="J254" i="4"/>
  <c r="M253" i="4"/>
  <c r="L253" i="4"/>
  <c r="K252" i="4"/>
  <c r="J252" i="4"/>
  <c r="M251" i="4"/>
  <c r="L251" i="4"/>
  <c r="K250" i="4"/>
  <c r="J250" i="4"/>
  <c r="M249" i="4"/>
  <c r="L249" i="4"/>
  <c r="K248" i="4"/>
  <c r="J248" i="4"/>
  <c r="M247" i="4"/>
  <c r="L247" i="4"/>
  <c r="K246" i="4"/>
  <c r="J246" i="4"/>
  <c r="M245" i="4"/>
  <c r="L245" i="4"/>
  <c r="K244" i="4"/>
  <c r="J244" i="4"/>
  <c r="M243" i="4"/>
  <c r="L243" i="4"/>
  <c r="K242" i="4"/>
  <c r="J242" i="4"/>
  <c r="M241" i="4"/>
  <c r="L241" i="4"/>
  <c r="K240" i="4"/>
  <c r="J240" i="4"/>
  <c r="M239" i="4"/>
  <c r="L239" i="4"/>
  <c r="K238" i="4"/>
  <c r="J238" i="4"/>
  <c r="M237" i="4"/>
  <c r="L237" i="4"/>
  <c r="K236" i="4"/>
  <c r="J236" i="4"/>
  <c r="M235" i="4"/>
  <c r="L235" i="4"/>
  <c r="K234" i="4"/>
  <c r="J234" i="4"/>
  <c r="M233" i="4"/>
  <c r="L233" i="4"/>
  <c r="K232" i="4"/>
  <c r="J232" i="4"/>
  <c r="M231" i="4"/>
  <c r="L231" i="4"/>
  <c r="K230" i="4"/>
  <c r="J230" i="4"/>
  <c r="M229" i="4"/>
  <c r="L229" i="4"/>
  <c r="K228" i="4"/>
  <c r="J228" i="4"/>
  <c r="M227" i="4"/>
  <c r="L227" i="4"/>
  <c r="K226" i="4"/>
  <c r="J226" i="4"/>
  <c r="M225" i="4"/>
  <c r="L225" i="4"/>
  <c r="K224" i="4"/>
  <c r="J224" i="4"/>
  <c r="M223" i="4"/>
  <c r="L223" i="4"/>
  <c r="K222" i="4"/>
  <c r="J222" i="4"/>
  <c r="M221" i="4"/>
  <c r="L221" i="4"/>
  <c r="K220" i="4"/>
  <c r="J220" i="4"/>
  <c r="M219" i="4"/>
  <c r="L219" i="4"/>
  <c r="K218" i="4"/>
  <c r="J218" i="4"/>
  <c r="M217" i="4"/>
  <c r="L217" i="4"/>
  <c r="K216" i="4"/>
  <c r="J216" i="4"/>
  <c r="M215" i="4"/>
  <c r="L215" i="4"/>
  <c r="K214" i="4"/>
  <c r="J214" i="4"/>
  <c r="M213" i="4"/>
  <c r="L213" i="4"/>
  <c r="K212" i="4"/>
  <c r="J212" i="4"/>
  <c r="M211" i="4"/>
  <c r="L211" i="4"/>
  <c r="K210" i="4"/>
  <c r="J210" i="4"/>
  <c r="M209" i="4"/>
  <c r="L209" i="4"/>
  <c r="K208" i="4"/>
  <c r="J208" i="4"/>
  <c r="M207" i="4"/>
  <c r="L207" i="4"/>
  <c r="K206" i="4"/>
  <c r="J206" i="4"/>
  <c r="M205" i="4"/>
  <c r="L205" i="4"/>
  <c r="K204" i="4"/>
  <c r="J204" i="4"/>
  <c r="M203" i="4"/>
  <c r="L203" i="4"/>
  <c r="K202" i="4"/>
  <c r="J202" i="4"/>
  <c r="M201" i="4"/>
  <c r="L201" i="4"/>
  <c r="K200" i="4"/>
  <c r="J200" i="4"/>
  <c r="M199" i="4"/>
  <c r="L199" i="4"/>
  <c r="K198" i="4"/>
  <c r="J198" i="4"/>
  <c r="M197" i="4"/>
  <c r="L197" i="4"/>
  <c r="K196" i="4"/>
  <c r="J196" i="4"/>
  <c r="M195" i="4"/>
  <c r="L195" i="4"/>
  <c r="K194" i="4"/>
  <c r="J194" i="4"/>
  <c r="M193" i="4"/>
  <c r="L193" i="4"/>
  <c r="K192" i="4"/>
  <c r="J192" i="4"/>
  <c r="M191" i="4"/>
  <c r="L191" i="4"/>
  <c r="K190" i="4"/>
  <c r="J190" i="4"/>
  <c r="M189" i="4"/>
  <c r="L189" i="4"/>
  <c r="K188" i="4"/>
  <c r="J188" i="4"/>
  <c r="M187" i="4"/>
  <c r="L187" i="4"/>
  <c r="K186" i="4"/>
  <c r="J186" i="4"/>
  <c r="M185" i="4"/>
  <c r="L185" i="4"/>
  <c r="K184" i="4"/>
  <c r="J184" i="4"/>
  <c r="M183" i="4"/>
  <c r="L183" i="4"/>
  <c r="K182" i="4"/>
  <c r="J182" i="4"/>
  <c r="M181" i="4"/>
  <c r="L181" i="4"/>
  <c r="K180" i="4"/>
  <c r="J180" i="4"/>
  <c r="M179" i="4"/>
  <c r="L179" i="4"/>
  <c r="K178" i="4"/>
  <c r="J178" i="4"/>
  <c r="M177" i="4"/>
  <c r="L177" i="4"/>
  <c r="K176" i="4"/>
  <c r="J176" i="4"/>
  <c r="M175" i="4"/>
  <c r="L175" i="4"/>
  <c r="K174" i="4"/>
  <c r="J174" i="4"/>
  <c r="M173" i="4"/>
  <c r="L173" i="4"/>
  <c r="K172" i="4"/>
  <c r="J172" i="4"/>
  <c r="M171" i="4"/>
  <c r="L171" i="4"/>
  <c r="K170" i="4"/>
  <c r="J170" i="4"/>
  <c r="M169" i="4"/>
  <c r="L169" i="4"/>
  <c r="K168" i="4"/>
  <c r="J168" i="4"/>
  <c r="M167" i="4"/>
  <c r="L167" i="4"/>
  <c r="K166" i="4"/>
  <c r="J166" i="4"/>
  <c r="M165" i="4"/>
  <c r="L165" i="4"/>
  <c r="K164" i="4"/>
  <c r="J164" i="4"/>
  <c r="M163" i="4"/>
  <c r="L163" i="4"/>
  <c r="K162" i="4"/>
  <c r="J162" i="4"/>
  <c r="M161" i="4"/>
  <c r="L161" i="4"/>
  <c r="K160" i="4"/>
  <c r="J160" i="4"/>
  <c r="M159" i="4"/>
  <c r="L159" i="4"/>
  <c r="K158" i="4"/>
  <c r="J158" i="4"/>
  <c r="M157" i="4"/>
  <c r="L157" i="4"/>
  <c r="K156" i="4"/>
  <c r="J156" i="4"/>
  <c r="M155" i="4"/>
  <c r="L155" i="4"/>
  <c r="K154" i="4"/>
  <c r="J154" i="4"/>
  <c r="M153" i="4"/>
  <c r="L153" i="4"/>
  <c r="K152" i="4"/>
  <c r="J152" i="4"/>
  <c r="M151" i="4"/>
  <c r="L151" i="4"/>
  <c r="K150" i="4"/>
  <c r="J150" i="4"/>
  <c r="M149" i="4"/>
  <c r="L149" i="4"/>
  <c r="K148" i="4"/>
  <c r="J148" i="4"/>
  <c r="M147" i="4"/>
  <c r="L147" i="4"/>
  <c r="K146" i="4"/>
  <c r="J146" i="4"/>
  <c r="M145" i="4"/>
  <c r="L145" i="4"/>
  <c r="K144" i="4"/>
  <c r="J144" i="4"/>
  <c r="M143" i="4"/>
  <c r="L143" i="4"/>
  <c r="K142" i="4"/>
  <c r="J142" i="4"/>
  <c r="M141" i="4"/>
  <c r="L141" i="4"/>
  <c r="K140" i="4"/>
  <c r="J140" i="4"/>
  <c r="M139" i="4"/>
  <c r="L139" i="4"/>
  <c r="K138" i="4"/>
  <c r="J138" i="4"/>
  <c r="M137" i="4"/>
  <c r="L137" i="4"/>
  <c r="K136" i="4"/>
  <c r="J136" i="4"/>
  <c r="M135" i="4"/>
  <c r="L135" i="4"/>
  <c r="K134" i="4"/>
  <c r="J134" i="4"/>
  <c r="M133" i="4"/>
  <c r="L133" i="4"/>
  <c r="K132" i="4"/>
  <c r="J132" i="4"/>
  <c r="M131" i="4"/>
  <c r="L131" i="4"/>
  <c r="K130" i="4"/>
  <c r="J130" i="4"/>
  <c r="M129" i="4"/>
  <c r="L129" i="4"/>
  <c r="K128" i="4"/>
  <c r="J128" i="4"/>
  <c r="M127" i="4"/>
  <c r="L127" i="4"/>
  <c r="K126" i="4"/>
  <c r="J126" i="4"/>
  <c r="M125" i="4"/>
  <c r="L125" i="4"/>
  <c r="K124" i="4"/>
  <c r="J124" i="4"/>
  <c r="M123" i="4"/>
  <c r="L123" i="4"/>
  <c r="K122" i="4"/>
  <c r="J122" i="4"/>
  <c r="M121" i="4"/>
  <c r="L121" i="4"/>
  <c r="K120" i="4"/>
  <c r="J120" i="4"/>
  <c r="M119" i="4"/>
  <c r="L119" i="4"/>
  <c r="K118" i="4"/>
  <c r="J118" i="4"/>
  <c r="M117" i="4"/>
  <c r="L117" i="4"/>
  <c r="K116" i="4"/>
  <c r="J116" i="4"/>
  <c r="M115" i="4"/>
  <c r="L115" i="4"/>
  <c r="K114" i="4"/>
  <c r="J114" i="4"/>
  <c r="M113" i="4"/>
  <c r="L113" i="4"/>
  <c r="K112" i="4"/>
  <c r="J112" i="4"/>
  <c r="M111" i="4"/>
  <c r="L111" i="4"/>
  <c r="K110" i="4"/>
  <c r="J110" i="4"/>
  <c r="M109" i="4"/>
  <c r="L109" i="4"/>
  <c r="K108" i="4"/>
  <c r="J108" i="4"/>
  <c r="M107" i="4"/>
  <c r="L107" i="4"/>
  <c r="K106" i="4"/>
  <c r="J106" i="4"/>
  <c r="M105" i="4"/>
  <c r="L105" i="4"/>
  <c r="K104" i="4"/>
  <c r="J104" i="4"/>
  <c r="M103" i="4"/>
  <c r="L103" i="4"/>
  <c r="K102" i="4"/>
  <c r="J102" i="4"/>
  <c r="M101" i="4"/>
  <c r="L101" i="4"/>
  <c r="K100" i="4"/>
  <c r="J100" i="4"/>
  <c r="M99" i="4"/>
  <c r="L99" i="4"/>
  <c r="K98" i="4"/>
  <c r="J98" i="4"/>
  <c r="M97" i="4"/>
  <c r="L97" i="4"/>
  <c r="K96" i="4"/>
  <c r="J96" i="4"/>
  <c r="M95" i="4"/>
  <c r="L95" i="4"/>
  <c r="K94" i="4"/>
  <c r="J94" i="4"/>
  <c r="M93" i="4"/>
  <c r="L93" i="4"/>
  <c r="K92" i="4"/>
  <c r="J92" i="4"/>
  <c r="M91" i="4"/>
  <c r="L91" i="4"/>
  <c r="K90" i="4"/>
  <c r="J90" i="4"/>
  <c r="M89" i="4"/>
  <c r="L89" i="4"/>
  <c r="K88" i="4"/>
  <c r="J88" i="4"/>
  <c r="M87" i="4"/>
  <c r="L87" i="4"/>
  <c r="K86" i="4"/>
  <c r="J86" i="4"/>
  <c r="M85" i="4"/>
  <c r="L85" i="4"/>
  <c r="K84" i="4"/>
  <c r="J84" i="4"/>
  <c r="M83" i="4"/>
  <c r="L83" i="4"/>
  <c r="K82" i="4"/>
  <c r="J82" i="4"/>
  <c r="M81" i="4"/>
  <c r="L81" i="4"/>
  <c r="K80" i="4"/>
  <c r="J80" i="4"/>
  <c r="M79" i="4"/>
  <c r="L79" i="4"/>
  <c r="K78" i="4"/>
  <c r="J78" i="4"/>
  <c r="M77" i="4"/>
  <c r="L77" i="4"/>
  <c r="K76" i="4"/>
  <c r="J76" i="4"/>
  <c r="M75" i="4"/>
  <c r="L75" i="4"/>
  <c r="K74" i="4"/>
  <c r="J74" i="4"/>
  <c r="M73" i="4"/>
  <c r="L73" i="4"/>
  <c r="K72" i="4"/>
  <c r="J72" i="4"/>
  <c r="M71" i="4"/>
  <c r="L71" i="4"/>
  <c r="K70" i="4"/>
  <c r="J70" i="4"/>
  <c r="M69" i="4"/>
  <c r="L69" i="4"/>
  <c r="K68" i="4"/>
  <c r="J68" i="4"/>
  <c r="M67" i="4"/>
  <c r="L67" i="4"/>
  <c r="K66" i="4"/>
  <c r="J66" i="4"/>
  <c r="M65" i="4"/>
  <c r="L65" i="4"/>
  <c r="K64" i="4"/>
  <c r="J64" i="4"/>
  <c r="M63" i="4"/>
  <c r="L63" i="4"/>
  <c r="K62" i="4"/>
  <c r="J62" i="4"/>
  <c r="M61" i="4"/>
  <c r="L61" i="4"/>
  <c r="K60" i="4"/>
  <c r="J60" i="4"/>
  <c r="M59" i="4"/>
  <c r="L59" i="4"/>
  <c r="K58" i="4"/>
  <c r="J58" i="4"/>
  <c r="M57" i="4"/>
  <c r="L57" i="4"/>
  <c r="K56" i="4"/>
  <c r="J56" i="4"/>
  <c r="M55" i="4"/>
  <c r="L55" i="4"/>
  <c r="K54" i="4"/>
  <c r="J54" i="4"/>
  <c r="M53" i="4"/>
  <c r="L53" i="4"/>
  <c r="K52" i="4"/>
  <c r="J52" i="4"/>
  <c r="M51" i="4"/>
  <c r="L51" i="4"/>
  <c r="K50" i="4"/>
  <c r="J50" i="4"/>
  <c r="M49" i="4"/>
  <c r="L49" i="4"/>
  <c r="K48" i="4"/>
  <c r="J48" i="4"/>
  <c r="M47" i="4"/>
  <c r="L47" i="4"/>
  <c r="K46" i="4"/>
  <c r="J46" i="4"/>
  <c r="M45" i="4"/>
  <c r="L45" i="4"/>
  <c r="K44" i="4"/>
  <c r="J44" i="4"/>
  <c r="M43" i="4"/>
  <c r="L43" i="4"/>
  <c r="K42" i="4"/>
  <c r="J42" i="4"/>
  <c r="M41" i="4"/>
  <c r="L41" i="4"/>
  <c r="K40" i="4"/>
  <c r="J40" i="4"/>
  <c r="M39" i="4"/>
  <c r="L39" i="4"/>
  <c r="K38" i="4"/>
  <c r="J38" i="4"/>
  <c r="M37" i="4"/>
  <c r="L37" i="4"/>
  <c r="K36" i="4"/>
  <c r="J36" i="4"/>
  <c r="M35" i="4"/>
  <c r="L35" i="4"/>
  <c r="K34" i="4"/>
  <c r="J34" i="4"/>
  <c r="M33" i="4"/>
  <c r="L33" i="4"/>
  <c r="K32" i="4"/>
  <c r="J32" i="4"/>
  <c r="M31" i="4"/>
  <c r="L31" i="4"/>
  <c r="K30" i="4"/>
  <c r="J30" i="4"/>
  <c r="M29" i="4"/>
  <c r="L29" i="4"/>
  <c r="K28" i="4"/>
  <c r="J28" i="4"/>
  <c r="M27" i="4"/>
  <c r="L27" i="4"/>
  <c r="K26" i="4"/>
  <c r="J26" i="4"/>
  <c r="M25" i="4"/>
  <c r="L25" i="4"/>
  <c r="K24" i="4"/>
  <c r="J24" i="4"/>
  <c r="M23" i="4"/>
  <c r="L23" i="4"/>
  <c r="K22" i="4"/>
  <c r="J22" i="4"/>
  <c r="M21" i="4"/>
  <c r="L21" i="4"/>
  <c r="K20" i="4"/>
  <c r="J20" i="4"/>
  <c r="M19" i="4"/>
  <c r="L19" i="4"/>
  <c r="K18" i="4"/>
  <c r="J18" i="4"/>
  <c r="M17" i="4"/>
  <c r="L17" i="4"/>
  <c r="K16" i="4"/>
  <c r="J16" i="4"/>
  <c r="M15" i="4"/>
  <c r="L15" i="4"/>
  <c r="K14" i="4"/>
  <c r="J14" i="4"/>
  <c r="M13" i="4"/>
  <c r="L13" i="4"/>
  <c r="K12" i="4"/>
  <c r="J12"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M11" i="4"/>
  <c r="L11" i="4"/>
  <c r="K10" i="4"/>
  <c r="J10" i="4"/>
  <c r="H10" i="4"/>
  <c r="L1" i="4"/>
  <c r="C1018" i="4"/>
  <c r="B1018" i="4"/>
  <c r="C1017" i="4"/>
  <c r="B1017" i="4"/>
  <c r="C1016" i="4"/>
  <c r="B1016" i="4"/>
  <c r="C1015" i="4"/>
  <c r="B1015" i="4"/>
  <c r="C1014" i="4"/>
  <c r="B1014" i="4"/>
  <c r="C1013" i="4"/>
  <c r="B1013" i="4"/>
  <c r="C1012" i="4"/>
  <c r="B1012" i="4"/>
  <c r="C1011" i="4"/>
  <c r="B1011" i="4"/>
  <c r="C1010" i="4"/>
  <c r="B1010" i="4"/>
  <c r="C1009" i="4"/>
  <c r="B1009" i="4"/>
  <c r="C1008" i="4"/>
  <c r="B1008" i="4"/>
  <c r="C1007" i="4"/>
  <c r="B1007" i="4"/>
  <c r="C1006" i="4"/>
  <c r="B1006" i="4"/>
  <c r="C1005" i="4"/>
  <c r="B1005" i="4"/>
  <c r="C1004" i="4"/>
  <c r="B1004" i="4"/>
  <c r="C1003" i="4"/>
  <c r="B1003" i="4"/>
  <c r="C1002" i="4"/>
  <c r="B1002" i="4"/>
  <c r="C1001" i="4"/>
  <c r="B1001" i="4"/>
  <c r="C1000" i="4"/>
  <c r="B1000" i="4"/>
  <c r="C999" i="4"/>
  <c r="B999" i="4"/>
  <c r="C998" i="4"/>
  <c r="B998" i="4"/>
  <c r="C997" i="4"/>
  <c r="B997" i="4"/>
  <c r="C996" i="4"/>
  <c r="B996" i="4"/>
  <c r="C995" i="4"/>
  <c r="B995" i="4"/>
  <c r="C994" i="4"/>
  <c r="B994" i="4"/>
  <c r="C993" i="4"/>
  <c r="B993" i="4"/>
  <c r="C992" i="4"/>
  <c r="B992" i="4"/>
  <c r="C991" i="4"/>
  <c r="B991" i="4"/>
  <c r="C990" i="4"/>
  <c r="B990" i="4"/>
  <c r="C989" i="4"/>
  <c r="B989" i="4"/>
  <c r="C988" i="4"/>
  <c r="B988" i="4"/>
  <c r="C987" i="4"/>
  <c r="B987" i="4"/>
  <c r="C986" i="4"/>
  <c r="B986" i="4"/>
  <c r="C985" i="4"/>
  <c r="B985" i="4"/>
  <c r="C984" i="4"/>
  <c r="B984" i="4"/>
  <c r="C983" i="4"/>
  <c r="B983" i="4"/>
  <c r="C982" i="4"/>
  <c r="B982" i="4"/>
  <c r="C981" i="4"/>
  <c r="B981" i="4"/>
  <c r="C980" i="4"/>
  <c r="B980" i="4"/>
  <c r="C979" i="4"/>
  <c r="B979" i="4"/>
  <c r="C978" i="4"/>
  <c r="B978" i="4"/>
  <c r="C977" i="4"/>
  <c r="B977" i="4"/>
  <c r="C976" i="4"/>
  <c r="B976" i="4"/>
  <c r="C975" i="4"/>
  <c r="B975" i="4"/>
  <c r="C974" i="4"/>
  <c r="B974" i="4"/>
  <c r="C973" i="4"/>
  <c r="B973" i="4"/>
  <c r="C972" i="4"/>
  <c r="B972" i="4"/>
  <c r="C971" i="4"/>
  <c r="B971" i="4"/>
  <c r="C970" i="4"/>
  <c r="B970" i="4"/>
  <c r="C969" i="4"/>
  <c r="B969" i="4"/>
  <c r="C968" i="4"/>
  <c r="B968" i="4"/>
  <c r="C967" i="4"/>
  <c r="B967" i="4"/>
  <c r="C966" i="4"/>
  <c r="B966" i="4"/>
  <c r="C965" i="4"/>
  <c r="B965" i="4"/>
  <c r="C964" i="4"/>
  <c r="B964" i="4"/>
  <c r="C963" i="4"/>
  <c r="B963" i="4"/>
  <c r="C962" i="4"/>
  <c r="B962" i="4"/>
  <c r="C961" i="4"/>
  <c r="B961" i="4"/>
  <c r="C960" i="4"/>
  <c r="B960" i="4"/>
  <c r="C959" i="4"/>
  <c r="B959" i="4"/>
  <c r="C958" i="4"/>
  <c r="B958" i="4"/>
  <c r="C957" i="4"/>
  <c r="B957" i="4"/>
  <c r="C956" i="4"/>
  <c r="B956" i="4"/>
  <c r="C955" i="4"/>
  <c r="B955" i="4"/>
  <c r="C954" i="4"/>
  <c r="B954" i="4"/>
  <c r="C953" i="4"/>
  <c r="B953" i="4"/>
  <c r="C952" i="4"/>
  <c r="B952" i="4"/>
  <c r="C951" i="4"/>
  <c r="B951" i="4"/>
  <c r="C950" i="4"/>
  <c r="B950" i="4"/>
  <c r="C949" i="4"/>
  <c r="B949" i="4"/>
  <c r="C948" i="4"/>
  <c r="B948" i="4"/>
  <c r="C947" i="4"/>
  <c r="B947" i="4"/>
  <c r="C946" i="4"/>
  <c r="B946" i="4"/>
  <c r="C945" i="4"/>
  <c r="B945" i="4"/>
  <c r="C944" i="4"/>
  <c r="B944" i="4"/>
  <c r="C943" i="4"/>
  <c r="B943" i="4"/>
  <c r="C942" i="4"/>
  <c r="B942" i="4"/>
  <c r="C941" i="4"/>
  <c r="B941" i="4"/>
  <c r="C940" i="4"/>
  <c r="B940" i="4"/>
  <c r="C939" i="4"/>
  <c r="B939" i="4"/>
  <c r="C938" i="4"/>
  <c r="B938" i="4"/>
  <c r="C937" i="4"/>
  <c r="B937" i="4"/>
  <c r="C936" i="4"/>
  <c r="B936" i="4"/>
  <c r="C935" i="4"/>
  <c r="B935" i="4"/>
  <c r="C934" i="4"/>
  <c r="B934" i="4"/>
  <c r="C933" i="4"/>
  <c r="B933" i="4"/>
  <c r="C932" i="4"/>
  <c r="B932" i="4"/>
  <c r="C931" i="4"/>
  <c r="B931" i="4"/>
  <c r="C930" i="4"/>
  <c r="B930" i="4"/>
  <c r="C929" i="4"/>
  <c r="B929" i="4"/>
  <c r="C928" i="4"/>
  <c r="B928" i="4"/>
  <c r="C927" i="4"/>
  <c r="B927" i="4"/>
  <c r="C926" i="4"/>
  <c r="B926" i="4"/>
  <c r="C925" i="4"/>
  <c r="B925" i="4"/>
  <c r="C924" i="4"/>
  <c r="B924" i="4"/>
  <c r="C923" i="4"/>
  <c r="B923" i="4"/>
  <c r="C922" i="4"/>
  <c r="B922" i="4"/>
  <c r="C921" i="4"/>
  <c r="B921" i="4"/>
  <c r="C920" i="4"/>
  <c r="B920" i="4"/>
  <c r="C919" i="4"/>
  <c r="B919" i="4"/>
  <c r="C918" i="4"/>
  <c r="B918" i="4"/>
  <c r="C917" i="4"/>
  <c r="B917" i="4"/>
  <c r="C916" i="4"/>
  <c r="B916" i="4"/>
  <c r="C915" i="4"/>
  <c r="B915" i="4"/>
  <c r="C914" i="4"/>
  <c r="B914" i="4"/>
  <c r="C913" i="4"/>
  <c r="B913" i="4"/>
  <c r="C912" i="4"/>
  <c r="B912" i="4"/>
  <c r="C911" i="4"/>
  <c r="B911" i="4"/>
  <c r="C910" i="4"/>
  <c r="B910" i="4"/>
  <c r="C909" i="4"/>
  <c r="B909" i="4"/>
  <c r="C908" i="4"/>
  <c r="B908" i="4"/>
  <c r="C907" i="4"/>
  <c r="B907" i="4"/>
  <c r="C906" i="4"/>
  <c r="B906" i="4"/>
  <c r="C905" i="4"/>
  <c r="B905" i="4"/>
  <c r="C904" i="4"/>
  <c r="B904" i="4"/>
  <c r="C903" i="4"/>
  <c r="B903" i="4"/>
  <c r="C902" i="4"/>
  <c r="B902" i="4"/>
  <c r="C901" i="4"/>
  <c r="B901" i="4"/>
  <c r="C900" i="4"/>
  <c r="B900" i="4"/>
  <c r="C899" i="4"/>
  <c r="B899" i="4"/>
  <c r="C898" i="4"/>
  <c r="B898" i="4"/>
  <c r="C897" i="4"/>
  <c r="B897" i="4"/>
  <c r="C896" i="4"/>
  <c r="B896" i="4"/>
  <c r="C895" i="4"/>
  <c r="B895" i="4"/>
  <c r="C894" i="4"/>
  <c r="B894" i="4"/>
  <c r="C893" i="4"/>
  <c r="B893" i="4"/>
  <c r="C892" i="4"/>
  <c r="B892" i="4"/>
  <c r="C891" i="4"/>
  <c r="B891" i="4"/>
  <c r="C890" i="4"/>
  <c r="B890" i="4"/>
  <c r="C889" i="4"/>
  <c r="B889" i="4"/>
  <c r="C888" i="4"/>
  <c r="B888" i="4"/>
  <c r="C887" i="4"/>
  <c r="B887" i="4"/>
  <c r="C886" i="4"/>
  <c r="B886" i="4"/>
  <c r="C885" i="4"/>
  <c r="B885" i="4"/>
  <c r="C884" i="4"/>
  <c r="B884" i="4"/>
  <c r="C883" i="4"/>
  <c r="B883" i="4"/>
  <c r="C882" i="4"/>
  <c r="B882" i="4"/>
  <c r="C881" i="4"/>
  <c r="B881" i="4"/>
  <c r="C880" i="4"/>
  <c r="B880" i="4"/>
  <c r="C879" i="4"/>
  <c r="B879" i="4"/>
  <c r="C878" i="4"/>
  <c r="B878" i="4"/>
  <c r="C877" i="4"/>
  <c r="B877" i="4"/>
  <c r="C876" i="4"/>
  <c r="B876" i="4"/>
  <c r="C875" i="4"/>
  <c r="B875" i="4"/>
  <c r="C874" i="4"/>
  <c r="B874" i="4"/>
  <c r="C873" i="4"/>
  <c r="B873" i="4"/>
  <c r="C872" i="4"/>
  <c r="B872" i="4"/>
  <c r="C871" i="4"/>
  <c r="B871" i="4"/>
  <c r="C870" i="4"/>
  <c r="B870" i="4"/>
  <c r="C869" i="4"/>
  <c r="B869" i="4"/>
  <c r="C868" i="4"/>
  <c r="B868" i="4"/>
  <c r="C867" i="4"/>
  <c r="B867" i="4"/>
  <c r="C866" i="4"/>
  <c r="B866" i="4"/>
  <c r="C865" i="4"/>
  <c r="B865" i="4"/>
  <c r="C864" i="4"/>
  <c r="B864" i="4"/>
  <c r="C863" i="4"/>
  <c r="B863" i="4"/>
  <c r="C862" i="4"/>
  <c r="B862" i="4"/>
  <c r="C861" i="4"/>
  <c r="B861" i="4"/>
  <c r="C860" i="4"/>
  <c r="B860" i="4"/>
  <c r="C859" i="4"/>
  <c r="B859" i="4"/>
  <c r="C858" i="4"/>
  <c r="B858" i="4"/>
  <c r="C857" i="4"/>
  <c r="B857" i="4"/>
  <c r="C856" i="4"/>
  <c r="B856" i="4"/>
  <c r="C855" i="4"/>
  <c r="B855" i="4"/>
  <c r="C854" i="4"/>
  <c r="B854" i="4"/>
  <c r="C853" i="4"/>
  <c r="B853" i="4"/>
  <c r="C852" i="4"/>
  <c r="B852" i="4"/>
  <c r="C851" i="4"/>
  <c r="B851" i="4"/>
  <c r="C850" i="4"/>
  <c r="B850" i="4"/>
  <c r="C849" i="4"/>
  <c r="B849" i="4"/>
  <c r="C848" i="4"/>
  <c r="B848" i="4"/>
  <c r="C847" i="4"/>
  <c r="B847" i="4"/>
  <c r="C846" i="4"/>
  <c r="B846" i="4"/>
  <c r="C845" i="4"/>
  <c r="B845" i="4"/>
  <c r="C844" i="4"/>
  <c r="B844" i="4"/>
  <c r="C843" i="4"/>
  <c r="B843" i="4"/>
  <c r="C842" i="4"/>
  <c r="B842" i="4"/>
  <c r="C841" i="4"/>
  <c r="B841" i="4"/>
  <c r="C840" i="4"/>
  <c r="B840" i="4"/>
  <c r="C839" i="4"/>
  <c r="B839" i="4"/>
  <c r="C838" i="4"/>
  <c r="B838" i="4"/>
  <c r="C837" i="4"/>
  <c r="B837" i="4"/>
  <c r="C836" i="4"/>
  <c r="B836" i="4"/>
  <c r="C835" i="4"/>
  <c r="B835" i="4"/>
  <c r="C834" i="4"/>
  <c r="B834" i="4"/>
  <c r="C833" i="4"/>
  <c r="B833" i="4"/>
  <c r="C832" i="4"/>
  <c r="B832" i="4"/>
  <c r="C831" i="4"/>
  <c r="B831" i="4"/>
  <c r="C830" i="4"/>
  <c r="B830" i="4"/>
  <c r="C829" i="4"/>
  <c r="B829" i="4"/>
  <c r="C828" i="4"/>
  <c r="B828" i="4"/>
  <c r="C827" i="4"/>
  <c r="B827" i="4"/>
  <c r="C826" i="4"/>
  <c r="B826" i="4"/>
  <c r="C825" i="4"/>
  <c r="B825" i="4"/>
  <c r="C824" i="4"/>
  <c r="B824" i="4"/>
  <c r="C823" i="4"/>
  <c r="B823" i="4"/>
  <c r="C822" i="4"/>
  <c r="B822" i="4"/>
  <c r="C821" i="4"/>
  <c r="B821" i="4"/>
  <c r="C820" i="4"/>
  <c r="B820" i="4"/>
  <c r="C819" i="4"/>
  <c r="B819" i="4"/>
  <c r="C818" i="4"/>
  <c r="B818" i="4"/>
  <c r="C817" i="4"/>
  <c r="B817" i="4"/>
  <c r="C816" i="4"/>
  <c r="B816" i="4"/>
  <c r="C815" i="4"/>
  <c r="B815" i="4"/>
  <c r="C814" i="4"/>
  <c r="B814" i="4"/>
  <c r="C813" i="4"/>
  <c r="B813" i="4"/>
  <c r="C812" i="4"/>
  <c r="B812" i="4"/>
  <c r="C811" i="4"/>
  <c r="B811" i="4"/>
  <c r="C810" i="4"/>
  <c r="B810" i="4"/>
  <c r="C809" i="4"/>
  <c r="B809" i="4"/>
  <c r="C808" i="4"/>
  <c r="B808" i="4"/>
  <c r="C807" i="4"/>
  <c r="B807" i="4"/>
  <c r="C806" i="4"/>
  <c r="B806" i="4"/>
  <c r="C805" i="4"/>
  <c r="B805" i="4"/>
  <c r="C804" i="4"/>
  <c r="B804" i="4"/>
  <c r="C803" i="4"/>
  <c r="B803" i="4"/>
  <c r="C802" i="4"/>
  <c r="B802" i="4"/>
  <c r="C801" i="4"/>
  <c r="B801" i="4"/>
  <c r="C800" i="4"/>
  <c r="B800" i="4"/>
  <c r="C799" i="4"/>
  <c r="B799" i="4"/>
  <c r="C798" i="4"/>
  <c r="B798" i="4"/>
  <c r="C797" i="4"/>
  <c r="B797" i="4"/>
  <c r="C796" i="4"/>
  <c r="B796" i="4"/>
  <c r="C795" i="4"/>
  <c r="B795" i="4"/>
  <c r="C794" i="4"/>
  <c r="B794" i="4"/>
  <c r="C793" i="4"/>
  <c r="B793" i="4"/>
  <c r="C792" i="4"/>
  <c r="B792" i="4"/>
  <c r="C791" i="4"/>
  <c r="B791" i="4"/>
  <c r="C790" i="4"/>
  <c r="B790" i="4"/>
  <c r="C789" i="4"/>
  <c r="B789" i="4"/>
  <c r="C788" i="4"/>
  <c r="B788" i="4"/>
  <c r="C787" i="4"/>
  <c r="B787" i="4"/>
  <c r="C786" i="4"/>
  <c r="B786" i="4"/>
  <c r="C785" i="4"/>
  <c r="B785" i="4"/>
  <c r="C784" i="4"/>
  <c r="B784" i="4"/>
  <c r="C783" i="4"/>
  <c r="B783" i="4"/>
  <c r="C782" i="4"/>
  <c r="B782" i="4"/>
  <c r="C781" i="4"/>
  <c r="B781" i="4"/>
  <c r="C780" i="4"/>
  <c r="B780" i="4"/>
  <c r="C779" i="4"/>
  <c r="B779" i="4"/>
  <c r="C778" i="4"/>
  <c r="B778" i="4"/>
  <c r="C777" i="4"/>
  <c r="B777" i="4"/>
  <c r="C776" i="4"/>
  <c r="B776" i="4"/>
  <c r="C775" i="4"/>
  <c r="B775" i="4"/>
  <c r="C774" i="4"/>
  <c r="B774" i="4"/>
  <c r="C773" i="4"/>
  <c r="B773" i="4"/>
  <c r="C772" i="4"/>
  <c r="B772" i="4"/>
  <c r="C771" i="4"/>
  <c r="B771" i="4"/>
  <c r="C770" i="4"/>
  <c r="B770" i="4"/>
  <c r="C769" i="4"/>
  <c r="B769" i="4"/>
  <c r="C768" i="4"/>
  <c r="B768" i="4"/>
  <c r="C767" i="4"/>
  <c r="B767" i="4"/>
  <c r="C766" i="4"/>
  <c r="B766" i="4"/>
  <c r="C765" i="4"/>
  <c r="B765" i="4"/>
  <c r="C764" i="4"/>
  <c r="B764" i="4"/>
  <c r="C763" i="4"/>
  <c r="B763" i="4"/>
  <c r="C762" i="4"/>
  <c r="B762" i="4"/>
  <c r="C761" i="4"/>
  <c r="B761" i="4"/>
  <c r="C760" i="4"/>
  <c r="B760" i="4"/>
  <c r="C759" i="4"/>
  <c r="B759" i="4"/>
  <c r="C758" i="4"/>
  <c r="B758" i="4"/>
  <c r="C757" i="4"/>
  <c r="B757" i="4"/>
  <c r="C756" i="4"/>
  <c r="B756" i="4"/>
  <c r="C755" i="4"/>
  <c r="B755" i="4"/>
  <c r="C754" i="4"/>
  <c r="B754" i="4"/>
  <c r="C753" i="4"/>
  <c r="B753" i="4"/>
  <c r="C752" i="4"/>
  <c r="B752" i="4"/>
  <c r="C751" i="4"/>
  <c r="B751" i="4"/>
  <c r="C750" i="4"/>
  <c r="B750" i="4"/>
  <c r="C749" i="4"/>
  <c r="B749" i="4"/>
  <c r="C748" i="4"/>
  <c r="B748" i="4"/>
  <c r="C747" i="4"/>
  <c r="B747" i="4"/>
  <c r="C746" i="4"/>
  <c r="B746" i="4"/>
  <c r="C745" i="4"/>
  <c r="B745" i="4"/>
  <c r="C744" i="4"/>
  <c r="B744" i="4"/>
  <c r="C743" i="4"/>
  <c r="B743" i="4"/>
  <c r="C742" i="4"/>
  <c r="B742" i="4"/>
  <c r="C741" i="4"/>
  <c r="B741" i="4"/>
  <c r="C740" i="4"/>
  <c r="B740" i="4"/>
  <c r="C739" i="4"/>
  <c r="B739" i="4"/>
  <c r="C738" i="4"/>
  <c r="B738" i="4"/>
  <c r="C737" i="4"/>
  <c r="B737" i="4"/>
  <c r="C736" i="4"/>
  <c r="B736" i="4"/>
  <c r="C735" i="4"/>
  <c r="B735" i="4"/>
  <c r="C734" i="4"/>
  <c r="B734" i="4"/>
  <c r="C733" i="4"/>
  <c r="B733" i="4"/>
  <c r="C732" i="4"/>
  <c r="B732" i="4"/>
  <c r="C731" i="4"/>
  <c r="B731" i="4"/>
  <c r="C730" i="4"/>
  <c r="B730" i="4"/>
  <c r="C729" i="4"/>
  <c r="B729" i="4"/>
  <c r="C728" i="4"/>
  <c r="B728" i="4"/>
  <c r="C727" i="4"/>
  <c r="B727" i="4"/>
  <c r="C726" i="4"/>
  <c r="B726" i="4"/>
  <c r="C725" i="4"/>
  <c r="B725" i="4"/>
  <c r="C724" i="4"/>
  <c r="B724" i="4"/>
  <c r="C723" i="4"/>
  <c r="B723" i="4"/>
  <c r="C722" i="4"/>
  <c r="B722" i="4"/>
  <c r="C721" i="4"/>
  <c r="B721" i="4"/>
  <c r="C720" i="4"/>
  <c r="B720" i="4"/>
  <c r="C719" i="4"/>
  <c r="B719" i="4"/>
  <c r="C718" i="4"/>
  <c r="B718" i="4"/>
  <c r="C717" i="4"/>
  <c r="B717" i="4"/>
  <c r="C716" i="4"/>
  <c r="B716" i="4"/>
  <c r="C715" i="4"/>
  <c r="B715" i="4"/>
  <c r="C714" i="4"/>
  <c r="B714" i="4"/>
  <c r="C713" i="4"/>
  <c r="B713" i="4"/>
  <c r="C712" i="4"/>
  <c r="B712" i="4"/>
  <c r="C711" i="4"/>
  <c r="B711" i="4"/>
  <c r="C710" i="4"/>
  <c r="B710" i="4"/>
  <c r="C709" i="4"/>
  <c r="B709" i="4"/>
  <c r="C708" i="4"/>
  <c r="B708" i="4"/>
  <c r="C707" i="4"/>
  <c r="B707" i="4"/>
  <c r="C706" i="4"/>
  <c r="B706" i="4"/>
  <c r="C705" i="4"/>
  <c r="B705" i="4"/>
  <c r="C704" i="4"/>
  <c r="B704" i="4"/>
  <c r="C703" i="4"/>
  <c r="B703" i="4"/>
  <c r="C702" i="4"/>
  <c r="B702" i="4"/>
  <c r="C701" i="4"/>
  <c r="B701" i="4"/>
  <c r="C700" i="4"/>
  <c r="B700" i="4"/>
  <c r="C699" i="4"/>
  <c r="B699" i="4"/>
  <c r="C698" i="4"/>
  <c r="B698" i="4"/>
  <c r="C697" i="4"/>
  <c r="B697" i="4"/>
  <c r="C696" i="4"/>
  <c r="B696" i="4"/>
  <c r="C695" i="4"/>
  <c r="B695" i="4"/>
  <c r="C694" i="4"/>
  <c r="B694" i="4"/>
  <c r="C693" i="4"/>
  <c r="B693" i="4"/>
  <c r="C692" i="4"/>
  <c r="B692" i="4"/>
  <c r="C691" i="4"/>
  <c r="B691" i="4"/>
  <c r="C690" i="4"/>
  <c r="B690" i="4"/>
  <c r="C689" i="4"/>
  <c r="B689" i="4"/>
  <c r="C688" i="4"/>
  <c r="B688" i="4"/>
  <c r="C687" i="4"/>
  <c r="B687" i="4"/>
  <c r="C686" i="4"/>
  <c r="B686" i="4"/>
  <c r="C685" i="4"/>
  <c r="B685" i="4"/>
  <c r="C684" i="4"/>
  <c r="B684" i="4"/>
  <c r="C683" i="4"/>
  <c r="B683" i="4"/>
  <c r="C682" i="4"/>
  <c r="B682" i="4"/>
  <c r="C681" i="4"/>
  <c r="B681" i="4"/>
  <c r="C680" i="4"/>
  <c r="B680" i="4"/>
  <c r="C679" i="4"/>
  <c r="B679" i="4"/>
  <c r="C678" i="4"/>
  <c r="B678" i="4"/>
  <c r="C677" i="4"/>
  <c r="B677" i="4"/>
  <c r="C676" i="4"/>
  <c r="B676" i="4"/>
  <c r="C675" i="4"/>
  <c r="B675" i="4"/>
  <c r="C674" i="4"/>
  <c r="B674" i="4"/>
  <c r="C673" i="4"/>
  <c r="B673" i="4"/>
  <c r="C672" i="4"/>
  <c r="B672" i="4"/>
  <c r="C671" i="4"/>
  <c r="B671" i="4"/>
  <c r="C670" i="4"/>
  <c r="B670" i="4"/>
  <c r="C669" i="4"/>
  <c r="B669" i="4"/>
  <c r="C668" i="4"/>
  <c r="B668" i="4"/>
  <c r="C667" i="4"/>
  <c r="B667" i="4"/>
  <c r="C666" i="4"/>
  <c r="B666" i="4"/>
  <c r="C665" i="4"/>
  <c r="B665" i="4"/>
  <c r="C664" i="4"/>
  <c r="B664" i="4"/>
  <c r="C663" i="4"/>
  <c r="B663" i="4"/>
  <c r="C662" i="4"/>
  <c r="B662" i="4"/>
  <c r="C661" i="4"/>
  <c r="B661" i="4"/>
  <c r="C660" i="4"/>
  <c r="B660" i="4"/>
  <c r="C659" i="4"/>
  <c r="B659" i="4"/>
  <c r="C658" i="4"/>
  <c r="B658" i="4"/>
  <c r="C657" i="4"/>
  <c r="B657" i="4"/>
  <c r="C656" i="4"/>
  <c r="B656" i="4"/>
  <c r="C655" i="4"/>
  <c r="B655" i="4"/>
  <c r="C654" i="4"/>
  <c r="B654" i="4"/>
  <c r="C653" i="4"/>
  <c r="B653" i="4"/>
  <c r="C652" i="4"/>
  <c r="B652" i="4"/>
  <c r="C651" i="4"/>
  <c r="B651" i="4"/>
  <c r="C650" i="4"/>
  <c r="B650" i="4"/>
  <c r="C649" i="4"/>
  <c r="B649" i="4"/>
  <c r="C648" i="4"/>
  <c r="B648" i="4"/>
  <c r="C647" i="4"/>
  <c r="B647" i="4"/>
  <c r="C646" i="4"/>
  <c r="B646" i="4"/>
  <c r="C645" i="4"/>
  <c r="B645" i="4"/>
  <c r="C644" i="4"/>
  <c r="B644" i="4"/>
  <c r="C643" i="4"/>
  <c r="B643" i="4"/>
  <c r="C642" i="4"/>
  <c r="B642" i="4"/>
  <c r="C641" i="4"/>
  <c r="B641" i="4"/>
  <c r="C640" i="4"/>
  <c r="B640" i="4"/>
  <c r="C639" i="4"/>
  <c r="B639" i="4"/>
  <c r="C638" i="4"/>
  <c r="B638" i="4"/>
  <c r="C637" i="4"/>
  <c r="B637" i="4"/>
  <c r="C636" i="4"/>
  <c r="B636" i="4"/>
  <c r="C635" i="4"/>
  <c r="B635" i="4"/>
  <c r="C634" i="4"/>
  <c r="B634" i="4"/>
  <c r="C633" i="4"/>
  <c r="B633" i="4"/>
  <c r="C632" i="4"/>
  <c r="B632" i="4"/>
  <c r="C631" i="4"/>
  <c r="B631" i="4"/>
  <c r="C630" i="4"/>
  <c r="B630" i="4"/>
  <c r="C629" i="4"/>
  <c r="B629" i="4"/>
  <c r="C628" i="4"/>
  <c r="B628" i="4"/>
  <c r="C627" i="4"/>
  <c r="B627" i="4"/>
  <c r="C626" i="4"/>
  <c r="B626" i="4"/>
  <c r="C625" i="4"/>
  <c r="B625" i="4"/>
  <c r="C624" i="4"/>
  <c r="B624" i="4"/>
  <c r="C623" i="4"/>
  <c r="B623" i="4"/>
  <c r="C622" i="4"/>
  <c r="B622" i="4"/>
  <c r="C621" i="4"/>
  <c r="B621" i="4"/>
  <c r="C620" i="4"/>
  <c r="B620" i="4"/>
  <c r="C619" i="4"/>
  <c r="B619" i="4"/>
  <c r="C618" i="4"/>
  <c r="B618" i="4"/>
  <c r="C617" i="4"/>
  <c r="B617" i="4"/>
  <c r="C616" i="4"/>
  <c r="B616" i="4"/>
  <c r="C615" i="4"/>
  <c r="B615" i="4"/>
  <c r="C614" i="4"/>
  <c r="B614" i="4"/>
  <c r="C613" i="4"/>
  <c r="B613" i="4"/>
  <c r="C612" i="4"/>
  <c r="B612" i="4"/>
  <c r="C611" i="4"/>
  <c r="B611" i="4"/>
  <c r="C610" i="4"/>
  <c r="B610" i="4"/>
  <c r="C609" i="4"/>
  <c r="B609" i="4"/>
  <c r="C608" i="4"/>
  <c r="B608" i="4"/>
  <c r="C607" i="4"/>
  <c r="B607" i="4"/>
  <c r="C606" i="4"/>
  <c r="B606" i="4"/>
  <c r="C605" i="4"/>
  <c r="B605" i="4"/>
  <c r="C604" i="4"/>
  <c r="B604" i="4"/>
  <c r="C603" i="4"/>
  <c r="B603" i="4"/>
  <c r="C602" i="4"/>
  <c r="B602" i="4"/>
  <c r="C601" i="4"/>
  <c r="B601" i="4"/>
  <c r="C600" i="4"/>
  <c r="B600" i="4"/>
  <c r="C599" i="4"/>
  <c r="B599" i="4"/>
  <c r="C598" i="4"/>
  <c r="B598" i="4"/>
  <c r="C597" i="4"/>
  <c r="B597" i="4"/>
  <c r="C596" i="4"/>
  <c r="B596" i="4"/>
  <c r="C595" i="4"/>
  <c r="B595" i="4"/>
  <c r="C594" i="4"/>
  <c r="B594" i="4"/>
  <c r="C593" i="4"/>
  <c r="B593" i="4"/>
  <c r="C592" i="4"/>
  <c r="B592" i="4"/>
  <c r="C591" i="4"/>
  <c r="B591" i="4"/>
  <c r="C590" i="4"/>
  <c r="B590" i="4"/>
  <c r="C589" i="4"/>
  <c r="B589" i="4"/>
  <c r="C588" i="4"/>
  <c r="B588" i="4"/>
  <c r="C587" i="4"/>
  <c r="B587" i="4"/>
  <c r="C586" i="4"/>
  <c r="B586" i="4"/>
  <c r="C585" i="4"/>
  <c r="B585" i="4"/>
  <c r="C584" i="4"/>
  <c r="B584" i="4"/>
  <c r="C583" i="4"/>
  <c r="B583" i="4"/>
  <c r="C582" i="4"/>
  <c r="B582" i="4"/>
  <c r="C581" i="4"/>
  <c r="B581" i="4"/>
  <c r="C580" i="4"/>
  <c r="B580" i="4"/>
  <c r="C579" i="4"/>
  <c r="B579" i="4"/>
  <c r="C578" i="4"/>
  <c r="B578" i="4"/>
  <c r="C577" i="4"/>
  <c r="B577" i="4"/>
  <c r="C576" i="4"/>
  <c r="B576" i="4"/>
  <c r="C575" i="4"/>
  <c r="B575" i="4"/>
  <c r="C574" i="4"/>
  <c r="B574" i="4"/>
  <c r="C573" i="4"/>
  <c r="B573" i="4"/>
  <c r="C572" i="4"/>
  <c r="B572" i="4"/>
  <c r="C571" i="4"/>
  <c r="B571" i="4"/>
  <c r="C570" i="4"/>
  <c r="B570" i="4"/>
  <c r="C569" i="4"/>
  <c r="B569" i="4"/>
  <c r="C568" i="4"/>
  <c r="B568" i="4"/>
  <c r="C567" i="4"/>
  <c r="B567" i="4"/>
  <c r="C566" i="4"/>
  <c r="B566" i="4"/>
  <c r="C565" i="4"/>
  <c r="B565" i="4"/>
  <c r="C564" i="4"/>
  <c r="B564" i="4"/>
  <c r="C563" i="4"/>
  <c r="B563" i="4"/>
  <c r="C562" i="4"/>
  <c r="B562" i="4"/>
  <c r="C561" i="4"/>
  <c r="B561" i="4"/>
  <c r="C560" i="4"/>
  <c r="B560" i="4"/>
  <c r="C559" i="4"/>
  <c r="B559" i="4"/>
  <c r="C558" i="4"/>
  <c r="B558" i="4"/>
  <c r="C557" i="4"/>
  <c r="B557" i="4"/>
  <c r="C556" i="4"/>
  <c r="B556" i="4"/>
  <c r="C555" i="4"/>
  <c r="B555" i="4"/>
  <c r="C554" i="4"/>
  <c r="B554" i="4"/>
  <c r="C553" i="4"/>
  <c r="B553" i="4"/>
  <c r="C552" i="4"/>
  <c r="B552" i="4"/>
  <c r="C551" i="4"/>
  <c r="B551" i="4"/>
  <c r="C550" i="4"/>
  <c r="B550" i="4"/>
  <c r="C549" i="4"/>
  <c r="B549" i="4"/>
  <c r="C548" i="4"/>
  <c r="B548" i="4"/>
  <c r="C547" i="4"/>
  <c r="B547" i="4"/>
  <c r="C546" i="4"/>
  <c r="B546" i="4"/>
  <c r="C545" i="4"/>
  <c r="B545" i="4"/>
  <c r="C544" i="4"/>
  <c r="B544" i="4"/>
  <c r="C543" i="4"/>
  <c r="B543" i="4"/>
  <c r="C542" i="4"/>
  <c r="B542" i="4"/>
  <c r="C541" i="4"/>
  <c r="B541" i="4"/>
  <c r="C540" i="4"/>
  <c r="B540" i="4"/>
  <c r="C539" i="4"/>
  <c r="B539" i="4"/>
  <c r="C538" i="4"/>
  <c r="B538" i="4"/>
  <c r="C537" i="4"/>
  <c r="B537" i="4"/>
  <c r="C536" i="4"/>
  <c r="B536" i="4"/>
  <c r="C535" i="4"/>
  <c r="B535" i="4"/>
  <c r="C534" i="4"/>
  <c r="B534" i="4"/>
  <c r="C533" i="4"/>
  <c r="B533" i="4"/>
  <c r="C532" i="4"/>
  <c r="B532" i="4"/>
  <c r="C531" i="4"/>
  <c r="B531" i="4"/>
  <c r="C530" i="4"/>
  <c r="B530" i="4"/>
  <c r="C529" i="4"/>
  <c r="B529" i="4"/>
  <c r="C528" i="4"/>
  <c r="B528" i="4"/>
  <c r="C527" i="4"/>
  <c r="B527" i="4"/>
  <c r="C526" i="4"/>
  <c r="B526" i="4"/>
  <c r="C525" i="4"/>
  <c r="B525" i="4"/>
  <c r="C524" i="4"/>
  <c r="B524" i="4"/>
  <c r="C523" i="4"/>
  <c r="B523" i="4"/>
  <c r="C522" i="4"/>
  <c r="B522" i="4"/>
  <c r="C521" i="4"/>
  <c r="B521" i="4"/>
  <c r="C520" i="4"/>
  <c r="B520" i="4"/>
  <c r="C519" i="4"/>
  <c r="B519" i="4"/>
  <c r="C518" i="4"/>
  <c r="B518" i="4"/>
  <c r="C517" i="4"/>
  <c r="B517" i="4"/>
  <c r="C516" i="4"/>
  <c r="B516" i="4"/>
  <c r="C515" i="4"/>
  <c r="B515" i="4"/>
  <c r="C514" i="4"/>
  <c r="B514" i="4"/>
  <c r="C513" i="4"/>
  <c r="B513" i="4"/>
  <c r="C512" i="4"/>
  <c r="B512" i="4"/>
  <c r="C511" i="4"/>
  <c r="B511" i="4"/>
  <c r="C510" i="4"/>
  <c r="B510" i="4"/>
  <c r="C509" i="4"/>
  <c r="B509" i="4"/>
  <c r="C508" i="4"/>
  <c r="B508" i="4"/>
  <c r="C507" i="4"/>
  <c r="B507" i="4"/>
  <c r="C506" i="4"/>
  <c r="B506" i="4"/>
  <c r="C505" i="4"/>
  <c r="B505" i="4"/>
  <c r="C504" i="4"/>
  <c r="B504" i="4"/>
  <c r="C503" i="4"/>
  <c r="B503" i="4"/>
  <c r="C502" i="4"/>
  <c r="B502" i="4"/>
  <c r="C501" i="4"/>
  <c r="B501" i="4"/>
  <c r="C500" i="4"/>
  <c r="B500" i="4"/>
  <c r="C499" i="4"/>
  <c r="B499" i="4"/>
  <c r="C498" i="4"/>
  <c r="B498" i="4"/>
  <c r="C497" i="4"/>
  <c r="B497" i="4"/>
  <c r="C496" i="4"/>
  <c r="B496" i="4"/>
  <c r="C495" i="4"/>
  <c r="B495" i="4"/>
  <c r="C494" i="4"/>
  <c r="B494" i="4"/>
  <c r="C493" i="4"/>
  <c r="B493" i="4"/>
  <c r="C492" i="4"/>
  <c r="B492" i="4"/>
  <c r="C491" i="4"/>
  <c r="B491" i="4"/>
  <c r="C490" i="4"/>
  <c r="B490" i="4"/>
  <c r="C489" i="4"/>
  <c r="B489" i="4"/>
  <c r="C488" i="4"/>
  <c r="B488" i="4"/>
  <c r="C487" i="4"/>
  <c r="B487" i="4"/>
  <c r="C486" i="4"/>
  <c r="B486" i="4"/>
  <c r="C485" i="4"/>
  <c r="B485" i="4"/>
  <c r="C484" i="4"/>
  <c r="B484" i="4"/>
  <c r="C483" i="4"/>
  <c r="B483" i="4"/>
  <c r="C482" i="4"/>
  <c r="B482" i="4"/>
  <c r="C481" i="4"/>
  <c r="B481" i="4"/>
  <c r="C480" i="4"/>
  <c r="B480" i="4"/>
  <c r="C479" i="4"/>
  <c r="B479" i="4"/>
  <c r="C478" i="4"/>
  <c r="B478" i="4"/>
  <c r="C477" i="4"/>
  <c r="B477" i="4"/>
  <c r="C476" i="4"/>
  <c r="B476" i="4"/>
  <c r="C475" i="4"/>
  <c r="B475" i="4"/>
  <c r="C474" i="4"/>
  <c r="B474" i="4"/>
  <c r="C473" i="4"/>
  <c r="B473" i="4"/>
  <c r="C472" i="4"/>
  <c r="B472" i="4"/>
  <c r="C471" i="4"/>
  <c r="B471" i="4"/>
  <c r="C470" i="4"/>
  <c r="B470" i="4"/>
  <c r="C469" i="4"/>
  <c r="B469" i="4"/>
  <c r="C468" i="4"/>
  <c r="B468" i="4"/>
  <c r="C467" i="4"/>
  <c r="B467" i="4"/>
  <c r="C466" i="4"/>
  <c r="B466" i="4"/>
  <c r="C465" i="4"/>
  <c r="B465" i="4"/>
  <c r="C464" i="4"/>
  <c r="B464" i="4"/>
  <c r="C463" i="4"/>
  <c r="B463" i="4"/>
  <c r="C462" i="4"/>
  <c r="B462" i="4"/>
  <c r="C461" i="4"/>
  <c r="B461" i="4"/>
  <c r="C460" i="4"/>
  <c r="B460" i="4"/>
  <c r="C459" i="4"/>
  <c r="B459" i="4"/>
  <c r="C458" i="4"/>
  <c r="B458" i="4"/>
  <c r="C457" i="4"/>
  <c r="B457" i="4"/>
  <c r="C456" i="4"/>
  <c r="B456" i="4"/>
  <c r="C455" i="4"/>
  <c r="B455" i="4"/>
  <c r="C454" i="4"/>
  <c r="B454" i="4"/>
  <c r="C453" i="4"/>
  <c r="B453" i="4"/>
  <c r="C452" i="4"/>
  <c r="B452" i="4"/>
  <c r="C451" i="4"/>
  <c r="B451" i="4"/>
  <c r="C450" i="4"/>
  <c r="B450" i="4"/>
  <c r="C449" i="4"/>
  <c r="B449" i="4"/>
  <c r="C448" i="4"/>
  <c r="B448" i="4"/>
  <c r="C447" i="4"/>
  <c r="B447" i="4"/>
  <c r="C446" i="4"/>
  <c r="B446" i="4"/>
  <c r="C445" i="4"/>
  <c r="B445" i="4"/>
  <c r="C444" i="4"/>
  <c r="B444" i="4"/>
  <c r="C443" i="4"/>
  <c r="B443" i="4"/>
  <c r="C442" i="4"/>
  <c r="B442" i="4"/>
  <c r="C441" i="4"/>
  <c r="B441" i="4"/>
  <c r="C440" i="4"/>
  <c r="B440" i="4"/>
  <c r="C439" i="4"/>
  <c r="B439" i="4"/>
  <c r="C438" i="4"/>
  <c r="B438" i="4"/>
  <c r="C437" i="4"/>
  <c r="B437" i="4"/>
  <c r="C436" i="4"/>
  <c r="B436" i="4"/>
  <c r="C435" i="4"/>
  <c r="B435" i="4"/>
  <c r="C434" i="4"/>
  <c r="B434" i="4"/>
  <c r="C433" i="4"/>
  <c r="B433" i="4"/>
  <c r="C432" i="4"/>
  <c r="B432" i="4"/>
  <c r="C431" i="4"/>
  <c r="B431" i="4"/>
  <c r="C430" i="4"/>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6" i="4"/>
  <c r="B176"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H6" i="4"/>
  <c r="J5" i="4"/>
  <c r="C3" i="4"/>
  <c r="F26" i="2"/>
  <c r="F25" i="2"/>
  <c r="F24" i="2"/>
  <c r="F23" i="2"/>
  <c r="F22" i="2"/>
  <c r="F21" i="2"/>
  <c r="F20" i="2"/>
  <c r="F19" i="2"/>
  <c r="F18" i="2"/>
  <c r="F17" i="2"/>
  <c r="F16" i="2"/>
  <c r="C2" i="4"/>
  <c r="G2" i="2"/>
  <c r="G10" i="2"/>
  <c r="O9" i="2"/>
  <c r="N9" i="2"/>
  <c r="B2" i="2"/>
  <c r="B3" i="4"/>
  <c r="B2" i="4"/>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R1016" i="3"/>
  <c r="P1016" i="3"/>
  <c r="R1015" i="3"/>
  <c r="P1015" i="3"/>
  <c r="R1014" i="3"/>
  <c r="P1014" i="3"/>
  <c r="R1013" i="3"/>
  <c r="P1013" i="3"/>
  <c r="R1012" i="3"/>
  <c r="P1012" i="3"/>
  <c r="R1011" i="3"/>
  <c r="P1011" i="3"/>
  <c r="R1010" i="3"/>
  <c r="P1010" i="3"/>
  <c r="R1009" i="3"/>
  <c r="P1009" i="3"/>
  <c r="R1008" i="3"/>
  <c r="P1008" i="3"/>
  <c r="R1007" i="3"/>
  <c r="O1" i="3"/>
  <c r="O2" i="3"/>
  <c r="P1" i="3"/>
  <c r="P2" i="3"/>
  <c r="P1007" i="3"/>
  <c r="R1006" i="3"/>
  <c r="P1006" i="3"/>
  <c r="R1005" i="3"/>
  <c r="P1005" i="3"/>
  <c r="R1004" i="3"/>
  <c r="P1004" i="3"/>
  <c r="R1003" i="3"/>
  <c r="P1003" i="3"/>
  <c r="R1002" i="3"/>
  <c r="P1002" i="3"/>
  <c r="R1001" i="3"/>
  <c r="P1001" i="3"/>
  <c r="R1000" i="3"/>
  <c r="P1000" i="3"/>
  <c r="R999" i="3"/>
  <c r="P999" i="3"/>
  <c r="R998" i="3"/>
  <c r="P998" i="3"/>
  <c r="R997" i="3"/>
  <c r="P997" i="3"/>
  <c r="R996" i="3"/>
  <c r="P996" i="3"/>
  <c r="R995" i="3"/>
  <c r="P995" i="3"/>
  <c r="R994" i="3"/>
  <c r="P994" i="3"/>
  <c r="R993" i="3"/>
  <c r="P993" i="3"/>
  <c r="R992" i="3"/>
  <c r="P992" i="3"/>
  <c r="R991" i="3"/>
  <c r="P991" i="3"/>
  <c r="R990" i="3"/>
  <c r="P990" i="3"/>
  <c r="R989" i="3"/>
  <c r="P989" i="3"/>
  <c r="R988" i="3"/>
  <c r="P988" i="3"/>
  <c r="R987" i="3"/>
  <c r="P987" i="3"/>
  <c r="R986" i="3"/>
  <c r="P986" i="3"/>
  <c r="R985" i="3"/>
  <c r="P985" i="3"/>
  <c r="R984" i="3"/>
  <c r="P984" i="3"/>
  <c r="R983" i="3"/>
  <c r="P983" i="3"/>
  <c r="R982" i="3"/>
  <c r="P982" i="3"/>
  <c r="R981" i="3"/>
  <c r="P981" i="3"/>
  <c r="R980" i="3"/>
  <c r="P980" i="3"/>
  <c r="R979" i="3"/>
  <c r="P979" i="3"/>
  <c r="R978" i="3"/>
  <c r="P978" i="3"/>
  <c r="R977" i="3"/>
  <c r="P977" i="3"/>
  <c r="R976" i="3"/>
  <c r="P976" i="3"/>
  <c r="R975" i="3"/>
  <c r="P975" i="3"/>
  <c r="R974" i="3"/>
  <c r="P974" i="3"/>
  <c r="R973" i="3"/>
  <c r="P973" i="3"/>
  <c r="R972" i="3"/>
  <c r="P972" i="3"/>
  <c r="R971" i="3"/>
  <c r="P971" i="3"/>
  <c r="R970" i="3"/>
  <c r="P970" i="3"/>
  <c r="R969" i="3"/>
  <c r="P969" i="3"/>
  <c r="R968" i="3"/>
  <c r="P968" i="3"/>
  <c r="R967" i="3"/>
  <c r="P967" i="3"/>
  <c r="R966" i="3"/>
  <c r="P966" i="3"/>
  <c r="R965" i="3"/>
  <c r="P965" i="3"/>
  <c r="R964" i="3"/>
  <c r="P964" i="3"/>
  <c r="R963" i="3"/>
  <c r="P963" i="3"/>
  <c r="R962" i="3"/>
  <c r="P962" i="3"/>
  <c r="R961" i="3"/>
  <c r="P961" i="3"/>
  <c r="R960" i="3"/>
  <c r="P960" i="3"/>
  <c r="R959" i="3"/>
  <c r="P959" i="3"/>
  <c r="R958" i="3"/>
  <c r="P958" i="3"/>
  <c r="R957" i="3"/>
  <c r="P957" i="3"/>
  <c r="R956" i="3"/>
  <c r="P956" i="3"/>
  <c r="R955" i="3"/>
  <c r="P955" i="3"/>
  <c r="R954" i="3"/>
  <c r="P954" i="3"/>
  <c r="R953" i="3"/>
  <c r="P953" i="3"/>
  <c r="R952" i="3"/>
  <c r="P952" i="3"/>
  <c r="R951" i="3"/>
  <c r="P951" i="3"/>
  <c r="R950" i="3"/>
  <c r="P950" i="3"/>
  <c r="R949" i="3"/>
  <c r="P949" i="3"/>
  <c r="R948" i="3"/>
  <c r="P948" i="3"/>
  <c r="R947" i="3"/>
  <c r="P947" i="3"/>
  <c r="R946" i="3"/>
  <c r="P946" i="3"/>
  <c r="R945" i="3"/>
  <c r="P945" i="3"/>
  <c r="R944" i="3"/>
  <c r="P944" i="3"/>
  <c r="R943" i="3"/>
  <c r="P943" i="3"/>
  <c r="R942" i="3"/>
  <c r="P942" i="3"/>
  <c r="R941" i="3"/>
  <c r="P941" i="3"/>
  <c r="R940" i="3"/>
  <c r="P940" i="3"/>
  <c r="R939" i="3"/>
  <c r="P939" i="3"/>
  <c r="R938" i="3"/>
  <c r="P938" i="3"/>
  <c r="R937" i="3"/>
  <c r="P937" i="3"/>
  <c r="R936" i="3"/>
  <c r="P936" i="3"/>
  <c r="R935" i="3"/>
  <c r="P935" i="3"/>
  <c r="R934" i="3"/>
  <c r="P934" i="3"/>
  <c r="R933" i="3"/>
  <c r="P933" i="3"/>
  <c r="R932" i="3"/>
  <c r="P932" i="3"/>
  <c r="R931" i="3"/>
  <c r="P931" i="3"/>
  <c r="R930" i="3"/>
  <c r="P930" i="3"/>
  <c r="R929" i="3"/>
  <c r="P929" i="3"/>
  <c r="R928" i="3"/>
  <c r="P928" i="3"/>
  <c r="R927" i="3"/>
  <c r="P927" i="3"/>
  <c r="R926" i="3"/>
  <c r="P926" i="3"/>
  <c r="R925" i="3"/>
  <c r="P925" i="3"/>
  <c r="R924" i="3"/>
  <c r="P924" i="3"/>
  <c r="R923" i="3"/>
  <c r="P923" i="3"/>
  <c r="R922" i="3"/>
  <c r="P922" i="3"/>
  <c r="R921" i="3"/>
  <c r="P921" i="3"/>
  <c r="R920" i="3"/>
  <c r="P920" i="3"/>
  <c r="R919" i="3"/>
  <c r="P919" i="3"/>
  <c r="R918" i="3"/>
  <c r="P918" i="3"/>
  <c r="R917" i="3"/>
  <c r="P917" i="3"/>
  <c r="R916" i="3"/>
  <c r="P916" i="3"/>
  <c r="R915" i="3"/>
  <c r="P915" i="3"/>
  <c r="R914" i="3"/>
  <c r="P914" i="3"/>
  <c r="R913" i="3"/>
  <c r="P913" i="3"/>
  <c r="R912" i="3"/>
  <c r="P912" i="3"/>
  <c r="R911" i="3"/>
  <c r="P911" i="3"/>
  <c r="R910" i="3"/>
  <c r="P910" i="3"/>
  <c r="R909" i="3"/>
  <c r="P909" i="3"/>
  <c r="R908" i="3"/>
  <c r="P908" i="3"/>
  <c r="R907" i="3"/>
  <c r="P907" i="3"/>
  <c r="R906" i="3"/>
  <c r="P906" i="3"/>
  <c r="R905" i="3"/>
  <c r="P905" i="3"/>
  <c r="R904" i="3"/>
  <c r="P904" i="3"/>
  <c r="R903" i="3"/>
  <c r="P903" i="3"/>
  <c r="R902" i="3"/>
  <c r="P902" i="3"/>
  <c r="R901" i="3"/>
  <c r="P901" i="3"/>
  <c r="R900" i="3"/>
  <c r="P900" i="3"/>
  <c r="R899" i="3"/>
  <c r="P899" i="3"/>
  <c r="R898" i="3"/>
  <c r="P898" i="3"/>
  <c r="R897" i="3"/>
  <c r="P897" i="3"/>
  <c r="R896" i="3"/>
  <c r="P896" i="3"/>
  <c r="R895" i="3"/>
  <c r="P895" i="3"/>
  <c r="R894" i="3"/>
  <c r="P894" i="3"/>
  <c r="R893" i="3"/>
  <c r="P893" i="3"/>
  <c r="R892" i="3"/>
  <c r="P892" i="3"/>
  <c r="R891" i="3"/>
  <c r="P891" i="3"/>
  <c r="R890" i="3"/>
  <c r="P890" i="3"/>
  <c r="R889" i="3"/>
  <c r="P889" i="3"/>
  <c r="R888" i="3"/>
  <c r="P888" i="3"/>
  <c r="R887" i="3"/>
  <c r="P887" i="3"/>
  <c r="R886" i="3"/>
  <c r="P886" i="3"/>
  <c r="R885" i="3"/>
  <c r="P885" i="3"/>
  <c r="R884" i="3"/>
  <c r="P884" i="3"/>
  <c r="R883" i="3"/>
  <c r="P883" i="3"/>
  <c r="R882" i="3"/>
  <c r="P882" i="3"/>
  <c r="R881" i="3"/>
  <c r="P881" i="3"/>
  <c r="R880" i="3"/>
  <c r="P880" i="3"/>
  <c r="R879" i="3"/>
  <c r="P879" i="3"/>
  <c r="R878" i="3"/>
  <c r="P878" i="3"/>
  <c r="R877" i="3"/>
  <c r="P877" i="3"/>
  <c r="R876" i="3"/>
  <c r="P876" i="3"/>
  <c r="R875" i="3"/>
  <c r="P875" i="3"/>
  <c r="R874" i="3"/>
  <c r="P874" i="3"/>
  <c r="R873" i="3"/>
  <c r="P873" i="3"/>
  <c r="R872" i="3"/>
  <c r="P872" i="3"/>
  <c r="R871" i="3"/>
  <c r="P871" i="3"/>
  <c r="R870" i="3"/>
  <c r="P870" i="3"/>
  <c r="R869" i="3"/>
  <c r="P869" i="3"/>
  <c r="R868" i="3"/>
  <c r="P868" i="3"/>
  <c r="R867" i="3"/>
  <c r="P867" i="3"/>
  <c r="R866" i="3"/>
  <c r="P866" i="3"/>
  <c r="R865" i="3"/>
  <c r="P865" i="3"/>
  <c r="R864" i="3"/>
  <c r="P864" i="3"/>
  <c r="R863" i="3"/>
  <c r="P863" i="3"/>
  <c r="R862" i="3"/>
  <c r="P862" i="3"/>
  <c r="R861" i="3"/>
  <c r="P861" i="3"/>
  <c r="R860" i="3"/>
  <c r="P860" i="3"/>
  <c r="R859" i="3"/>
  <c r="P859" i="3"/>
  <c r="R858" i="3"/>
  <c r="P858" i="3"/>
  <c r="R857" i="3"/>
  <c r="P857" i="3"/>
  <c r="R856" i="3"/>
  <c r="P856" i="3"/>
  <c r="R855" i="3"/>
  <c r="P855" i="3"/>
  <c r="R854" i="3"/>
  <c r="P854" i="3"/>
  <c r="R853" i="3"/>
  <c r="P853" i="3"/>
  <c r="R852" i="3"/>
  <c r="P852" i="3"/>
  <c r="R851" i="3"/>
  <c r="P851" i="3"/>
  <c r="R850" i="3"/>
  <c r="P850" i="3"/>
  <c r="R849" i="3"/>
  <c r="P849" i="3"/>
  <c r="R848" i="3"/>
  <c r="P848" i="3"/>
  <c r="R847" i="3"/>
  <c r="P847" i="3"/>
  <c r="R846" i="3"/>
  <c r="P846" i="3"/>
  <c r="R845" i="3"/>
  <c r="P845" i="3"/>
  <c r="R844" i="3"/>
  <c r="P844" i="3"/>
  <c r="R843" i="3"/>
  <c r="P843" i="3"/>
  <c r="R842" i="3"/>
  <c r="P842" i="3"/>
  <c r="R841" i="3"/>
  <c r="P841" i="3"/>
  <c r="R840" i="3"/>
  <c r="P840" i="3"/>
  <c r="R839" i="3"/>
  <c r="P839" i="3"/>
  <c r="R838" i="3"/>
  <c r="P838" i="3"/>
  <c r="R837" i="3"/>
  <c r="P837" i="3"/>
  <c r="R836" i="3"/>
  <c r="P836" i="3"/>
  <c r="R835" i="3"/>
  <c r="P835" i="3"/>
  <c r="R834" i="3"/>
  <c r="P834" i="3"/>
  <c r="R833" i="3"/>
  <c r="P833" i="3"/>
  <c r="R832" i="3"/>
  <c r="P832" i="3"/>
  <c r="R831" i="3"/>
  <c r="P831" i="3"/>
  <c r="R830" i="3"/>
  <c r="P830" i="3"/>
  <c r="R829" i="3"/>
  <c r="P829" i="3"/>
  <c r="R828" i="3"/>
  <c r="P828" i="3"/>
  <c r="R827" i="3"/>
  <c r="P827" i="3"/>
  <c r="R826" i="3"/>
  <c r="P826" i="3"/>
  <c r="R825" i="3"/>
  <c r="P825" i="3"/>
  <c r="R824" i="3"/>
  <c r="P824" i="3"/>
  <c r="R823" i="3"/>
  <c r="P823" i="3"/>
  <c r="R822" i="3"/>
  <c r="P822" i="3"/>
  <c r="R821" i="3"/>
  <c r="P821" i="3"/>
  <c r="R820" i="3"/>
  <c r="P820" i="3"/>
  <c r="R819" i="3"/>
  <c r="P819" i="3"/>
  <c r="R818" i="3"/>
  <c r="P818" i="3"/>
  <c r="R817" i="3"/>
  <c r="P817" i="3"/>
  <c r="R816" i="3"/>
  <c r="P816" i="3"/>
  <c r="R815" i="3"/>
  <c r="P815" i="3"/>
  <c r="R814" i="3"/>
  <c r="P814" i="3"/>
  <c r="R813" i="3"/>
  <c r="P813" i="3"/>
  <c r="R812" i="3"/>
  <c r="P812" i="3"/>
  <c r="R811" i="3"/>
  <c r="P811" i="3"/>
  <c r="R810" i="3"/>
  <c r="P810" i="3"/>
  <c r="R809" i="3"/>
  <c r="P809" i="3"/>
  <c r="R808" i="3"/>
  <c r="P808" i="3"/>
  <c r="R807" i="3"/>
  <c r="P807" i="3"/>
  <c r="R806" i="3"/>
  <c r="P806" i="3"/>
  <c r="R805" i="3"/>
  <c r="P805" i="3"/>
  <c r="R804" i="3"/>
  <c r="P804" i="3"/>
  <c r="R803" i="3"/>
  <c r="P803" i="3"/>
  <c r="R802" i="3"/>
  <c r="P802" i="3"/>
  <c r="R801" i="3"/>
  <c r="P801" i="3"/>
  <c r="R800" i="3"/>
  <c r="P800" i="3"/>
  <c r="R799" i="3"/>
  <c r="P799" i="3"/>
  <c r="R798" i="3"/>
  <c r="P798" i="3"/>
  <c r="R797" i="3"/>
  <c r="P797" i="3"/>
  <c r="R796" i="3"/>
  <c r="P796" i="3"/>
  <c r="R795" i="3"/>
  <c r="P795" i="3"/>
  <c r="R794" i="3"/>
  <c r="P794" i="3"/>
  <c r="R793" i="3"/>
  <c r="P793" i="3"/>
  <c r="R792" i="3"/>
  <c r="P792" i="3"/>
  <c r="R791" i="3"/>
  <c r="P791" i="3"/>
  <c r="R790" i="3"/>
  <c r="P790" i="3"/>
  <c r="R789" i="3"/>
  <c r="P789" i="3"/>
  <c r="R788" i="3"/>
  <c r="P788" i="3"/>
  <c r="R787" i="3"/>
  <c r="P787" i="3"/>
  <c r="R786" i="3"/>
  <c r="P786" i="3"/>
  <c r="R785" i="3"/>
  <c r="P785" i="3"/>
  <c r="R784" i="3"/>
  <c r="P784" i="3"/>
  <c r="R783" i="3"/>
  <c r="P783" i="3"/>
  <c r="R782" i="3"/>
  <c r="P782" i="3"/>
  <c r="R781" i="3"/>
  <c r="P781" i="3"/>
  <c r="R780" i="3"/>
  <c r="P780" i="3"/>
  <c r="R779" i="3"/>
  <c r="P779" i="3"/>
  <c r="R778" i="3"/>
  <c r="P778" i="3"/>
  <c r="R777" i="3"/>
  <c r="P777" i="3"/>
  <c r="R776" i="3"/>
  <c r="P776" i="3"/>
  <c r="R775" i="3"/>
  <c r="P775" i="3"/>
  <c r="R774" i="3"/>
  <c r="P774" i="3"/>
  <c r="R773" i="3"/>
  <c r="P773" i="3"/>
  <c r="R772" i="3"/>
  <c r="P772" i="3"/>
  <c r="R771" i="3"/>
  <c r="P771" i="3"/>
  <c r="R770" i="3"/>
  <c r="P770" i="3"/>
  <c r="R769" i="3"/>
  <c r="P769" i="3"/>
  <c r="R768" i="3"/>
  <c r="P768" i="3"/>
  <c r="R767" i="3"/>
  <c r="P767" i="3"/>
  <c r="R766" i="3"/>
  <c r="P766" i="3"/>
  <c r="R765" i="3"/>
  <c r="P765" i="3"/>
  <c r="R764" i="3"/>
  <c r="P764" i="3"/>
  <c r="R763" i="3"/>
  <c r="P763" i="3"/>
  <c r="R762" i="3"/>
  <c r="P762" i="3"/>
  <c r="R761" i="3"/>
  <c r="P761" i="3"/>
  <c r="R760" i="3"/>
  <c r="P760" i="3"/>
  <c r="R759" i="3"/>
  <c r="P759" i="3"/>
  <c r="R758" i="3"/>
  <c r="P758" i="3"/>
  <c r="R757" i="3"/>
  <c r="P757" i="3"/>
  <c r="R756" i="3"/>
  <c r="P756" i="3"/>
  <c r="R755" i="3"/>
  <c r="P755" i="3"/>
  <c r="R754" i="3"/>
  <c r="P754" i="3"/>
  <c r="R753" i="3"/>
  <c r="P753" i="3"/>
  <c r="R752" i="3"/>
  <c r="P752" i="3"/>
  <c r="R751" i="3"/>
  <c r="P751" i="3"/>
  <c r="R750" i="3"/>
  <c r="P750" i="3"/>
  <c r="R749" i="3"/>
  <c r="P749" i="3"/>
  <c r="R748" i="3"/>
  <c r="P748" i="3"/>
  <c r="R747" i="3"/>
  <c r="P747" i="3"/>
  <c r="R746" i="3"/>
  <c r="P746" i="3"/>
  <c r="R745" i="3"/>
  <c r="P745" i="3"/>
  <c r="R744" i="3"/>
  <c r="P744" i="3"/>
  <c r="R743" i="3"/>
  <c r="P743" i="3"/>
  <c r="R742" i="3"/>
  <c r="P742" i="3"/>
  <c r="R741" i="3"/>
  <c r="P741" i="3"/>
  <c r="R740" i="3"/>
  <c r="P740" i="3"/>
  <c r="R739" i="3"/>
  <c r="P739" i="3"/>
  <c r="R738" i="3"/>
  <c r="P738" i="3"/>
  <c r="R737" i="3"/>
  <c r="P737" i="3"/>
  <c r="R736" i="3"/>
  <c r="P736" i="3"/>
  <c r="R735" i="3"/>
  <c r="P735" i="3"/>
  <c r="R734" i="3"/>
  <c r="P734" i="3"/>
  <c r="R733" i="3"/>
  <c r="P733" i="3"/>
  <c r="R732" i="3"/>
  <c r="P732" i="3"/>
  <c r="R731" i="3"/>
  <c r="P731" i="3"/>
  <c r="R730" i="3"/>
  <c r="P730" i="3"/>
  <c r="R729" i="3"/>
  <c r="P729" i="3"/>
  <c r="R728" i="3"/>
  <c r="P728" i="3"/>
  <c r="R727" i="3"/>
  <c r="P727" i="3"/>
  <c r="R726" i="3"/>
  <c r="P726" i="3"/>
  <c r="R725" i="3"/>
  <c r="P725" i="3"/>
  <c r="R724" i="3"/>
  <c r="P724" i="3"/>
  <c r="R723" i="3"/>
  <c r="P723" i="3"/>
  <c r="R722" i="3"/>
  <c r="P722" i="3"/>
  <c r="R721" i="3"/>
  <c r="P721" i="3"/>
  <c r="R720" i="3"/>
  <c r="P720" i="3"/>
  <c r="R719" i="3"/>
  <c r="P719" i="3"/>
  <c r="R718" i="3"/>
  <c r="P718" i="3"/>
  <c r="R717" i="3"/>
  <c r="P717" i="3"/>
  <c r="R716" i="3"/>
  <c r="P716" i="3"/>
  <c r="R715" i="3"/>
  <c r="P715" i="3"/>
  <c r="R714" i="3"/>
  <c r="P714" i="3"/>
  <c r="R713" i="3"/>
  <c r="P713" i="3"/>
  <c r="R712" i="3"/>
  <c r="P712" i="3"/>
  <c r="R711" i="3"/>
  <c r="P711" i="3"/>
  <c r="R710" i="3"/>
  <c r="P710" i="3"/>
  <c r="R709" i="3"/>
  <c r="P709" i="3"/>
  <c r="R708" i="3"/>
  <c r="P708" i="3"/>
  <c r="R707" i="3"/>
  <c r="P707" i="3"/>
  <c r="R706" i="3"/>
  <c r="P706" i="3"/>
  <c r="R705" i="3"/>
  <c r="P705" i="3"/>
  <c r="R704" i="3"/>
  <c r="P704" i="3"/>
  <c r="R703" i="3"/>
  <c r="P703" i="3"/>
  <c r="R702" i="3"/>
  <c r="P702" i="3"/>
  <c r="R701" i="3"/>
  <c r="P701" i="3"/>
  <c r="R700" i="3"/>
  <c r="P700" i="3"/>
  <c r="R699" i="3"/>
  <c r="P699" i="3"/>
  <c r="R698" i="3"/>
  <c r="P698" i="3"/>
  <c r="R697" i="3"/>
  <c r="P697" i="3"/>
  <c r="R696" i="3"/>
  <c r="P696" i="3"/>
  <c r="R695" i="3"/>
  <c r="P695" i="3"/>
  <c r="R694" i="3"/>
  <c r="P694" i="3"/>
  <c r="R693" i="3"/>
  <c r="P693" i="3"/>
  <c r="R692" i="3"/>
  <c r="P692" i="3"/>
  <c r="R691" i="3"/>
  <c r="P691" i="3"/>
  <c r="R690" i="3"/>
  <c r="P690" i="3"/>
  <c r="R689" i="3"/>
  <c r="P689" i="3"/>
  <c r="R688" i="3"/>
  <c r="P688" i="3"/>
  <c r="R687" i="3"/>
  <c r="P687" i="3"/>
  <c r="R686" i="3"/>
  <c r="P686" i="3"/>
  <c r="R685" i="3"/>
  <c r="P685" i="3"/>
  <c r="R684" i="3"/>
  <c r="P684" i="3"/>
  <c r="R683" i="3"/>
  <c r="P683" i="3"/>
  <c r="R682" i="3"/>
  <c r="P682" i="3"/>
  <c r="R681" i="3"/>
  <c r="P681" i="3"/>
  <c r="R680" i="3"/>
  <c r="P680" i="3"/>
  <c r="R679" i="3"/>
  <c r="P679" i="3"/>
  <c r="R678" i="3"/>
  <c r="P678" i="3"/>
  <c r="R677" i="3"/>
  <c r="P677" i="3"/>
  <c r="R676" i="3"/>
  <c r="P676" i="3"/>
  <c r="R675" i="3"/>
  <c r="P675" i="3"/>
  <c r="R674" i="3"/>
  <c r="P674" i="3"/>
  <c r="R673" i="3"/>
  <c r="P673" i="3"/>
  <c r="R672" i="3"/>
  <c r="P672" i="3"/>
  <c r="R671" i="3"/>
  <c r="P671" i="3"/>
  <c r="R670" i="3"/>
  <c r="P670" i="3"/>
  <c r="R669" i="3"/>
  <c r="P669" i="3"/>
  <c r="R668" i="3"/>
  <c r="P668" i="3"/>
  <c r="R667" i="3"/>
  <c r="P667" i="3"/>
  <c r="R666" i="3"/>
  <c r="P666" i="3"/>
  <c r="R665" i="3"/>
  <c r="P665" i="3"/>
  <c r="R664" i="3"/>
  <c r="P664" i="3"/>
  <c r="R663" i="3"/>
  <c r="P663" i="3"/>
  <c r="R662" i="3"/>
  <c r="P662" i="3"/>
  <c r="R661" i="3"/>
  <c r="P661" i="3"/>
  <c r="R660" i="3"/>
  <c r="P660" i="3"/>
  <c r="R659" i="3"/>
  <c r="P659" i="3"/>
  <c r="R658" i="3"/>
  <c r="P658" i="3"/>
  <c r="R657" i="3"/>
  <c r="P657" i="3"/>
  <c r="R656" i="3"/>
  <c r="P656" i="3"/>
  <c r="R655" i="3"/>
  <c r="P655" i="3"/>
  <c r="R654" i="3"/>
  <c r="P654" i="3"/>
  <c r="R653" i="3"/>
  <c r="P653" i="3"/>
  <c r="R652" i="3"/>
  <c r="P652" i="3"/>
  <c r="R651" i="3"/>
  <c r="P651" i="3"/>
  <c r="R650" i="3"/>
  <c r="P650" i="3"/>
  <c r="R649" i="3"/>
  <c r="P649" i="3"/>
  <c r="R648" i="3"/>
  <c r="P648" i="3"/>
  <c r="R647" i="3"/>
  <c r="P647" i="3"/>
  <c r="R646" i="3"/>
  <c r="P646" i="3"/>
  <c r="R645" i="3"/>
  <c r="P645" i="3"/>
  <c r="R644" i="3"/>
  <c r="P644" i="3"/>
  <c r="R643" i="3"/>
  <c r="P643" i="3"/>
  <c r="R642" i="3"/>
  <c r="P642" i="3"/>
  <c r="R641" i="3"/>
  <c r="P641" i="3"/>
  <c r="R640" i="3"/>
  <c r="P640" i="3"/>
  <c r="R639" i="3"/>
  <c r="P639" i="3"/>
  <c r="R638" i="3"/>
  <c r="P638" i="3"/>
  <c r="R637" i="3"/>
  <c r="P637" i="3"/>
  <c r="R636" i="3"/>
  <c r="P636" i="3"/>
  <c r="R635" i="3"/>
  <c r="P635" i="3"/>
  <c r="R634" i="3"/>
  <c r="P634" i="3"/>
  <c r="R633" i="3"/>
  <c r="P633" i="3"/>
  <c r="R632" i="3"/>
  <c r="P632" i="3"/>
  <c r="R631" i="3"/>
  <c r="P631" i="3"/>
  <c r="R630" i="3"/>
  <c r="P630" i="3"/>
  <c r="R629" i="3"/>
  <c r="P629" i="3"/>
  <c r="R628" i="3"/>
  <c r="P628" i="3"/>
  <c r="R627" i="3"/>
  <c r="P627" i="3"/>
  <c r="R626" i="3"/>
  <c r="P626" i="3"/>
  <c r="R625" i="3"/>
  <c r="P625" i="3"/>
  <c r="R624" i="3"/>
  <c r="P624" i="3"/>
  <c r="R623" i="3"/>
  <c r="P623" i="3"/>
  <c r="R622" i="3"/>
  <c r="P622" i="3"/>
  <c r="R621" i="3"/>
  <c r="P621" i="3"/>
  <c r="R620" i="3"/>
  <c r="P620" i="3"/>
  <c r="R619" i="3"/>
  <c r="P619" i="3"/>
  <c r="R618" i="3"/>
  <c r="P618" i="3"/>
  <c r="R617" i="3"/>
  <c r="P617" i="3"/>
  <c r="R616" i="3"/>
  <c r="P616" i="3"/>
  <c r="R615" i="3"/>
  <c r="P615" i="3"/>
  <c r="R614" i="3"/>
  <c r="P614" i="3"/>
  <c r="R613" i="3"/>
  <c r="P613" i="3"/>
  <c r="R612" i="3"/>
  <c r="P612" i="3"/>
  <c r="R611" i="3"/>
  <c r="P611" i="3"/>
  <c r="R610" i="3"/>
  <c r="P610" i="3"/>
  <c r="R609" i="3"/>
  <c r="P609" i="3"/>
  <c r="R608" i="3"/>
  <c r="P608" i="3"/>
  <c r="R607" i="3"/>
  <c r="P607" i="3"/>
  <c r="R606" i="3"/>
  <c r="P606" i="3"/>
  <c r="R605" i="3"/>
  <c r="P605" i="3"/>
  <c r="R604" i="3"/>
  <c r="P604" i="3"/>
  <c r="R603" i="3"/>
  <c r="P603" i="3"/>
  <c r="R602" i="3"/>
  <c r="P602" i="3"/>
  <c r="R601" i="3"/>
  <c r="P601" i="3"/>
  <c r="R600" i="3"/>
  <c r="P600" i="3"/>
  <c r="R599" i="3"/>
  <c r="P599" i="3"/>
  <c r="R598" i="3"/>
  <c r="P598" i="3"/>
  <c r="R597" i="3"/>
  <c r="P597" i="3"/>
  <c r="R596" i="3"/>
  <c r="P596" i="3"/>
  <c r="R595" i="3"/>
  <c r="P595" i="3"/>
  <c r="R594" i="3"/>
  <c r="P594" i="3"/>
  <c r="R593" i="3"/>
  <c r="P593" i="3"/>
  <c r="R592" i="3"/>
  <c r="P592" i="3"/>
  <c r="R591" i="3"/>
  <c r="P591" i="3"/>
  <c r="R590" i="3"/>
  <c r="P590" i="3"/>
  <c r="R589" i="3"/>
  <c r="P589" i="3"/>
  <c r="R588" i="3"/>
  <c r="P588" i="3"/>
  <c r="R587" i="3"/>
  <c r="P587" i="3"/>
  <c r="R586" i="3"/>
  <c r="P586" i="3"/>
  <c r="R585" i="3"/>
  <c r="P585" i="3"/>
  <c r="R584" i="3"/>
  <c r="P584" i="3"/>
  <c r="R583" i="3"/>
  <c r="P583" i="3"/>
  <c r="R582" i="3"/>
  <c r="P582" i="3"/>
  <c r="R581" i="3"/>
  <c r="P581" i="3"/>
  <c r="R580" i="3"/>
  <c r="P580" i="3"/>
  <c r="R579" i="3"/>
  <c r="P579" i="3"/>
  <c r="R578" i="3"/>
  <c r="P578" i="3"/>
  <c r="R577" i="3"/>
  <c r="P577" i="3"/>
  <c r="R576" i="3"/>
  <c r="P576" i="3"/>
  <c r="R575" i="3"/>
  <c r="P575" i="3"/>
  <c r="R574" i="3"/>
  <c r="P574" i="3"/>
  <c r="R573" i="3"/>
  <c r="P573" i="3"/>
  <c r="R572" i="3"/>
  <c r="P572" i="3"/>
  <c r="R571" i="3"/>
  <c r="P571" i="3"/>
  <c r="R570" i="3"/>
  <c r="P570" i="3"/>
  <c r="R569" i="3"/>
  <c r="P569" i="3"/>
  <c r="R568" i="3"/>
  <c r="P568" i="3"/>
  <c r="R567" i="3"/>
  <c r="P567" i="3"/>
  <c r="R566" i="3"/>
  <c r="P566" i="3"/>
  <c r="R565" i="3"/>
  <c r="P565" i="3"/>
  <c r="R564" i="3"/>
  <c r="P564" i="3"/>
  <c r="R563" i="3"/>
  <c r="P563" i="3"/>
  <c r="R562" i="3"/>
  <c r="P562" i="3"/>
  <c r="R561" i="3"/>
  <c r="P561" i="3"/>
  <c r="R560" i="3"/>
  <c r="P560" i="3"/>
  <c r="R559" i="3"/>
  <c r="P559" i="3"/>
  <c r="R558" i="3"/>
  <c r="P558" i="3"/>
  <c r="R557" i="3"/>
  <c r="P557" i="3"/>
  <c r="R556" i="3"/>
  <c r="P556" i="3"/>
  <c r="R555" i="3"/>
  <c r="P555" i="3"/>
  <c r="R554" i="3"/>
  <c r="P554" i="3"/>
  <c r="R553" i="3"/>
  <c r="P553" i="3"/>
  <c r="R552" i="3"/>
  <c r="P552" i="3"/>
  <c r="R551" i="3"/>
  <c r="P551" i="3"/>
  <c r="R550" i="3"/>
  <c r="P550" i="3"/>
  <c r="R549" i="3"/>
  <c r="P549" i="3"/>
  <c r="R548" i="3"/>
  <c r="P548" i="3"/>
  <c r="R547" i="3"/>
  <c r="P547" i="3"/>
  <c r="R546" i="3"/>
  <c r="P546" i="3"/>
  <c r="R545" i="3"/>
  <c r="P545" i="3"/>
  <c r="R544" i="3"/>
  <c r="P544" i="3"/>
  <c r="R543" i="3"/>
  <c r="P543" i="3"/>
  <c r="R542" i="3"/>
  <c r="P542" i="3"/>
  <c r="R541" i="3"/>
  <c r="P541" i="3"/>
  <c r="R540" i="3"/>
  <c r="P540" i="3"/>
  <c r="R539" i="3"/>
  <c r="P539" i="3"/>
  <c r="R538" i="3"/>
  <c r="P538" i="3"/>
  <c r="R537" i="3"/>
  <c r="P537" i="3"/>
  <c r="R536" i="3"/>
  <c r="P536" i="3"/>
  <c r="R535" i="3"/>
  <c r="P535" i="3"/>
  <c r="R534" i="3"/>
  <c r="P534" i="3"/>
  <c r="R533" i="3"/>
  <c r="P533" i="3"/>
  <c r="R532" i="3"/>
  <c r="P532" i="3"/>
  <c r="R531" i="3"/>
  <c r="P531" i="3"/>
  <c r="R530" i="3"/>
  <c r="P530" i="3"/>
  <c r="R529" i="3"/>
  <c r="P529" i="3"/>
  <c r="R528" i="3"/>
  <c r="P528" i="3"/>
  <c r="R527" i="3"/>
  <c r="P527" i="3"/>
  <c r="R526" i="3"/>
  <c r="P526" i="3"/>
  <c r="R525" i="3"/>
  <c r="P525" i="3"/>
  <c r="R524" i="3"/>
  <c r="P524" i="3"/>
  <c r="R523" i="3"/>
  <c r="P523" i="3"/>
  <c r="R522" i="3"/>
  <c r="P522" i="3"/>
  <c r="R521" i="3"/>
  <c r="P521" i="3"/>
  <c r="R520" i="3"/>
  <c r="P520" i="3"/>
  <c r="R519" i="3"/>
  <c r="P519" i="3"/>
  <c r="R518" i="3"/>
  <c r="P518" i="3"/>
  <c r="R517" i="3"/>
  <c r="P517" i="3"/>
  <c r="R516" i="3"/>
  <c r="P516" i="3"/>
  <c r="R515" i="3"/>
  <c r="P515" i="3"/>
  <c r="R514" i="3"/>
  <c r="P514" i="3"/>
  <c r="R513" i="3"/>
  <c r="P513" i="3"/>
  <c r="R512" i="3"/>
  <c r="P512" i="3"/>
  <c r="R511" i="3"/>
  <c r="P511" i="3"/>
  <c r="R510" i="3"/>
  <c r="P510" i="3"/>
  <c r="R509" i="3"/>
  <c r="P509" i="3"/>
  <c r="R508" i="3"/>
  <c r="P508" i="3"/>
  <c r="R507" i="3"/>
  <c r="P507" i="3"/>
  <c r="R506" i="3"/>
  <c r="P506" i="3"/>
  <c r="R505" i="3"/>
  <c r="P505" i="3"/>
  <c r="R504" i="3"/>
  <c r="P504" i="3"/>
  <c r="R503" i="3"/>
  <c r="P503" i="3"/>
  <c r="R502" i="3"/>
  <c r="P502" i="3"/>
  <c r="R501" i="3"/>
  <c r="P501" i="3"/>
  <c r="R500" i="3"/>
  <c r="P500" i="3"/>
  <c r="R499" i="3"/>
  <c r="P499" i="3"/>
  <c r="R498" i="3"/>
  <c r="P498" i="3"/>
  <c r="R497" i="3"/>
  <c r="P497" i="3"/>
  <c r="R496" i="3"/>
  <c r="P496" i="3"/>
  <c r="R495" i="3"/>
  <c r="P495" i="3"/>
  <c r="R494" i="3"/>
  <c r="P494" i="3"/>
  <c r="R493" i="3"/>
  <c r="P493" i="3"/>
  <c r="R492" i="3"/>
  <c r="P492" i="3"/>
  <c r="R491" i="3"/>
  <c r="P491" i="3"/>
  <c r="R490" i="3"/>
  <c r="P490" i="3"/>
  <c r="R489" i="3"/>
  <c r="P489" i="3"/>
  <c r="R488" i="3"/>
  <c r="P488" i="3"/>
  <c r="R487" i="3"/>
  <c r="P487" i="3"/>
  <c r="R486" i="3"/>
  <c r="P486" i="3"/>
  <c r="R485" i="3"/>
  <c r="P485" i="3"/>
  <c r="R484" i="3"/>
  <c r="P484" i="3"/>
  <c r="R483" i="3"/>
  <c r="P483" i="3"/>
  <c r="R482" i="3"/>
  <c r="P482" i="3"/>
  <c r="R481" i="3"/>
  <c r="P481" i="3"/>
  <c r="R480" i="3"/>
  <c r="P480" i="3"/>
  <c r="R479" i="3"/>
  <c r="P479" i="3"/>
  <c r="R478" i="3"/>
  <c r="P478" i="3"/>
  <c r="R477" i="3"/>
  <c r="P477" i="3"/>
  <c r="R476" i="3"/>
  <c r="P476" i="3"/>
  <c r="R475" i="3"/>
  <c r="P475" i="3"/>
  <c r="R474" i="3"/>
  <c r="P474" i="3"/>
  <c r="R473" i="3"/>
  <c r="P473" i="3"/>
  <c r="R472" i="3"/>
  <c r="P472" i="3"/>
  <c r="R471" i="3"/>
  <c r="P471" i="3"/>
  <c r="R470" i="3"/>
  <c r="P470" i="3"/>
  <c r="R469" i="3"/>
  <c r="P469" i="3"/>
  <c r="R468" i="3"/>
  <c r="P468" i="3"/>
  <c r="R467" i="3"/>
  <c r="P467" i="3"/>
  <c r="R466" i="3"/>
  <c r="P466" i="3"/>
  <c r="R465" i="3"/>
  <c r="P465" i="3"/>
  <c r="R464" i="3"/>
  <c r="P464" i="3"/>
  <c r="R463" i="3"/>
  <c r="P463" i="3"/>
  <c r="R462" i="3"/>
  <c r="P462" i="3"/>
  <c r="R461" i="3"/>
  <c r="P461" i="3"/>
  <c r="R460" i="3"/>
  <c r="P460" i="3"/>
  <c r="R459" i="3"/>
  <c r="P459" i="3"/>
  <c r="R458" i="3"/>
  <c r="P458" i="3"/>
  <c r="R457" i="3"/>
  <c r="P457" i="3"/>
  <c r="R456" i="3"/>
  <c r="P456" i="3"/>
  <c r="R455" i="3"/>
  <c r="P455" i="3"/>
  <c r="R454" i="3"/>
  <c r="P454" i="3"/>
  <c r="R453" i="3"/>
  <c r="P453" i="3"/>
  <c r="R452" i="3"/>
  <c r="P452" i="3"/>
  <c r="R451" i="3"/>
  <c r="P451" i="3"/>
  <c r="R450" i="3"/>
  <c r="P450" i="3"/>
  <c r="R449" i="3"/>
  <c r="P449" i="3"/>
  <c r="R448" i="3"/>
  <c r="P448" i="3"/>
  <c r="R447" i="3"/>
  <c r="P447" i="3"/>
  <c r="R446" i="3"/>
  <c r="P446" i="3"/>
  <c r="R445" i="3"/>
  <c r="P445" i="3"/>
  <c r="R444" i="3"/>
  <c r="P444" i="3"/>
  <c r="R443" i="3"/>
  <c r="P443" i="3"/>
  <c r="R442" i="3"/>
  <c r="P442" i="3"/>
  <c r="R441" i="3"/>
  <c r="P441" i="3"/>
  <c r="R440" i="3"/>
  <c r="P440" i="3"/>
  <c r="R439" i="3"/>
  <c r="P439" i="3"/>
  <c r="R438" i="3"/>
  <c r="P438" i="3"/>
  <c r="R437" i="3"/>
  <c r="P437" i="3"/>
  <c r="R436" i="3"/>
  <c r="P436" i="3"/>
  <c r="R435" i="3"/>
  <c r="P435" i="3"/>
  <c r="R434" i="3"/>
  <c r="P434" i="3"/>
  <c r="R433" i="3"/>
  <c r="P433" i="3"/>
  <c r="R432" i="3"/>
  <c r="P432" i="3"/>
  <c r="R431" i="3"/>
  <c r="P431" i="3"/>
  <c r="R430" i="3"/>
  <c r="P430" i="3"/>
  <c r="R429" i="3"/>
  <c r="P429" i="3"/>
  <c r="R428" i="3"/>
  <c r="P428" i="3"/>
  <c r="R427" i="3"/>
  <c r="P427" i="3"/>
  <c r="R426" i="3"/>
  <c r="P426" i="3"/>
  <c r="R425" i="3"/>
  <c r="P425" i="3"/>
  <c r="R424" i="3"/>
  <c r="P424" i="3"/>
  <c r="R423" i="3"/>
  <c r="P423" i="3"/>
  <c r="R422" i="3"/>
  <c r="P422" i="3"/>
  <c r="R421" i="3"/>
  <c r="P421" i="3"/>
  <c r="R420" i="3"/>
  <c r="P420" i="3"/>
  <c r="R419" i="3"/>
  <c r="P419" i="3"/>
  <c r="R418" i="3"/>
  <c r="P418" i="3"/>
  <c r="R417" i="3"/>
  <c r="P417" i="3"/>
  <c r="R416" i="3"/>
  <c r="P416" i="3"/>
  <c r="R415" i="3"/>
  <c r="P415" i="3"/>
  <c r="R414" i="3"/>
  <c r="P414" i="3"/>
  <c r="R413" i="3"/>
  <c r="P413" i="3"/>
  <c r="R412" i="3"/>
  <c r="P412" i="3"/>
  <c r="R411" i="3"/>
  <c r="P411" i="3"/>
  <c r="R410" i="3"/>
  <c r="P410" i="3"/>
  <c r="R409" i="3"/>
  <c r="P409" i="3"/>
  <c r="R408" i="3"/>
  <c r="P408" i="3"/>
  <c r="R407" i="3"/>
  <c r="P407" i="3"/>
  <c r="R406" i="3"/>
  <c r="P406" i="3"/>
  <c r="R405" i="3"/>
  <c r="P405" i="3"/>
  <c r="R404" i="3"/>
  <c r="P404" i="3"/>
  <c r="R403" i="3"/>
  <c r="P403" i="3"/>
  <c r="R402" i="3"/>
  <c r="P402" i="3"/>
  <c r="R401" i="3"/>
  <c r="P401" i="3"/>
  <c r="R400" i="3"/>
  <c r="P400" i="3"/>
  <c r="R399" i="3"/>
  <c r="P399" i="3"/>
  <c r="R398" i="3"/>
  <c r="P398" i="3"/>
  <c r="R397" i="3"/>
  <c r="P397" i="3"/>
  <c r="R396" i="3"/>
  <c r="P396" i="3"/>
  <c r="R395" i="3"/>
  <c r="P395" i="3"/>
  <c r="R394" i="3"/>
  <c r="P394" i="3"/>
  <c r="R393" i="3"/>
  <c r="P393" i="3"/>
  <c r="R392" i="3"/>
  <c r="P392" i="3"/>
  <c r="R391" i="3"/>
  <c r="P391" i="3"/>
  <c r="R390" i="3"/>
  <c r="P390" i="3"/>
  <c r="R389" i="3"/>
  <c r="P389" i="3"/>
  <c r="R388" i="3"/>
  <c r="P388" i="3"/>
  <c r="R387" i="3"/>
  <c r="P387" i="3"/>
  <c r="R386" i="3"/>
  <c r="P386" i="3"/>
  <c r="R385" i="3"/>
  <c r="P385" i="3"/>
  <c r="R384" i="3"/>
  <c r="P384" i="3"/>
  <c r="R383" i="3"/>
  <c r="P383" i="3"/>
  <c r="R382" i="3"/>
  <c r="P382" i="3"/>
  <c r="R381" i="3"/>
  <c r="P381" i="3"/>
  <c r="R380" i="3"/>
  <c r="P380" i="3"/>
  <c r="R379" i="3"/>
  <c r="P379" i="3"/>
  <c r="R378" i="3"/>
  <c r="P378" i="3"/>
  <c r="R377" i="3"/>
  <c r="P377" i="3"/>
  <c r="R376" i="3"/>
  <c r="P376" i="3"/>
  <c r="R375" i="3"/>
  <c r="P375" i="3"/>
  <c r="R374" i="3"/>
  <c r="P374" i="3"/>
  <c r="R373" i="3"/>
  <c r="P373" i="3"/>
  <c r="R372" i="3"/>
  <c r="P372" i="3"/>
  <c r="R371" i="3"/>
  <c r="P371" i="3"/>
  <c r="R370" i="3"/>
  <c r="P370" i="3"/>
  <c r="R369" i="3"/>
  <c r="P369" i="3"/>
  <c r="R368" i="3"/>
  <c r="P368" i="3"/>
  <c r="R367" i="3"/>
  <c r="P367" i="3"/>
  <c r="R366" i="3"/>
  <c r="P366" i="3"/>
  <c r="R365" i="3"/>
  <c r="P365" i="3"/>
  <c r="R364" i="3"/>
  <c r="P364" i="3"/>
  <c r="R363" i="3"/>
  <c r="P363" i="3"/>
  <c r="R362" i="3"/>
  <c r="P362" i="3"/>
  <c r="R361" i="3"/>
  <c r="P361" i="3"/>
  <c r="R360" i="3"/>
  <c r="P360" i="3"/>
  <c r="R359" i="3"/>
  <c r="P359" i="3"/>
  <c r="R358" i="3"/>
  <c r="P358" i="3"/>
  <c r="R357" i="3"/>
  <c r="P357" i="3"/>
  <c r="R356" i="3"/>
  <c r="P356" i="3"/>
  <c r="R355" i="3"/>
  <c r="P355" i="3"/>
  <c r="R354" i="3"/>
  <c r="P354" i="3"/>
  <c r="R353" i="3"/>
  <c r="P353" i="3"/>
  <c r="R352" i="3"/>
  <c r="P352" i="3"/>
  <c r="R351" i="3"/>
  <c r="P351" i="3"/>
  <c r="R350" i="3"/>
  <c r="P350" i="3"/>
  <c r="R349" i="3"/>
  <c r="P349" i="3"/>
  <c r="R348" i="3"/>
  <c r="P348" i="3"/>
  <c r="R347" i="3"/>
  <c r="P347" i="3"/>
  <c r="R346" i="3"/>
  <c r="P346" i="3"/>
  <c r="R345" i="3"/>
  <c r="P345" i="3"/>
  <c r="R344" i="3"/>
  <c r="P344" i="3"/>
  <c r="R343" i="3"/>
  <c r="P343" i="3"/>
  <c r="R342" i="3"/>
  <c r="P342" i="3"/>
  <c r="R341" i="3"/>
  <c r="P341" i="3"/>
  <c r="R340" i="3"/>
  <c r="P340" i="3"/>
  <c r="R339" i="3"/>
  <c r="P339" i="3"/>
  <c r="R338" i="3"/>
  <c r="P338" i="3"/>
  <c r="R337" i="3"/>
  <c r="P337" i="3"/>
  <c r="R336" i="3"/>
  <c r="P336" i="3"/>
  <c r="R335" i="3"/>
  <c r="P335" i="3"/>
  <c r="R334" i="3"/>
  <c r="P334" i="3"/>
  <c r="R333" i="3"/>
  <c r="P333" i="3"/>
  <c r="R332" i="3"/>
  <c r="P332" i="3"/>
  <c r="R331" i="3"/>
  <c r="P331" i="3"/>
  <c r="R330" i="3"/>
  <c r="P330" i="3"/>
  <c r="R329" i="3"/>
  <c r="P329" i="3"/>
  <c r="R328" i="3"/>
  <c r="P328" i="3"/>
  <c r="R327" i="3"/>
  <c r="P327" i="3"/>
  <c r="R326" i="3"/>
  <c r="P326" i="3"/>
  <c r="R325" i="3"/>
  <c r="P325" i="3"/>
  <c r="R324" i="3"/>
  <c r="P324" i="3"/>
  <c r="R323" i="3"/>
  <c r="P323" i="3"/>
  <c r="R322" i="3"/>
  <c r="P322" i="3"/>
  <c r="R321" i="3"/>
  <c r="P321" i="3"/>
  <c r="R320" i="3"/>
  <c r="P320" i="3"/>
  <c r="R319" i="3"/>
  <c r="P319" i="3"/>
  <c r="R318" i="3"/>
  <c r="P318" i="3"/>
  <c r="R317" i="3"/>
  <c r="P317" i="3"/>
  <c r="R316" i="3"/>
  <c r="P316" i="3"/>
  <c r="R315" i="3"/>
  <c r="P315" i="3"/>
  <c r="R314" i="3"/>
  <c r="P314" i="3"/>
  <c r="R313" i="3"/>
  <c r="P313" i="3"/>
  <c r="R312" i="3"/>
  <c r="P312" i="3"/>
  <c r="R311" i="3"/>
  <c r="P311" i="3"/>
  <c r="R310" i="3"/>
  <c r="P310" i="3"/>
  <c r="R309" i="3"/>
  <c r="P309" i="3"/>
  <c r="R308" i="3"/>
  <c r="P308" i="3"/>
  <c r="R307" i="3"/>
  <c r="P307" i="3"/>
  <c r="R306" i="3"/>
  <c r="P306" i="3"/>
  <c r="R305" i="3"/>
  <c r="P305" i="3"/>
  <c r="R304" i="3"/>
  <c r="P304" i="3"/>
  <c r="R303" i="3"/>
  <c r="P303" i="3"/>
  <c r="R302" i="3"/>
  <c r="P302" i="3"/>
  <c r="R301" i="3"/>
  <c r="P301" i="3"/>
  <c r="R300" i="3"/>
  <c r="P300" i="3"/>
  <c r="R299" i="3"/>
  <c r="P299" i="3"/>
  <c r="R298" i="3"/>
  <c r="P298" i="3"/>
  <c r="R297" i="3"/>
  <c r="P297" i="3"/>
  <c r="R296" i="3"/>
  <c r="P296" i="3"/>
  <c r="R295" i="3"/>
  <c r="P295" i="3"/>
  <c r="R294" i="3"/>
  <c r="P294" i="3"/>
  <c r="R293" i="3"/>
  <c r="P293" i="3"/>
  <c r="R292" i="3"/>
  <c r="P292" i="3"/>
  <c r="R291" i="3"/>
  <c r="P291" i="3"/>
  <c r="R290" i="3"/>
  <c r="P290" i="3"/>
  <c r="R289" i="3"/>
  <c r="P289" i="3"/>
  <c r="R288" i="3"/>
  <c r="P288" i="3"/>
  <c r="R287" i="3"/>
  <c r="P287" i="3"/>
  <c r="R286" i="3"/>
  <c r="P286" i="3"/>
  <c r="R285" i="3"/>
  <c r="P285" i="3"/>
  <c r="R284" i="3"/>
  <c r="P284" i="3"/>
  <c r="R283" i="3"/>
  <c r="P283" i="3"/>
  <c r="R282" i="3"/>
  <c r="P282" i="3"/>
  <c r="R281" i="3"/>
  <c r="P281" i="3"/>
  <c r="R280" i="3"/>
  <c r="P280" i="3"/>
  <c r="R279" i="3"/>
  <c r="P279" i="3"/>
  <c r="R278" i="3"/>
  <c r="P278" i="3"/>
  <c r="R277" i="3"/>
  <c r="P277" i="3"/>
  <c r="R276" i="3"/>
  <c r="P276" i="3"/>
  <c r="R275" i="3"/>
  <c r="P275" i="3"/>
  <c r="R274" i="3"/>
  <c r="P274" i="3"/>
  <c r="R273" i="3"/>
  <c r="P273" i="3"/>
  <c r="R272" i="3"/>
  <c r="P272" i="3"/>
  <c r="R271" i="3"/>
  <c r="P271" i="3"/>
  <c r="R270" i="3"/>
  <c r="P270" i="3"/>
  <c r="R269" i="3"/>
  <c r="P269" i="3"/>
  <c r="R268" i="3"/>
  <c r="P268" i="3"/>
  <c r="R267" i="3"/>
  <c r="P267" i="3"/>
  <c r="R266" i="3"/>
  <c r="P266" i="3"/>
  <c r="R265" i="3"/>
  <c r="P265" i="3"/>
  <c r="R264" i="3"/>
  <c r="P264" i="3"/>
  <c r="R263" i="3"/>
  <c r="P263" i="3"/>
  <c r="R262" i="3"/>
  <c r="P262" i="3"/>
  <c r="R261" i="3"/>
  <c r="P261" i="3"/>
  <c r="R260" i="3"/>
  <c r="P260" i="3"/>
  <c r="R259" i="3"/>
  <c r="P259" i="3"/>
  <c r="R258" i="3"/>
  <c r="P258" i="3"/>
  <c r="R257" i="3"/>
  <c r="P257" i="3"/>
  <c r="R256" i="3"/>
  <c r="P256" i="3"/>
  <c r="R255" i="3"/>
  <c r="P255" i="3"/>
  <c r="R254" i="3"/>
  <c r="P254" i="3"/>
  <c r="R253" i="3"/>
  <c r="P253" i="3"/>
  <c r="R252" i="3"/>
  <c r="P252" i="3"/>
  <c r="R251" i="3"/>
  <c r="P251" i="3"/>
  <c r="R250" i="3"/>
  <c r="P250" i="3"/>
  <c r="R249" i="3"/>
  <c r="P249" i="3"/>
  <c r="R248" i="3"/>
  <c r="P248" i="3"/>
  <c r="R247" i="3"/>
  <c r="P247" i="3"/>
  <c r="R246" i="3"/>
  <c r="P246" i="3"/>
  <c r="R245" i="3"/>
  <c r="P245" i="3"/>
  <c r="R244" i="3"/>
  <c r="P244" i="3"/>
  <c r="R243" i="3"/>
  <c r="P243" i="3"/>
  <c r="R242" i="3"/>
  <c r="P242" i="3"/>
  <c r="R241" i="3"/>
  <c r="P241" i="3"/>
  <c r="R240" i="3"/>
  <c r="P240" i="3"/>
  <c r="R239" i="3"/>
  <c r="P239" i="3"/>
  <c r="R238" i="3"/>
  <c r="P238" i="3"/>
  <c r="R237" i="3"/>
  <c r="P237" i="3"/>
  <c r="R236" i="3"/>
  <c r="P236" i="3"/>
  <c r="R235" i="3"/>
  <c r="P235" i="3"/>
  <c r="R234" i="3"/>
  <c r="P234" i="3"/>
  <c r="R233" i="3"/>
  <c r="P233" i="3"/>
  <c r="R232" i="3"/>
  <c r="P232" i="3"/>
  <c r="R231" i="3"/>
  <c r="P231" i="3"/>
  <c r="R230" i="3"/>
  <c r="P230" i="3"/>
  <c r="R229" i="3"/>
  <c r="P229" i="3"/>
  <c r="R228" i="3"/>
  <c r="P228" i="3"/>
  <c r="R227" i="3"/>
  <c r="P227" i="3"/>
  <c r="R226" i="3"/>
  <c r="P226" i="3"/>
  <c r="R225" i="3"/>
  <c r="P225" i="3"/>
  <c r="R224" i="3"/>
  <c r="P224" i="3"/>
  <c r="R223" i="3"/>
  <c r="P223" i="3"/>
  <c r="R222" i="3"/>
  <c r="P222" i="3"/>
  <c r="R221" i="3"/>
  <c r="P221" i="3"/>
  <c r="R220" i="3"/>
  <c r="P220" i="3"/>
  <c r="R219" i="3"/>
  <c r="P219" i="3"/>
  <c r="R218" i="3"/>
  <c r="P218" i="3"/>
  <c r="R217" i="3"/>
  <c r="P217" i="3"/>
  <c r="R216" i="3"/>
  <c r="P216" i="3"/>
  <c r="R215" i="3"/>
  <c r="P215" i="3"/>
  <c r="R214" i="3"/>
  <c r="P214" i="3"/>
  <c r="R213" i="3"/>
  <c r="P213" i="3"/>
  <c r="R212" i="3"/>
  <c r="P212" i="3"/>
  <c r="R211" i="3"/>
  <c r="P211" i="3"/>
  <c r="R210" i="3"/>
  <c r="P210" i="3"/>
  <c r="R209" i="3"/>
  <c r="P209" i="3"/>
  <c r="R208" i="3"/>
  <c r="P208" i="3"/>
  <c r="R207" i="3"/>
  <c r="P207" i="3"/>
  <c r="R206" i="3"/>
  <c r="P206" i="3"/>
  <c r="R205" i="3"/>
  <c r="P205" i="3"/>
  <c r="R204" i="3"/>
  <c r="P204" i="3"/>
  <c r="R203" i="3"/>
  <c r="P203" i="3"/>
  <c r="R202" i="3"/>
  <c r="P202" i="3"/>
  <c r="R201" i="3"/>
  <c r="P201" i="3"/>
  <c r="R200" i="3"/>
  <c r="P200" i="3"/>
  <c r="R199" i="3"/>
  <c r="P199" i="3"/>
  <c r="R198" i="3"/>
  <c r="P198" i="3"/>
  <c r="R197" i="3"/>
  <c r="P197" i="3"/>
  <c r="R196" i="3"/>
  <c r="P196" i="3"/>
  <c r="R195" i="3"/>
  <c r="P195" i="3"/>
  <c r="R194" i="3"/>
  <c r="P194" i="3"/>
  <c r="R193" i="3"/>
  <c r="P193" i="3"/>
  <c r="R192" i="3"/>
  <c r="P192" i="3"/>
  <c r="R191" i="3"/>
  <c r="P191" i="3"/>
  <c r="R190" i="3"/>
  <c r="P190" i="3"/>
  <c r="R189" i="3"/>
  <c r="P189" i="3"/>
  <c r="R188" i="3"/>
  <c r="P188" i="3"/>
  <c r="R187" i="3"/>
  <c r="P187" i="3"/>
  <c r="R186" i="3"/>
  <c r="P186" i="3"/>
  <c r="R185" i="3"/>
  <c r="P185" i="3"/>
  <c r="R184" i="3"/>
  <c r="P184" i="3"/>
  <c r="R183" i="3"/>
  <c r="P183" i="3"/>
  <c r="R182" i="3"/>
  <c r="P182" i="3"/>
  <c r="R181" i="3"/>
  <c r="P181" i="3"/>
  <c r="R180" i="3"/>
  <c r="P180" i="3"/>
  <c r="R179" i="3"/>
  <c r="P179" i="3"/>
  <c r="R178" i="3"/>
  <c r="P178" i="3"/>
  <c r="R177" i="3"/>
  <c r="P177" i="3"/>
  <c r="R176" i="3"/>
  <c r="P176" i="3"/>
  <c r="R175" i="3"/>
  <c r="P175" i="3"/>
  <c r="R174" i="3"/>
  <c r="P174" i="3"/>
  <c r="R173" i="3"/>
  <c r="P173" i="3"/>
  <c r="R172" i="3"/>
  <c r="P172" i="3"/>
  <c r="R171" i="3"/>
  <c r="P171" i="3"/>
  <c r="R170" i="3"/>
  <c r="P170" i="3"/>
  <c r="R169" i="3"/>
  <c r="P169" i="3"/>
  <c r="R168" i="3"/>
  <c r="P168" i="3"/>
  <c r="R167" i="3"/>
  <c r="P167" i="3"/>
  <c r="R166" i="3"/>
  <c r="P166" i="3"/>
  <c r="R165" i="3"/>
  <c r="P165" i="3"/>
  <c r="R164" i="3"/>
  <c r="P164" i="3"/>
  <c r="R163" i="3"/>
  <c r="P163" i="3"/>
  <c r="R162" i="3"/>
  <c r="P162" i="3"/>
  <c r="R161" i="3"/>
  <c r="P161" i="3"/>
  <c r="R160" i="3"/>
  <c r="P160" i="3"/>
  <c r="R159" i="3"/>
  <c r="P159" i="3"/>
  <c r="R158" i="3"/>
  <c r="P158" i="3"/>
  <c r="R157" i="3"/>
  <c r="P157" i="3"/>
  <c r="R156" i="3"/>
  <c r="P156" i="3"/>
  <c r="R155" i="3"/>
  <c r="P155" i="3"/>
  <c r="R154" i="3"/>
  <c r="P154" i="3"/>
  <c r="R153" i="3"/>
  <c r="P153" i="3"/>
  <c r="R152" i="3"/>
  <c r="P152" i="3"/>
  <c r="R151" i="3"/>
  <c r="P151" i="3"/>
  <c r="R150" i="3"/>
  <c r="P150" i="3"/>
  <c r="R149" i="3"/>
  <c r="P149" i="3"/>
  <c r="R148" i="3"/>
  <c r="P148" i="3"/>
  <c r="R147" i="3"/>
  <c r="P147" i="3"/>
  <c r="R146" i="3"/>
  <c r="P146" i="3"/>
  <c r="R145" i="3"/>
  <c r="P145" i="3"/>
  <c r="R144" i="3"/>
  <c r="P144" i="3"/>
  <c r="R143" i="3"/>
  <c r="P143" i="3"/>
  <c r="R142" i="3"/>
  <c r="P142" i="3"/>
  <c r="R141" i="3"/>
  <c r="P141" i="3"/>
  <c r="R140" i="3"/>
  <c r="P140" i="3"/>
  <c r="R139" i="3"/>
  <c r="P139" i="3"/>
  <c r="R138" i="3"/>
  <c r="P138" i="3"/>
  <c r="R137" i="3"/>
  <c r="P137" i="3"/>
  <c r="R136" i="3"/>
  <c r="P136" i="3"/>
  <c r="R135" i="3"/>
  <c r="P135" i="3"/>
  <c r="R134" i="3"/>
  <c r="P134" i="3"/>
  <c r="R133" i="3"/>
  <c r="P133" i="3"/>
  <c r="R132" i="3"/>
  <c r="P132" i="3"/>
  <c r="R131" i="3"/>
  <c r="P131" i="3"/>
  <c r="R130" i="3"/>
  <c r="P130" i="3"/>
  <c r="R129" i="3"/>
  <c r="P129" i="3"/>
  <c r="R128" i="3"/>
  <c r="P128" i="3"/>
  <c r="R127" i="3"/>
  <c r="P127" i="3"/>
  <c r="R126" i="3"/>
  <c r="P126" i="3"/>
  <c r="R125" i="3"/>
  <c r="P125" i="3"/>
  <c r="R124" i="3"/>
  <c r="P124" i="3"/>
  <c r="R123" i="3"/>
  <c r="P123" i="3"/>
  <c r="R122" i="3"/>
  <c r="P122" i="3"/>
  <c r="R121" i="3"/>
  <c r="P121" i="3"/>
  <c r="R120" i="3"/>
  <c r="P120" i="3"/>
  <c r="R119" i="3"/>
  <c r="P119" i="3"/>
  <c r="R118" i="3"/>
  <c r="P118" i="3"/>
  <c r="R117" i="3"/>
  <c r="P117" i="3"/>
  <c r="R116" i="3"/>
  <c r="P116" i="3"/>
  <c r="R115" i="3"/>
  <c r="P115" i="3"/>
  <c r="R114" i="3"/>
  <c r="P114" i="3"/>
  <c r="R113" i="3"/>
  <c r="P113" i="3"/>
  <c r="R112" i="3"/>
  <c r="P112" i="3"/>
  <c r="R111" i="3"/>
  <c r="P111" i="3"/>
  <c r="R110" i="3"/>
  <c r="P110" i="3"/>
  <c r="R109" i="3"/>
  <c r="P109" i="3"/>
  <c r="R108" i="3"/>
  <c r="P108" i="3"/>
  <c r="R107" i="3"/>
  <c r="P107" i="3"/>
  <c r="R106" i="3"/>
  <c r="P106" i="3"/>
  <c r="R105" i="3"/>
  <c r="P105" i="3"/>
  <c r="R104" i="3"/>
  <c r="P104" i="3"/>
  <c r="R103" i="3"/>
  <c r="P103" i="3"/>
  <c r="R102" i="3"/>
  <c r="P102" i="3"/>
  <c r="R101" i="3"/>
  <c r="P101" i="3"/>
  <c r="R100" i="3"/>
  <c r="P100" i="3"/>
  <c r="R99" i="3"/>
  <c r="P99" i="3"/>
  <c r="R98" i="3"/>
  <c r="P98" i="3"/>
  <c r="R97" i="3"/>
  <c r="P97" i="3"/>
  <c r="R96" i="3"/>
  <c r="P96" i="3"/>
  <c r="R95" i="3"/>
  <c r="P95" i="3"/>
  <c r="R94" i="3"/>
  <c r="P94" i="3"/>
  <c r="R93" i="3"/>
  <c r="P93" i="3"/>
  <c r="R92" i="3"/>
  <c r="P92" i="3"/>
  <c r="R91" i="3"/>
  <c r="P91" i="3"/>
  <c r="R90" i="3"/>
  <c r="P90" i="3"/>
  <c r="R89" i="3"/>
  <c r="P89" i="3"/>
  <c r="R88" i="3"/>
  <c r="P88" i="3"/>
  <c r="R87" i="3"/>
  <c r="P87" i="3"/>
  <c r="R86" i="3"/>
  <c r="P86" i="3"/>
  <c r="R85" i="3"/>
  <c r="P85" i="3"/>
  <c r="R84" i="3"/>
  <c r="P84" i="3"/>
  <c r="R83" i="3"/>
  <c r="P83" i="3"/>
  <c r="R82" i="3"/>
  <c r="P82" i="3"/>
  <c r="R81" i="3"/>
  <c r="P81" i="3"/>
  <c r="R80" i="3"/>
  <c r="P80" i="3"/>
  <c r="R79" i="3"/>
  <c r="P79" i="3"/>
  <c r="R78" i="3"/>
  <c r="P78" i="3"/>
  <c r="R77" i="3"/>
  <c r="P77" i="3"/>
  <c r="R76" i="3"/>
  <c r="P76" i="3"/>
  <c r="R75" i="3"/>
  <c r="P75" i="3"/>
  <c r="R74" i="3"/>
  <c r="P74" i="3"/>
  <c r="R73" i="3"/>
  <c r="P73" i="3"/>
  <c r="R72" i="3"/>
  <c r="P72" i="3"/>
  <c r="R71" i="3"/>
  <c r="P71" i="3"/>
  <c r="R70" i="3"/>
  <c r="P70" i="3"/>
  <c r="R69" i="3"/>
  <c r="P69" i="3"/>
  <c r="R68" i="3"/>
  <c r="P68" i="3"/>
  <c r="R67" i="3"/>
  <c r="P67" i="3"/>
  <c r="R66" i="3"/>
  <c r="P66" i="3"/>
  <c r="R65" i="3"/>
  <c r="P65" i="3"/>
  <c r="R64" i="3"/>
  <c r="P64" i="3"/>
  <c r="R63" i="3"/>
  <c r="P63" i="3"/>
  <c r="R62" i="3"/>
  <c r="P62" i="3"/>
  <c r="R61" i="3"/>
  <c r="P61" i="3"/>
  <c r="R60" i="3"/>
  <c r="P60" i="3"/>
  <c r="R59" i="3"/>
  <c r="P59" i="3"/>
  <c r="R58" i="3"/>
  <c r="P58" i="3"/>
  <c r="R57" i="3"/>
  <c r="P57" i="3"/>
  <c r="R56" i="3"/>
  <c r="P56" i="3"/>
  <c r="R55" i="3"/>
  <c r="P55" i="3"/>
  <c r="R54" i="3"/>
  <c r="P54" i="3"/>
  <c r="R53" i="3"/>
  <c r="P53" i="3"/>
  <c r="R52" i="3"/>
  <c r="P52" i="3"/>
  <c r="R51" i="3"/>
  <c r="P51" i="3"/>
  <c r="R50" i="3"/>
  <c r="P50" i="3"/>
  <c r="R49" i="3"/>
  <c r="P49" i="3"/>
  <c r="R48" i="3"/>
  <c r="P48" i="3"/>
  <c r="R47" i="3"/>
  <c r="P47" i="3"/>
  <c r="R46" i="3"/>
  <c r="P46" i="3"/>
  <c r="R45" i="3"/>
  <c r="P45" i="3"/>
  <c r="R44" i="3"/>
  <c r="P44" i="3"/>
  <c r="R43" i="3"/>
  <c r="P43" i="3"/>
  <c r="R42" i="3"/>
  <c r="P42" i="3"/>
  <c r="R41" i="3"/>
  <c r="P41" i="3"/>
  <c r="R40" i="3"/>
  <c r="P40" i="3"/>
  <c r="R39" i="3"/>
  <c r="P39" i="3"/>
  <c r="R38" i="3"/>
  <c r="P38" i="3"/>
  <c r="R37" i="3"/>
  <c r="P37" i="3"/>
  <c r="R36" i="3"/>
  <c r="P36" i="3"/>
  <c r="R35" i="3"/>
  <c r="P35" i="3"/>
  <c r="R34" i="3"/>
  <c r="P34" i="3"/>
  <c r="R33" i="3"/>
  <c r="P33" i="3"/>
  <c r="R32" i="3"/>
  <c r="P32" i="3"/>
  <c r="R31" i="3"/>
  <c r="P31" i="3"/>
  <c r="R30" i="3"/>
  <c r="P30" i="3"/>
  <c r="R29" i="3"/>
  <c r="P29" i="3"/>
  <c r="R28" i="3"/>
  <c r="P28" i="3"/>
  <c r="R27" i="3"/>
  <c r="P27" i="3"/>
  <c r="R26" i="3"/>
  <c r="P26" i="3"/>
  <c r="R25" i="3"/>
  <c r="P25" i="3"/>
  <c r="R24" i="3"/>
  <c r="P24" i="3"/>
  <c r="R23" i="3"/>
  <c r="P23" i="3"/>
  <c r="R22" i="3"/>
  <c r="P22" i="3"/>
  <c r="R21" i="3"/>
  <c r="P21" i="3"/>
  <c r="R20" i="3"/>
  <c r="P20" i="3"/>
  <c r="R19" i="3"/>
  <c r="P19" i="3"/>
  <c r="R18" i="3"/>
  <c r="P18" i="3"/>
  <c r="Q1" i="3"/>
  <c r="Q2" i="3"/>
  <c r="R1" i="3"/>
  <c r="R2" i="3"/>
  <c r="R17" i="3"/>
  <c r="P17" i="3"/>
  <c r="R16" i="3"/>
  <c r="P16" i="3"/>
  <c r="R15" i="3"/>
  <c r="P15" i="3"/>
  <c r="R14" i="3"/>
  <c r="P14" i="3"/>
  <c r="R13" i="3"/>
  <c r="P13" i="3"/>
  <c r="R12" i="3"/>
  <c r="P12" i="3"/>
  <c r="R11" i="3"/>
  <c r="P11" i="3"/>
  <c r="R10" i="3"/>
  <c r="P10" i="3"/>
  <c r="R9" i="3"/>
  <c r="P9" i="3"/>
  <c r="C3" i="3"/>
  <c r="B3" i="3"/>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G4" i="2"/>
  <c r="B5" i="2"/>
  <c r="L14" i="2"/>
  <c r="K14" i="2"/>
  <c r="J14" i="2"/>
  <c r="I14" i="2"/>
  <c r="H14" i="2"/>
  <c r="H13" i="2"/>
  <c r="G14" i="2"/>
  <c r="F15" i="2"/>
  <c r="E15" i="2"/>
  <c r="E14" i="2"/>
  <c r="E13" i="2"/>
  <c r="D13" i="2"/>
  <c r="C13" i="2"/>
  <c r="B13" i="2"/>
  <c r="A13" i="2"/>
  <c r="G1" i="2"/>
  <c r="A3" i="1"/>
  <c r="A4" i="1"/>
  <c r="E8" i="1"/>
  <c r="A10" i="1"/>
  <c r="A9" i="1"/>
  <c r="E6" i="1"/>
  <c r="A7" i="1"/>
  <c r="C6" i="1"/>
  <c r="A5" i="1"/>
  <c r="G4" i="1"/>
  <c r="C4" i="1"/>
  <c r="G3" i="1"/>
  <c r="A40" i="1"/>
  <c r="A38" i="1"/>
  <c r="A35" i="1"/>
  <c r="A34" i="1"/>
  <c r="A33" i="1"/>
  <c r="A32" i="1"/>
  <c r="A31" i="1"/>
  <c r="A30" i="1"/>
  <c r="A29" i="1"/>
  <c r="A28" i="1"/>
  <c r="A27" i="1"/>
  <c r="A26" i="1"/>
  <c r="A25" i="1"/>
  <c r="A24" i="1"/>
  <c r="A23" i="1"/>
  <c r="A22" i="1"/>
  <c r="A21" i="1"/>
  <c r="A20" i="1"/>
  <c r="A19" i="1"/>
  <c r="C39" i="1"/>
  <c r="G36" i="1"/>
  <c r="E36" i="1"/>
  <c r="A17" i="1"/>
  <c r="A18" i="1"/>
  <c r="E16" i="1"/>
  <c r="A14" i="1"/>
  <c r="A15" i="1"/>
  <c r="E13" i="1"/>
  <c r="A12" i="1"/>
  <c r="E11" i="1"/>
  <c r="R8" i="3"/>
  <c r="P8" i="3"/>
</calcChain>
</file>

<file path=xl/sharedStrings.xml><?xml version="1.0" encoding="utf-8"?>
<sst xmlns="http://schemas.openxmlformats.org/spreadsheetml/2006/main" count="227" uniqueCount="222">
  <si>
    <t>No</t>
  </si>
  <si>
    <t>Nama Perawat</t>
  </si>
  <si>
    <t>Skor Tempat Kerja</t>
  </si>
  <si>
    <t>Skor JenisTindakan</t>
  </si>
  <si>
    <t>Seder-hana</t>
  </si>
  <si>
    <t>Ringan</t>
  </si>
  <si>
    <t>Sedang</t>
  </si>
  <si>
    <t>Besar</t>
  </si>
  <si>
    <t>Khusus</t>
  </si>
  <si>
    <t>Besar + Khusus</t>
  </si>
  <si>
    <t>rerata</t>
  </si>
  <si>
    <t>simp baku</t>
  </si>
  <si>
    <t>Jumlah Insentif Yang diterimakan</t>
  </si>
  <si>
    <t>Rumah Sakit (RS) :</t>
  </si>
  <si>
    <t>Penelitian ini saya lakukan pada Rumah Sakit Pemerintah Daerah tipe B yang memberikan pelayanan kesehatan dengan 11 jenis pelayanan medis spesialis, pelayanan keperawatan, dan sebagai tempat praktik pendidikan dokter, dokter spesalis, ners, tenaga keperawatan / kebidanan, dan tenaga kesehatan lain. Variabel yang diteliti sebanyak 11 variabel yaitu pendidikan formal, pelatihan yang pernah diikuti, jabatan fungsional perawat, lama bekerja, jabatan perawat, lama menjadi supervisor dalam sebulan, prestasi yang dimiliki, tempat bekerja, jenis tindakan, jumlah waktu dinas (sesuai rotasi), dan jumlah jam ijin meninggalkan pelayanan keperawatan. Variabel yang signifikan sebagai penyusun formula indeks remunerasi keperawatan hanya 3 (tiga) variabel yaitu (1) tempat perawat bekerja, (2) jabatan perawat ditempat bekerja, dan (3) tindakan yang dilakukan oleh perawat. Analisis menggunakan perangkat lunak AMOS (Analysis of Moment Structure). Formula yang dihasilkan yaitu: Indeks remunerasi = (0,252 x Kategori Tempat Kerja) + (0,226 x Indeks Tugas Tambahan) + (0,218 x Indeks Jenis Tindakan)</t>
  </si>
  <si>
    <t>SELAMAT MENGGUNAKAN PERANGKAT LUNAK INI</t>
  </si>
  <si>
    <t xml:space="preserve">Remunerasi mempunyai sinonim kompensasi atau komisi (dictionary business, 2009). Menurut McConell dan Brue (2008) komisi adalah remunerasi terhadap pelayanan yang diberikan atau penjualan produk sebagai penghargaan (reward) dari penjualan seseorang. Pembayaran komisi sering didasarkan persentase penjualan produk. Komisi biasanya berdasarkan pencapaian target yang dilampaui. </t>
  </si>
  <si>
    <t>Remunerasi keperawatan pada perangkat lunak ini untuk menghitung besar indeks setiap tenaga keperawatan berdasarkan variabel yang signifikan selama dilakukan penelitian tahun 2011 - 2012.</t>
  </si>
  <si>
    <t>Remunerasi keperawatan yang dimaksud dalam perangkat lunak ini adalah pemberian insentif (di luar gaji) yang diberikan oleh rumah sakit kepada perawat berdasarkan 3 (tiga) variabel sesuai  kondisi perawat saat ini.</t>
  </si>
  <si>
    <t>1. Poliklinik, bagi perawat yang dinas di poliklinik</t>
  </si>
  <si>
    <t>1. Hanya sebagai Perawat saja</t>
  </si>
  <si>
    <t>2. Sebagai Perawat dan Pembimbing Praktik</t>
  </si>
  <si>
    <t>3. Sebagai Perawat dan Wakil Kepala Ruang</t>
  </si>
  <si>
    <t>4. Sebagai Perawat dan Kepala Ruang</t>
  </si>
  <si>
    <t>5. Sebagai Perawat, Wakil Kepala Ruang, dan Pembimbing Praktik</t>
  </si>
  <si>
    <t>6. Sebagai Perawat, Kepala Ruang, dan Pembimbing Praktik</t>
  </si>
  <si>
    <t>7. Sebagai Perawat, Wakil Kepala Ruang, Pembimbing Praktik, dan Pengamat</t>
  </si>
  <si>
    <t>8. Sebagai Perawat, Kepala Ruang, Pembimbing Praktik, dan Pengamat</t>
  </si>
  <si>
    <t>2. Ruang Rawat Inap meliputi ruang perawatan medikal, bedah, atau tanpa kegawatdaruratan</t>
  </si>
  <si>
    <t xml:space="preserve">3. Ruang Emergensi (kegawatdaruratan) meliputi Instalasi Gawat Darurat, Pemulihan Pasca Bedah, Unit Intensif, Bersalin, Penyakit Menular, atau Neonatus </t>
  </si>
  <si>
    <t>A. Katagori tempat bekerja Perawat:</t>
  </si>
  <si>
    <t>C. Berperan sebagai Pengamat (supervisor) selama satu bulan. Supervisor dilakukan selama pimpinan keperawatan tidak berada di tempat dan Perawat tersebut mempunyai kewengan pengambil keputusan terhadap layanan keperawatan saat berdinas.</t>
  </si>
  <si>
    <t>D. Jumlah tindakan yang dilaksanakan selama satu bulan berdasarkan katagori tindakan</t>
  </si>
  <si>
    <t>Data yang diperlukan untuk menggunakan perangkat:</t>
  </si>
  <si>
    <t>Cetaklah Konsep yang mendasari penggunaan perangkat lunak ini</t>
  </si>
  <si>
    <t>Memang SAYA adalah orang yang luar biasa bagi profesi keperawatan</t>
  </si>
  <si>
    <t>Ya, Saya Perawat Profesional</t>
  </si>
  <si>
    <t>Selamat Berjumpa dengan Suprajitno, Dosen Keperawatan di Blitar</t>
  </si>
  <si>
    <t>Konsultasilah dengan Perawat</t>
  </si>
  <si>
    <t>Wah, kesalahan Saya menulis</t>
  </si>
  <si>
    <t>Apakah yang dimaksud remunerasi?</t>
  </si>
  <si>
    <t xml:space="preserve">Dia bernama Dr. Suprajitno, S.Kp., M.Kes. sebagai Dosen Keperawatan di Blitar, lahir di Surabaya tanggal 6 Mei 1967, memiliki kualifikasi pendidikan Keperawatan dan Biostatistika, tinggal di Jl. Dr. Sutomo 58 Blitar, dan bila bersurat dapat melalui surat elektronik bedonku@yahoo.co.id. </t>
  </si>
  <si>
    <t>Kenalan lebih lanjut?</t>
  </si>
  <si>
    <t>Sederhana</t>
  </si>
  <si>
    <t>Rumah Sakit (RS)    :</t>
  </si>
  <si>
    <t>Buka jahitan &lt; 5lembar</t>
  </si>
  <si>
    <t>Cukur rambut</t>
  </si>
  <si>
    <t>Ganti balut (kasa &lt;5 lbr)</t>
  </si>
  <si>
    <t>Hapusan hidung dan tenggorokan</t>
  </si>
  <si>
    <t>Identitas bayi baru lahir</t>
  </si>
  <si>
    <t>Imunisasi/ injeksi</t>
  </si>
  <si>
    <t>Injeksi IC</t>
  </si>
  <si>
    <t>Injeksi IM</t>
  </si>
  <si>
    <t>Injeksi insulin</t>
  </si>
  <si>
    <t>Injeksi IV</t>
  </si>
  <si>
    <t>Injeksi SC</t>
  </si>
  <si>
    <t>Konseling keperawatan</t>
  </si>
  <si>
    <t>Kontrol IUD</t>
  </si>
  <si>
    <t>Lepas tampon</t>
  </si>
  <si>
    <t>Memandikan bayi</t>
  </si>
  <si>
    <t>Memandikan pasien dewasa</t>
  </si>
  <si>
    <t>Membantu klien BAB</t>
  </si>
  <si>
    <t>Membantu klien BAK</t>
  </si>
  <si>
    <t>Oral hygiene</t>
  </si>
  <si>
    <t>Pasang gelang bayi</t>
  </si>
  <si>
    <t>Pasang infus dewasa</t>
  </si>
  <si>
    <t>Pasang transfusi</t>
  </si>
  <si>
    <t>Pelepasan kateter</t>
  </si>
  <si>
    <t>Pelepasan NGT</t>
  </si>
  <si>
    <t>Pembalutan mata</t>
  </si>
  <si>
    <t>Pemberian makan per sonde</t>
  </si>
  <si>
    <t>Pemberian obat rectal</t>
  </si>
  <si>
    <t>Pembersih mata luar</t>
  </si>
  <si>
    <t>Pemeriksaan buta warna</t>
  </si>
  <si>
    <t>Pemeriksaan lapang pandang/ snellen</t>
  </si>
  <si>
    <t>Pemeriksaan MMSE</t>
  </si>
  <si>
    <t>Pemeriksaan pendengaran</t>
  </si>
  <si>
    <t>Pemeriksaan PH mata</t>
  </si>
  <si>
    <t>Pencukuran bulu mata</t>
  </si>
  <si>
    <t>Perawatan infus</t>
  </si>
  <si>
    <t>Rectal swab</t>
  </si>
  <si>
    <t>Tes Faal paru</t>
  </si>
  <si>
    <t>Test rumple leed</t>
  </si>
  <si>
    <t>Tindik telinga</t>
  </si>
  <si>
    <t>Tonometri</t>
  </si>
  <si>
    <t>Vaginal swab</t>
  </si>
  <si>
    <t>Vulva hygiene</t>
  </si>
  <si>
    <t>Kecil</t>
  </si>
  <si>
    <t>Anel test</t>
  </si>
  <si>
    <t>Biopsi kecil</t>
  </si>
  <si>
    <t xml:space="preserve">Buka jahitan 6-10 </t>
  </si>
  <si>
    <t>Comedo extraksi</t>
  </si>
  <si>
    <t>Debridement (luka kecil)</t>
  </si>
  <si>
    <t>Entirpasi kecil</t>
  </si>
  <si>
    <t>Extirpasi serumen</t>
  </si>
  <si>
    <t>Fisioterapi nafas</t>
  </si>
  <si>
    <t>Fluorescein test</t>
  </si>
  <si>
    <t>Funduscopy</t>
  </si>
  <si>
    <t>Ganti balut kecil (kasa 6-10lembar)</t>
  </si>
  <si>
    <t>Injeksi keloid</t>
  </si>
  <si>
    <t>Insisi kecil</t>
  </si>
  <si>
    <t>Irigasi hidung</t>
  </si>
  <si>
    <t>Irigasi liang telinga</t>
  </si>
  <si>
    <t>Irigasi mata</t>
  </si>
  <si>
    <t>Jahit &lt; 5</t>
  </si>
  <si>
    <t>Luka bakar &lt;20%</t>
  </si>
  <si>
    <t>Mantoux test</t>
  </si>
  <si>
    <t>Nebulizer (di luar obat)</t>
  </si>
  <si>
    <t>Pasang infus anak</t>
  </si>
  <si>
    <t>Pasang IUD</t>
  </si>
  <si>
    <t>Pasang KB susuk</t>
  </si>
  <si>
    <t>Pasang spalk kecil (s/d 30cm)</t>
  </si>
  <si>
    <t>Pasang/ kontrol vesarium</t>
  </si>
  <si>
    <t>Pemeriksaan DDST</t>
  </si>
  <si>
    <t>Pemeriksaan gula darah</t>
  </si>
  <si>
    <t xml:space="preserve">Pemeriksaan visus </t>
  </si>
  <si>
    <t>Pengambilan darah arteri anak</t>
  </si>
  <si>
    <t>Pengambilan darah arteri dewasa</t>
  </si>
  <si>
    <t>Pengambilan darah vena</t>
  </si>
  <si>
    <t>Perawatan CVC</t>
  </si>
  <si>
    <t>Perawatan dekubitus gr I dan II</t>
  </si>
  <si>
    <t>Perawatan luka bullo drain</t>
  </si>
  <si>
    <t>Perawatan luka kecil (jahitan &lt;5)</t>
  </si>
  <si>
    <t>Pijat bayi</t>
  </si>
  <si>
    <t>Vaginal Toucher</t>
  </si>
  <si>
    <t>Angkat KB susuk</t>
  </si>
  <si>
    <t>Aspirasi cairan</t>
  </si>
  <si>
    <t>Buka gips</t>
  </si>
  <si>
    <t>Buka IUD</t>
  </si>
  <si>
    <t>Buka jahitan &gt; 10</t>
  </si>
  <si>
    <t>Buka jahitan mata</t>
  </si>
  <si>
    <t>Debridement sedang</t>
  </si>
  <si>
    <t>Extirpasi sedang</t>
  </si>
  <si>
    <t>Fototerapi/ 24 jam</t>
  </si>
  <si>
    <t>Ganti balut sedang (kasa 6-10lembar)</t>
  </si>
  <si>
    <t>Infant warmer</t>
  </si>
  <si>
    <t>Insisi sedang</t>
  </si>
  <si>
    <t>Kumbah lambung</t>
  </si>
  <si>
    <t>Lavement</t>
  </si>
  <si>
    <t>Luka bakar sedang 21-50%</t>
  </si>
  <si>
    <t>Oksigenasi/ 24 jam (IRNA)</t>
  </si>
  <si>
    <t>O2 Flow 2 Lt/m per jam</t>
  </si>
  <si>
    <t>O2 Flow 4 Lt/m per jam</t>
  </si>
  <si>
    <t>O2 Flow 6 Lt/m per jam</t>
  </si>
  <si>
    <t>O2 Flow 8 Lt/m per jam</t>
  </si>
  <si>
    <t>O2 Flow 10 Lt/m per jam</t>
  </si>
  <si>
    <t>O2 Flow 12 Lt/m per jam</t>
  </si>
  <si>
    <t>Pasang bidai</t>
  </si>
  <si>
    <t>Pasang ETT</t>
  </si>
  <si>
    <t>Pasang kateter anak</t>
  </si>
  <si>
    <t>Pasang kateter dewasa</t>
  </si>
  <si>
    <t>Pasang NGT</t>
  </si>
  <si>
    <t>Pasang spalk sedang (30-60cm)</t>
  </si>
  <si>
    <t>Pasang WSD mini</t>
  </si>
  <si>
    <t>Pelepasan thorax drain</t>
  </si>
  <si>
    <t>Pemasangan tampon hidung</t>
  </si>
  <si>
    <t>Perawatan dekubitus gr III dan IV</t>
  </si>
  <si>
    <t>Perawatan kolostomi</t>
  </si>
  <si>
    <t>Perawatan luka gangren</t>
  </si>
  <si>
    <t>Perawatan luka sedang (jahitan 6-10)</t>
  </si>
  <si>
    <t>Perawatan trakeostomi</t>
  </si>
  <si>
    <t>Perawatan WSD</t>
  </si>
  <si>
    <t>Rawat jenazah</t>
  </si>
  <si>
    <t>Skin test</t>
  </si>
  <si>
    <t>Suctioning/ bronchial toilet</t>
  </si>
  <si>
    <t>Tes vestibuler</t>
  </si>
  <si>
    <t>Bulektomi</t>
  </si>
  <si>
    <t>Debridement besar</t>
  </si>
  <si>
    <t>Ekstirpasi besar</t>
  </si>
  <si>
    <t>Inkubator</t>
  </si>
  <si>
    <t>Insisi besar</t>
  </si>
  <si>
    <t>Insisi chalazion</t>
  </si>
  <si>
    <t>Insisi hordeolum</t>
  </si>
  <si>
    <t>Insisi pinguicula</t>
  </si>
  <si>
    <t>Korset</t>
  </si>
  <si>
    <t>Luka bakar &gt; 50%</t>
  </si>
  <si>
    <t>Memandikan luka bakar</t>
  </si>
  <si>
    <t>Pasang nasopharynge</t>
  </si>
  <si>
    <t>Pasang oropharynge</t>
  </si>
  <si>
    <t>Pasang spalk besar (&gt;60cm)</t>
  </si>
  <si>
    <t>Pasang WSD continue</t>
  </si>
  <si>
    <t>Perawatan luka besar (jahitan &gt;30)</t>
  </si>
  <si>
    <t>Terapi intratecal</t>
  </si>
  <si>
    <t>Injeksi cytostatica</t>
  </si>
  <si>
    <t>Sirkumsisi</t>
  </si>
  <si>
    <t>Pemulasaran jenazah</t>
  </si>
  <si>
    <t>Resusitasi/ code blue chest compression</t>
  </si>
  <si>
    <r>
      <t>Kateterisasi (</t>
    </r>
    <r>
      <rPr>
        <i/>
        <sz val="12"/>
        <color indexed="8"/>
        <rFont val="Times New Roman"/>
      </rPr>
      <t>methal catheter</t>
    </r>
    <r>
      <rPr>
        <sz val="12"/>
        <color indexed="8"/>
        <rFont val="Times New Roman"/>
      </rPr>
      <t>)</t>
    </r>
  </si>
  <si>
    <r>
      <t xml:space="preserve">Pasang </t>
    </r>
    <r>
      <rPr>
        <i/>
        <sz val="12"/>
        <color indexed="8"/>
        <rFont val="Times New Roman"/>
      </rPr>
      <t xml:space="preserve">Folley catheter </t>
    </r>
    <r>
      <rPr>
        <sz val="12"/>
        <color indexed="8"/>
        <rFont val="Times New Roman"/>
      </rPr>
      <t>(kateter beli sendiri)</t>
    </r>
  </si>
  <si>
    <r>
      <t xml:space="preserve">Perawatan tali pusat + </t>
    </r>
    <r>
      <rPr>
        <i/>
        <sz val="12"/>
        <color indexed="8"/>
        <rFont val="Times New Roman"/>
      </rPr>
      <t>breast care</t>
    </r>
  </si>
  <si>
    <r>
      <t xml:space="preserve">Pasang </t>
    </r>
    <r>
      <rPr>
        <i/>
        <sz val="12"/>
        <color indexed="8"/>
        <rFont val="Times New Roman"/>
      </rPr>
      <t>elastic bandage</t>
    </r>
  </si>
  <si>
    <t>Katagori Tindakan</t>
  </si>
  <si>
    <t xml:space="preserve">Jenis Tindakan </t>
  </si>
  <si>
    <t>(43 jenis)</t>
  </si>
  <si>
    <t>(40 jenis)</t>
  </si>
  <si>
    <t>(17 jenis)</t>
  </si>
  <si>
    <t>(4 jenis)</t>
  </si>
  <si>
    <t>B. Tugas Peran sehari-hari Perawat:</t>
  </si>
  <si>
    <t>Poliklinik, bagi perawat yang dinas di poliklinik</t>
  </si>
  <si>
    <t>Ruang Rawat Inap meliputi ruang perawatan medikal, bedah, atau tanpa kegawatdaruratan</t>
  </si>
  <si>
    <t xml:space="preserve">Ruang Emergensi (kegawatdaruratan) meliputi Instalasi Gawat Darurat, Pemulihan Pasca Bedah, Unit Intensif, Bersalin, Penyakit Menular, atau Neonatus </t>
  </si>
  <si>
    <t>Hanya sebagai Perawat saja</t>
  </si>
  <si>
    <t>Sebagai Perawat dan Pembimbing Praktik</t>
  </si>
  <si>
    <t>Sebagai Perawat dan Kepala Ruang</t>
  </si>
  <si>
    <t>Sebagai Perawat, Wakil Kepala Ruang, dan Pembimbing Praktik</t>
  </si>
  <si>
    <t>Sebagai Perawat, Kepala Ruang, dan Pembimbing Praktik</t>
  </si>
  <si>
    <t>Sebagai Perawat, Wakil Kepala Ruang, Pembimbing Praktik, dan Pengamat</t>
  </si>
  <si>
    <t>Sebagai Perawat, Kepala Ruang, Pembimbing Praktik, dan Pengamat</t>
  </si>
  <si>
    <t>Sebagai Perawat dan Wakil Kepala Ruang</t>
  </si>
  <si>
    <t>Rumah Sakit  :</t>
  </si>
  <si>
    <t>Bulan - Tahun:</t>
  </si>
  <si>
    <t>Harap dikoreksi lagi ternyata ada yang tidak sesuai pada input data</t>
  </si>
  <si>
    <t>Pengamat</t>
  </si>
  <si>
    <t>Skor Tugas Peran</t>
  </si>
  <si>
    <t>Tugas Sehari-hari</t>
  </si>
  <si>
    <t>Apakah akan memberikan insentif?</t>
  </si>
  <si>
    <t>Tulis 1 jika Ya atau 2 jika Tidak</t>
  </si>
  <si>
    <t>Tanda Tangan</t>
  </si>
  <si>
    <t>Cetaklah Bagian ini!    Bagian ini memandu untuk menetapkan tindakan yang dilakukan Perawat terkatagori tindakan Sederhana, Kecil,  Sedang, Besar, atau Khusus.</t>
  </si>
  <si>
    <t>RS Umum Daerah Saya</t>
  </si>
  <si>
    <t>Pemerintah</t>
  </si>
  <si>
    <t>Sumber: Peraturan Rektor Universitas Airlangga Surabaya Nomor 28/H3/PR/2011 tanggal 29 Nopember 2011 tentang Tarif Pelayanan Kesehatan pada Rumah Sakit Universitas Airlangga.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</si>
</sst>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00"/>
    <numFmt numFmtId="166" formatCode="_-* #,##0.00_-;\-* #,##0.00_-;_-* &quot;-&quot;_-;_-@_-"/>
  </numFmts>
  <fonts count="45" x14ac:knownFonts="1">
    <font>
      <sz val="12"/>
      <color theme="1"/>
      <name val="Calibri"/>
      <family val="2"/>
      <scheme val="minor"/>
    </font>
    <font>
      <sz val="12"/>
      <color theme="1"/>
      <name val="Calibri"/>
      <family val="2"/>
      <scheme val="minor"/>
    </font>
    <font>
      <sz val="12"/>
      <color theme="1"/>
      <name val="Times New Roman"/>
    </font>
    <font>
      <sz val="8"/>
      <name val="Calibri"/>
      <family val="2"/>
      <scheme val="minor"/>
    </font>
    <font>
      <u/>
      <sz val="12"/>
      <color theme="10"/>
      <name val="Calibri"/>
      <family val="2"/>
      <scheme val="minor"/>
    </font>
    <font>
      <u/>
      <sz val="12"/>
      <color theme="11"/>
      <name val="Calibri"/>
      <family val="2"/>
      <scheme val="minor"/>
    </font>
    <font>
      <sz val="20"/>
      <color rgb="FF0000FF"/>
      <name val="Bernard MT Condensed"/>
    </font>
    <font>
      <b/>
      <sz val="12"/>
      <color rgb="FFFF0000"/>
      <name val="Times New Roman"/>
    </font>
    <font>
      <sz val="12"/>
      <color theme="0"/>
      <name val="Times New Roman"/>
    </font>
    <font>
      <sz val="14"/>
      <color theme="1"/>
      <name val="Times New Roman"/>
    </font>
    <font>
      <sz val="12"/>
      <color rgb="FF0000FF"/>
      <name val="Times New Roman"/>
    </font>
    <font>
      <sz val="16"/>
      <color theme="1"/>
      <name val="Times New Roman"/>
    </font>
    <font>
      <sz val="16"/>
      <name val="Times New Roman"/>
    </font>
    <font>
      <sz val="14"/>
      <color theme="0"/>
      <name val="Times New Roman"/>
    </font>
    <font>
      <sz val="14"/>
      <color theme="1"/>
      <name val="Calibri"/>
      <family val="2"/>
      <scheme val="minor"/>
    </font>
    <font>
      <sz val="12"/>
      <name val="Calibri"/>
      <family val="2"/>
      <scheme val="minor"/>
    </font>
    <font>
      <sz val="14"/>
      <name val="Times New Roman"/>
    </font>
    <font>
      <sz val="12"/>
      <name val="Times New Roman"/>
    </font>
    <font>
      <b/>
      <sz val="12"/>
      <name val="Times New Roman"/>
    </font>
    <font>
      <sz val="20"/>
      <color theme="1"/>
      <name val="Times New Roman"/>
    </font>
    <font>
      <sz val="10"/>
      <color rgb="FFFF0000"/>
      <name val="Arial Narrow"/>
    </font>
    <font>
      <b/>
      <sz val="12"/>
      <color theme="0"/>
      <name val="Times New Roman"/>
    </font>
    <font>
      <sz val="15"/>
      <color rgb="FF3366FF"/>
      <name val="Arial Narrow"/>
    </font>
    <font>
      <sz val="15"/>
      <color theme="0"/>
      <name val="Arial Narrow"/>
    </font>
    <font>
      <sz val="16"/>
      <color theme="0"/>
      <name val="Times New Roman"/>
    </font>
    <font>
      <sz val="26"/>
      <color theme="1"/>
      <name val="Times New Roman"/>
      <family val="2"/>
    </font>
    <font>
      <sz val="26"/>
      <color rgb="FF002060"/>
      <name val="Times New Roman"/>
      <family val="2"/>
    </font>
    <font>
      <sz val="11"/>
      <color theme="1"/>
      <name val="Calibri"/>
      <family val="2"/>
      <scheme val="minor"/>
    </font>
    <font>
      <i/>
      <sz val="12"/>
      <color indexed="8"/>
      <name val="Times New Roman"/>
    </font>
    <font>
      <sz val="12"/>
      <color indexed="8"/>
      <name val="Times New Roman"/>
    </font>
    <font>
      <b/>
      <sz val="16"/>
      <color theme="1"/>
      <name val="Times New Roman"/>
    </font>
    <font>
      <sz val="22"/>
      <color theme="1"/>
      <name val="Times New Roman"/>
    </font>
    <font>
      <sz val="24"/>
      <color theme="0"/>
      <name val="Times New Roman"/>
    </font>
    <font>
      <sz val="18"/>
      <name val="Times New Roman"/>
    </font>
    <font>
      <sz val="11"/>
      <name val="Times New Roman"/>
    </font>
    <font>
      <sz val="10"/>
      <name val="Times New Roman"/>
    </font>
    <font>
      <sz val="20"/>
      <name val="Times New Roman"/>
    </font>
    <font>
      <sz val="24"/>
      <color theme="1"/>
      <name val="Times New Roman"/>
    </font>
    <font>
      <b/>
      <sz val="14"/>
      <color rgb="FFFF0000"/>
      <name val="Times New Roman"/>
    </font>
    <font>
      <sz val="16"/>
      <color rgb="FF0000FF"/>
      <name val="Times New Roman"/>
    </font>
    <font>
      <b/>
      <sz val="14"/>
      <color theme="0"/>
      <name val="Times New Roman"/>
    </font>
    <font>
      <sz val="18"/>
      <color theme="1"/>
      <name val="Times New Roman"/>
    </font>
    <font>
      <sz val="12"/>
      <color theme="0"/>
      <name val="Calibri"/>
      <family val="2"/>
      <scheme val="minor"/>
    </font>
    <font>
      <b/>
      <sz val="14"/>
      <color rgb="FFFF0000"/>
      <name val="Arial Narrow"/>
    </font>
    <font>
      <b/>
      <sz val="14"/>
      <color rgb="FFFF0000"/>
      <name val="Cambria"/>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hair">
        <color auto="1"/>
      </bottom>
      <diagonal/>
    </border>
    <border>
      <left style="thin">
        <color auto="1"/>
      </left>
      <right style="thin">
        <color auto="1"/>
      </right>
      <top/>
      <bottom style="thin">
        <color auto="1"/>
      </bottom>
      <diagonal/>
    </border>
  </borders>
  <cellStyleXfs count="1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5">
    <xf numFmtId="0" fontId="0" fillId="0" borderId="0" xfId="0"/>
    <xf numFmtId="0" fontId="2" fillId="0" borderId="0" xfId="0" applyFont="1"/>
    <xf numFmtId="0" fontId="2" fillId="0" borderId="0" xfId="0" applyFont="1" applyAlignment="1">
      <alignment horizontal="right"/>
    </xf>
    <xf numFmtId="0" fontId="7" fillId="0" borderId="0" xfId="0" applyFont="1"/>
    <xf numFmtId="0" fontId="8" fillId="0" borderId="0" xfId="0" applyFont="1"/>
    <xf numFmtId="0" fontId="10" fillId="0" borderId="0" xfId="0" applyFont="1"/>
    <xf numFmtId="0" fontId="9" fillId="0" borderId="0" xfId="0" applyFont="1" applyAlignment="1">
      <alignment horizontal="right" vertical="center"/>
    </xf>
    <xf numFmtId="0" fontId="9" fillId="0" borderId="0" xfId="0" applyFont="1"/>
    <xf numFmtId="0" fontId="9" fillId="0" borderId="0" xfId="0" applyFont="1" applyAlignment="1">
      <alignment horizontal="justify" vertical="center" wrapText="1"/>
    </xf>
    <xf numFmtId="0" fontId="12" fillId="0" borderId="0" xfId="0" applyFont="1" applyAlignment="1">
      <alignment vertical="center"/>
    </xf>
    <xf numFmtId="0" fontId="9" fillId="0" borderId="0" xfId="0" applyFont="1" applyAlignment="1">
      <alignment horizontal="right"/>
    </xf>
    <xf numFmtId="0" fontId="14" fillId="0" borderId="0" xfId="0" applyFont="1"/>
    <xf numFmtId="0" fontId="13" fillId="0" borderId="0" xfId="0" applyFont="1"/>
    <xf numFmtId="0" fontId="20" fillId="0" borderId="0" xfId="0" applyFont="1" applyAlignment="1">
      <alignment horizontal="center"/>
    </xf>
    <xf numFmtId="0" fontId="1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NumberFormat="1" applyFont="1" applyProtection="1">
      <protection locked="0"/>
    </xf>
    <xf numFmtId="0" fontId="17" fillId="0" borderId="0" xfId="0" applyFont="1" applyAlignment="1">
      <alignment horizontal="right"/>
    </xf>
    <xf numFmtId="0" fontId="17" fillId="0" borderId="0" xfId="0" applyFont="1"/>
    <xf numFmtId="0" fontId="16" fillId="0" borderId="0" xfId="0" applyFont="1"/>
    <xf numFmtId="0" fontId="18" fillId="0" borderId="0" xfId="0" applyFont="1"/>
    <xf numFmtId="0" fontId="17" fillId="0" borderId="0" xfId="0" applyFont="1" applyAlignment="1">
      <alignment vertical="center"/>
    </xf>
    <xf numFmtId="0" fontId="15" fillId="0" borderId="0" xfId="0" applyFont="1" applyProtection="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24" fillId="0" borderId="0" xfId="0" applyFont="1"/>
    <xf numFmtId="0" fontId="12" fillId="0" borderId="0" xfId="0" applyFont="1" applyAlignment="1">
      <alignment horizontal="right" vertical="center"/>
    </xf>
    <xf numFmtId="0" fontId="19" fillId="0" borderId="0" xfId="0" applyFont="1" applyAlignment="1">
      <alignment horizontal="left" vertical="center"/>
    </xf>
    <xf numFmtId="1" fontId="25" fillId="0" borderId="0" xfId="0" applyNumberFormat="1" applyFont="1" applyFill="1" applyAlignment="1">
      <alignment horizontal="center" vertical="center"/>
    </xf>
    <xf numFmtId="0" fontId="2" fillId="0" borderId="1" xfId="37" applyFont="1" applyBorder="1" applyAlignment="1">
      <alignment wrapText="1"/>
    </xf>
    <xf numFmtId="0" fontId="2" fillId="0" borderId="1" xfId="37" applyFont="1" applyFill="1" applyBorder="1" applyAlignment="1">
      <alignment wrapText="1"/>
    </xf>
    <xf numFmtId="0" fontId="2" fillId="0" borderId="1" xfId="37" applyFont="1" applyBorder="1"/>
    <xf numFmtId="0" fontId="2" fillId="0" borderId="1" xfId="37" applyFont="1" applyBorder="1" applyAlignment="1">
      <alignment horizontal="left" vertical="top" wrapText="1"/>
    </xf>
    <xf numFmtId="0" fontId="2" fillId="0" borderId="7" xfId="37" applyFont="1" applyBorder="1" applyAlignment="1">
      <alignment wrapText="1"/>
    </xf>
    <xf numFmtId="0" fontId="2" fillId="0" borderId="0" xfId="0" applyFont="1" applyAlignment="1">
      <alignment horizontal="left"/>
    </xf>
    <xf numFmtId="0" fontId="31" fillId="0" borderId="5" xfId="37" applyFont="1" applyBorder="1" applyAlignment="1">
      <alignment horizontal="left" vertical="top"/>
    </xf>
    <xf numFmtId="0" fontId="31" fillId="0" borderId="5" xfId="37" applyFont="1" applyBorder="1" applyAlignment="1">
      <alignment horizontal="center" vertical="top"/>
    </xf>
    <xf numFmtId="0" fontId="31" fillId="0" borderId="7" xfId="37" applyFont="1" applyBorder="1" applyAlignment="1">
      <alignment horizontal="center" vertical="top"/>
    </xf>
    <xf numFmtId="0" fontId="31" fillId="0" borderId="7" xfId="37" applyFont="1" applyBorder="1" applyAlignment="1">
      <alignment horizontal="left" vertical="top"/>
    </xf>
    <xf numFmtId="0" fontId="31" fillId="0" borderId="0" xfId="0" applyFont="1"/>
    <xf numFmtId="0" fontId="31" fillId="0" borderId="0" xfId="0" applyFont="1" applyAlignment="1">
      <alignment horizontal="left"/>
    </xf>
    <xf numFmtId="0" fontId="30" fillId="0" borderId="1" xfId="37" applyFont="1" applyBorder="1" applyAlignment="1">
      <alignment horizontal="center"/>
    </xf>
    <xf numFmtId="0" fontId="0" fillId="0" borderId="1" xfId="0" applyBorder="1"/>
    <xf numFmtId="0" fontId="2" fillId="0" borderId="1" xfId="0" applyFont="1" applyBorder="1"/>
    <xf numFmtId="0" fontId="2" fillId="0" borderId="0" xfId="0" applyFont="1" applyAlignment="1" applyProtection="1">
      <alignment horizontal="center"/>
    </xf>
    <xf numFmtId="0" fontId="2" fillId="0" borderId="0" xfId="0" applyFont="1" applyProtection="1"/>
    <xf numFmtId="0" fontId="2" fillId="0" borderId="0" xfId="0" applyFont="1" applyAlignment="1">
      <alignment horizontal="center"/>
    </xf>
    <xf numFmtId="2" fontId="2" fillId="0" borderId="0" xfId="0" applyNumberFormat="1" applyFont="1" applyFill="1"/>
    <xf numFmtId="0" fontId="2" fillId="0" borderId="0" xfId="0" applyFont="1" applyBorder="1" applyAlignment="1">
      <alignment horizontal="center" vertical="center"/>
    </xf>
    <xf numFmtId="0" fontId="2" fillId="0" borderId="0" xfId="0" applyFont="1" applyBorder="1"/>
    <xf numFmtId="0" fontId="2" fillId="0" borderId="0" xfId="0" applyFont="1" applyFill="1" applyBorder="1" applyAlignment="1" applyProtection="1">
      <alignment horizontal="left" vertical="center"/>
    </xf>
    <xf numFmtId="0" fontId="2" fillId="0" borderId="0" xfId="0" applyFont="1" applyFill="1" applyBorder="1" applyProtection="1"/>
    <xf numFmtId="2" fontId="2" fillId="0" borderId="0" xfId="0" applyNumberFormat="1" applyFont="1" applyFill="1" applyBorder="1"/>
    <xf numFmtId="165" fontId="2" fillId="0" borderId="0" xfId="0" applyNumberFormat="1" applyFont="1" applyAlignment="1">
      <alignment horizontal="center"/>
    </xf>
    <xf numFmtId="1" fontId="8" fillId="0" borderId="0" xfId="0" applyNumberFormat="1" applyFont="1" applyFill="1" applyBorder="1" applyAlignment="1">
      <alignment horizontal="center" vertical="center"/>
    </xf>
    <xf numFmtId="0" fontId="8" fillId="0" borderId="0" xfId="0" applyFont="1" applyFill="1" applyBorder="1" applyProtection="1"/>
    <xf numFmtId="0" fontId="25" fillId="0" borderId="0" xfId="0" applyFont="1" applyBorder="1" applyAlignment="1" applyProtection="1">
      <alignment horizontal="right" vertical="center"/>
    </xf>
    <xf numFmtId="0" fontId="17" fillId="0" borderId="0" xfId="0" applyFont="1" applyFill="1" applyBorder="1" applyAlignment="1">
      <alignment horizontal="center" vertical="center"/>
    </xf>
    <xf numFmtId="0" fontId="19" fillId="0" borderId="0" xfId="0" applyFont="1" applyBorder="1" applyAlignment="1">
      <alignment horizontal="left" vertical="center"/>
    </xf>
    <xf numFmtId="0" fontId="36" fillId="0" borderId="0" xfId="0" applyFont="1" applyBorder="1" applyAlignment="1">
      <alignment horizontal="left" vertical="center"/>
    </xf>
    <xf numFmtId="0" fontId="8" fillId="0" borderId="0" xfId="0" applyFont="1" applyFill="1" applyBorder="1" applyAlignment="1">
      <alignment horizontal="center"/>
    </xf>
    <xf numFmtId="0" fontId="19" fillId="0" borderId="6" xfId="0" applyFont="1" applyBorder="1" applyAlignment="1">
      <alignment horizontal="center" vertical="center"/>
    </xf>
    <xf numFmtId="0" fontId="26" fillId="0" borderId="0" xfId="0" applyFont="1" applyFill="1" applyAlignment="1">
      <alignment horizontal="center" vertical="center"/>
    </xf>
    <xf numFmtId="0" fontId="38" fillId="0" borderId="0" xfId="0" applyFont="1" applyAlignment="1">
      <alignment vertical="center"/>
    </xf>
    <xf numFmtId="0" fontId="19" fillId="0" borderId="6" xfId="0" applyFont="1" applyBorder="1" applyAlignment="1" applyProtection="1">
      <alignment horizontal="left" vertical="center"/>
      <protection locked="0"/>
    </xf>
    <xf numFmtId="0" fontId="2" fillId="0" borderId="0" xfId="0" applyFont="1" applyProtection="1">
      <protection locked="0"/>
    </xf>
    <xf numFmtId="0" fontId="8" fillId="0" borderId="0" xfId="0" applyFont="1" applyAlignment="1">
      <alignment horizontal="center"/>
    </xf>
    <xf numFmtId="0" fontId="41" fillId="0" borderId="0" xfId="0" applyFont="1" applyAlignment="1">
      <alignment horizontal="right"/>
    </xf>
    <xf numFmtId="0" fontId="41" fillId="0" borderId="0" xfId="0" applyFont="1" applyAlignment="1">
      <alignment horizontal="center"/>
    </xf>
    <xf numFmtId="1" fontId="2" fillId="0" borderId="0" xfId="0" applyNumberFormat="1" applyFont="1" applyAlignment="1">
      <alignment horizontal="center"/>
    </xf>
    <xf numFmtId="0" fontId="11" fillId="0" borderId="0" xfId="0" applyFont="1" applyAlignment="1">
      <alignment horizontal="right" vertical="center"/>
    </xf>
    <xf numFmtId="0" fontId="11" fillId="0" borderId="0" xfId="0" applyFont="1" applyAlignment="1">
      <alignment horizontal="center" vertical="center"/>
    </xf>
    <xf numFmtId="166" fontId="2" fillId="0" borderId="0" xfId="0" applyNumberFormat="1" applyFont="1" applyAlignment="1">
      <alignment horizontal="right"/>
    </xf>
    <xf numFmtId="0" fontId="8" fillId="0" borderId="0" xfId="0" applyFont="1" applyAlignment="1">
      <alignment horizontal="left"/>
    </xf>
    <xf numFmtId="165" fontId="8" fillId="0" borderId="0" xfId="0" applyNumberFormat="1" applyFont="1" applyAlignment="1">
      <alignment horizontal="center"/>
    </xf>
    <xf numFmtId="0" fontId="42" fillId="0" borderId="0" xfId="0" applyFont="1"/>
    <xf numFmtId="0" fontId="19" fillId="0" borderId="0" xfId="0" applyFont="1" applyAlignment="1">
      <alignment horizontal="left"/>
    </xf>
    <xf numFmtId="0" fontId="2" fillId="3" borderId="0" xfId="0" applyFont="1" applyFill="1" applyAlignment="1">
      <alignment horizontal="center"/>
    </xf>
    <xf numFmtId="0" fontId="2" fillId="3" borderId="0" xfId="0" applyFont="1" applyFill="1" applyAlignment="1">
      <alignment horizontal="left"/>
    </xf>
    <xf numFmtId="0" fontId="2" fillId="3" borderId="0" xfId="0" applyFont="1" applyFill="1" applyAlignment="1">
      <alignment horizontal="right"/>
    </xf>
    <xf numFmtId="0" fontId="2" fillId="3" borderId="0" xfId="0" applyFont="1" applyFill="1"/>
    <xf numFmtId="0" fontId="0" fillId="3" borderId="0" xfId="0" applyFill="1"/>
    <xf numFmtId="0" fontId="37" fillId="0" borderId="0" xfId="0" applyFont="1" applyAlignment="1" applyProtection="1">
      <alignment horizontal="center"/>
      <protection locked="0"/>
    </xf>
    <xf numFmtId="0" fontId="2" fillId="0" borderId="0" xfId="0" applyFont="1" applyBorder="1" applyAlignment="1">
      <alignment horizontal="center" vertical="center" wrapText="1"/>
    </xf>
    <xf numFmtId="0" fontId="13" fillId="0" borderId="0" xfId="0" applyFont="1" applyAlignment="1">
      <alignment vertical="center"/>
    </xf>
    <xf numFmtId="0" fontId="42" fillId="0" borderId="0" xfId="0" applyFont="1" applyProtection="1"/>
    <xf numFmtId="0" fontId="43" fillId="0" borderId="0" xfId="0" applyFont="1" applyAlignment="1">
      <alignment horizontal="right"/>
    </xf>
    <xf numFmtId="164" fontId="9" fillId="0" borderId="0" xfId="84" applyFont="1" applyAlignment="1" applyProtection="1">
      <alignment horizontal="right" vertical="center"/>
      <protection locked="0"/>
    </xf>
    <xf numFmtId="164" fontId="9" fillId="0" borderId="0" xfId="84" applyFont="1"/>
    <xf numFmtId="17" fontId="19" fillId="0" borderId="6" xfId="0" quotePrefix="1" applyNumberFormat="1" applyFont="1" applyBorder="1" applyAlignment="1" applyProtection="1">
      <alignment horizontal="left" vertical="center"/>
      <protection locked="0"/>
    </xf>
    <xf numFmtId="0" fontId="19" fillId="0" borderId="0" xfId="0" applyFont="1" applyAlignment="1">
      <alignment horizontal="center" vertical="center" wrapText="1"/>
    </xf>
    <xf numFmtId="0" fontId="9" fillId="0" borderId="0" xfId="0" applyFont="1" applyAlignment="1">
      <alignment horizontal="justify" wrapText="1"/>
    </xf>
    <xf numFmtId="0" fontId="9" fillId="0" borderId="0" xfId="0" applyFont="1" applyAlignment="1">
      <alignment horizontal="left"/>
    </xf>
    <xf numFmtId="0" fontId="9" fillId="0" borderId="0" xfId="0" applyFont="1" applyAlignment="1">
      <alignment horizontal="justify" vertical="center" wrapText="1"/>
    </xf>
    <xf numFmtId="0" fontId="6" fillId="0" borderId="0" xfId="0" applyFont="1" applyAlignment="1">
      <alignment horizontal="center" vertical="center"/>
    </xf>
    <xf numFmtId="0" fontId="11" fillId="0" borderId="0" xfId="0" applyFont="1" applyAlignment="1">
      <alignment horizontal="justify" vertical="center" wrapText="1"/>
    </xf>
    <xf numFmtId="0" fontId="2" fillId="0" borderId="0" xfId="0" applyFont="1" applyAlignment="1">
      <alignment vertical="center" wrapText="1"/>
    </xf>
    <xf numFmtId="0" fontId="31" fillId="0" borderId="5" xfId="37" applyFont="1" applyBorder="1" applyAlignment="1">
      <alignment horizontal="left" vertical="top"/>
    </xf>
    <xf numFmtId="0" fontId="31" fillId="0" borderId="2" xfId="37" applyFont="1" applyBorder="1" applyAlignment="1">
      <alignment horizontal="left" vertical="top"/>
    </xf>
    <xf numFmtId="0" fontId="31" fillId="0" borderId="2" xfId="37" applyFont="1" applyBorder="1" applyAlignment="1">
      <alignment horizontal="center" vertical="top"/>
    </xf>
    <xf numFmtId="0" fontId="31" fillId="0" borderId="5" xfId="37" applyFont="1" applyBorder="1" applyAlignment="1">
      <alignment horizontal="center" vertical="top"/>
    </xf>
    <xf numFmtId="0" fontId="44" fillId="2" borderId="0" xfId="0" applyFont="1" applyFill="1" applyAlignment="1">
      <alignment horizontal="center" vertical="center" wrapText="1"/>
    </xf>
    <xf numFmtId="0" fontId="30" fillId="0" borderId="3" xfId="37" applyFont="1" applyBorder="1" applyAlignment="1">
      <alignment horizontal="center" wrapText="1"/>
    </xf>
    <xf numFmtId="0" fontId="30" fillId="0" borderId="4" xfId="37" applyFont="1" applyBorder="1" applyAlignment="1">
      <alignment horizontal="center" wrapText="1"/>
    </xf>
    <xf numFmtId="0" fontId="19" fillId="0" borderId="0" xfId="0" applyFont="1" applyBorder="1" applyAlignment="1">
      <alignment horizontal="center" vertical="center" wrapText="1"/>
    </xf>
    <xf numFmtId="0" fontId="32" fillId="0" borderId="0" xfId="0" applyFont="1" applyBorder="1" applyAlignment="1" applyProtection="1">
      <alignment horizontal="center" vertical="center"/>
      <protection locked="0"/>
    </xf>
    <xf numFmtId="0" fontId="40"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8" fillId="0" borderId="0" xfId="0" applyFont="1" applyFill="1" applyBorder="1" applyAlignment="1" applyProtection="1">
      <alignment horizontal="justify" vertical="top" wrapText="1"/>
    </xf>
    <xf numFmtId="1" fontId="32"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0" applyFont="1" applyAlignment="1">
      <alignment horizontal="center" vertical="center"/>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center" vertical="center"/>
    </xf>
    <xf numFmtId="0" fontId="41" fillId="0" borderId="0" xfId="0" applyFont="1" applyAlignment="1">
      <alignment horizontal="center" vertical="center" wrapText="1"/>
    </xf>
  </cellXfs>
  <cellStyles count="139">
    <cellStyle name="Comma [0]" xfId="84"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Normal" xfId="0" builtinId="0"/>
    <cellStyle name="Normal 2" xfId="37"/>
  </cellStyles>
  <dxfs count="70">
    <dxf>
      <font>
        <color theme="0"/>
      </font>
      <fill>
        <patternFill patternType="none">
          <bgColor auto="1"/>
        </patternFill>
      </fill>
      <border>
        <left/>
        <right/>
        <top/>
        <bottom/>
      </border>
    </dxf>
    <dxf>
      <font>
        <color auto="1"/>
      </font>
      <fill>
        <patternFill patternType="none">
          <fgColor indexed="64"/>
          <bgColor auto="1"/>
        </patternFill>
      </fill>
    </dxf>
    <dxf>
      <font>
        <color theme="1"/>
      </font>
      <fill>
        <patternFill patternType="none">
          <bgColor auto="1"/>
        </patternFill>
      </fill>
      <border>
        <left style="thin">
          <color auto="1"/>
        </left>
        <right style="thin">
          <color auto="1"/>
        </right>
        <top style="thin">
          <color auto="1"/>
        </top>
        <bottom style="thin">
          <color auto="1"/>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auto="1"/>
      </font>
      <fill>
        <patternFill patternType="none">
          <fgColor indexed="64"/>
          <bgColor auto="1"/>
        </patternFill>
      </fill>
      <border>
        <left style="thin">
          <color auto="1"/>
        </left>
        <right style="thin">
          <color auto="1"/>
        </right>
        <top style="thin">
          <color auto="1"/>
        </top>
        <bottom style="thin">
          <color auto="1"/>
        </bottom>
      </border>
    </dxf>
    <dxf>
      <font>
        <color auto="1"/>
      </font>
      <fill>
        <patternFill patternType="none">
          <fgColor indexed="64"/>
          <bgColor auto="1"/>
        </patternFill>
      </fill>
      <border>
        <left style="thin">
          <color auto="1"/>
        </left>
        <right style="thin">
          <color auto="1"/>
        </right>
        <top style="thin">
          <color auto="1"/>
        </top>
        <bottom style="thin">
          <color auto="1"/>
        </bottom>
      </border>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rgb="FFFF0000"/>
      </font>
      <fill>
        <patternFill patternType="none">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auto="1"/>
      </font>
      <fill>
        <patternFill patternType="none">
          <fgColor indexed="64"/>
          <bgColor auto="1"/>
        </patternFill>
      </fill>
    </dxf>
    <dxf>
      <font>
        <color theme="0"/>
      </font>
      <fill>
        <patternFill patternType="none">
          <bgColor auto="1"/>
        </patternFill>
      </fill>
    </dxf>
    <dxf>
      <font>
        <color theme="0"/>
      </font>
      <fill>
        <patternFill patternType="none">
          <fgColor indexed="64"/>
          <bgColor auto="1"/>
        </patternFill>
      </fill>
    </dxf>
    <dxf>
      <font>
        <color theme="0"/>
      </font>
      <fill>
        <patternFill patternType="none">
          <fgColor indexed="64"/>
          <bgColor auto="1"/>
        </patternFill>
      </fill>
      <border>
        <left style="thin">
          <color theme="0"/>
        </left>
        <right style="thin">
          <color theme="0"/>
        </right>
        <top style="thin">
          <color theme="0"/>
        </top>
        <bottom style="thin">
          <color theme="0"/>
        </bottom>
      </border>
    </dxf>
    <dxf>
      <font>
        <color theme="0"/>
      </font>
      <fill>
        <patternFill patternType="none">
          <fgColor indexed="64"/>
          <bgColor auto="1"/>
        </patternFill>
      </fill>
    </dxf>
    <dxf>
      <font>
        <color rgb="FFFF000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1"/>
      </font>
      <fill>
        <patternFill patternType="none">
          <bgColor auto="1"/>
        </patternFill>
      </fill>
    </dxf>
    <dxf>
      <font>
        <color theme="0"/>
      </font>
      <fill>
        <patternFill patternType="none">
          <fgColor indexed="64"/>
          <bgColor auto="1"/>
        </patternFill>
      </fill>
    </dxf>
    <dxf>
      <font>
        <color theme="0"/>
      </font>
      <fill>
        <patternFill patternType="none">
          <fgColor indexed="64"/>
          <bgColor auto="1"/>
        </patternFill>
      </fill>
    </dxf>
    <dxf>
      <font>
        <color auto="1"/>
      </font>
      <fill>
        <patternFill patternType="none">
          <fgColor indexed="64"/>
          <bgColor auto="1"/>
        </patternFill>
      </fill>
      <border>
        <left/>
        <right/>
        <top/>
        <bottom/>
      </border>
    </dxf>
    <dxf>
      <font>
        <color rgb="FF0000FF"/>
      </font>
      <fill>
        <patternFill patternType="solid">
          <fgColor indexed="64"/>
          <bgColor theme="6" tint="0.79998168889431442"/>
        </patternFill>
      </fill>
    </dxf>
    <dxf>
      <font>
        <color theme="0"/>
      </font>
      <fill>
        <patternFill patternType="none">
          <fgColor indexed="64"/>
          <bgColor auto="1"/>
        </patternFill>
      </fill>
    </dxf>
    <dxf>
      <font>
        <color theme="0"/>
      </font>
      <fill>
        <patternFill patternType="none">
          <fgColor indexed="64"/>
          <bgColor auto="1"/>
        </patternFill>
      </fill>
    </dxf>
    <dxf>
      <font>
        <color auto="1"/>
      </font>
      <fill>
        <patternFill patternType="solid">
          <fgColor indexed="64"/>
          <bgColor theme="0" tint="-4.9989318521683403E-2"/>
        </patternFill>
      </fill>
      <border>
        <left style="thin">
          <color auto="1"/>
        </left>
        <right style="thin">
          <color auto="1"/>
        </right>
        <top style="thin">
          <color auto="1"/>
        </top>
        <bottom style="thin">
          <color auto="1"/>
        </bottom>
      </border>
    </dxf>
    <dxf>
      <font>
        <color theme="0"/>
      </font>
      <fill>
        <patternFill patternType="none">
          <fgColor indexed="64"/>
          <bgColor auto="1"/>
        </patternFill>
      </fill>
      <border>
        <left style="thin">
          <color theme="0"/>
        </left>
        <right style="thin">
          <color theme="0"/>
        </right>
        <top style="thin">
          <color theme="0"/>
        </top>
        <bottom style="thin">
          <color theme="0"/>
        </bottom>
      </border>
    </dxf>
    <dxf>
      <font>
        <color auto="1"/>
      </font>
      <fill>
        <patternFill patternType="solid">
          <fgColor indexed="64"/>
          <bgColor theme="4" tint="0.79998168889431442"/>
        </patternFill>
      </fill>
      <border>
        <left style="thin">
          <color rgb="FF0000FF"/>
        </left>
        <right style="thin">
          <color rgb="FF0000FF"/>
        </right>
        <top style="thin">
          <color rgb="FF0000FF"/>
        </top>
        <bottom style="thin">
          <color rgb="FF0000FF"/>
        </bottom>
      </border>
    </dxf>
    <dxf>
      <font>
        <color auto="1"/>
      </font>
      <fill>
        <patternFill patternType="solid">
          <fgColor indexed="64"/>
          <bgColor theme="9" tint="0.79998168889431442"/>
        </patternFill>
      </fill>
      <border>
        <left style="thin">
          <color rgb="FFC00000"/>
        </left>
        <right style="thin">
          <color rgb="FFC00000"/>
        </right>
        <top style="thin">
          <color rgb="FFC00000"/>
        </top>
        <bottom style="thin">
          <color rgb="FFC00000"/>
        </bottom>
      </border>
    </dxf>
    <dxf>
      <font>
        <color theme="0"/>
      </font>
      <fill>
        <patternFill patternType="none">
          <fgColor indexed="64"/>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fgColor indexed="64"/>
          <bgColor auto="1"/>
        </patternFill>
      </fill>
    </dxf>
    <dxf>
      <font>
        <color auto="1"/>
      </font>
      <fill>
        <patternFill patternType="solid">
          <fgColor indexed="64"/>
          <bgColor rgb="FFBDE8F3"/>
        </patternFill>
      </fill>
    </dxf>
    <dxf>
      <font>
        <color auto="1"/>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rgb="FFFF0000"/>
      </font>
      <fill>
        <patternFill patternType="none">
          <fgColor indexed="64"/>
          <bgColor auto="1"/>
        </patternFill>
      </fill>
      <border>
        <left style="thin">
          <color auto="1"/>
        </left>
        <right style="thin">
          <color auto="1"/>
        </right>
        <top style="thin">
          <color auto="1"/>
        </top>
        <bottom style="thin">
          <color auto="1"/>
        </bottom>
      </border>
    </dxf>
    <dxf>
      <font>
        <color rgb="FF0000FF"/>
      </font>
      <fill>
        <patternFill patternType="solid">
          <fgColor indexed="64"/>
          <bgColor rgb="FFBAF6D9"/>
        </patternFill>
      </fill>
    </dxf>
    <dxf>
      <font>
        <color rgb="FF0000FF"/>
      </font>
      <fill>
        <patternFill patternType="solid">
          <fgColor indexed="64"/>
          <bgColor rgb="FFF4F5D1"/>
        </patternFill>
      </fill>
    </dxf>
    <dxf>
      <font>
        <color auto="1"/>
      </font>
      <fill>
        <patternFill patternType="none">
          <fgColor indexed="64"/>
          <bgColor auto="1"/>
        </patternFill>
      </fill>
    </dxf>
    <dxf>
      <font>
        <color auto="1"/>
      </font>
      <fill>
        <patternFill patternType="none">
          <fgColor indexed="64"/>
          <bgColor auto="1"/>
        </patternFill>
      </fill>
    </dxf>
    <dxf>
      <font>
        <color theme="0"/>
      </font>
      <fill>
        <patternFill patternType="none">
          <fgColor indexed="64"/>
          <bgColor auto="1"/>
        </patternFill>
      </fill>
    </dxf>
    <dxf>
      <font>
        <color auto="1"/>
      </font>
      <fill>
        <patternFill patternType="solid">
          <fgColor indexed="64"/>
          <bgColor rgb="FFF4EEFA"/>
        </patternFill>
      </fill>
    </dxf>
    <dxf>
      <font>
        <color auto="1"/>
      </font>
      <fill>
        <patternFill patternType="solid">
          <fgColor indexed="64"/>
          <bgColor rgb="FFE0F4FF"/>
        </patternFill>
      </fill>
    </dxf>
    <dxf>
      <font>
        <color auto="1"/>
      </font>
      <fill>
        <patternFill patternType="solid">
          <fgColor indexed="64"/>
          <bgColor theme="4" tint="0.79998168889431442"/>
        </patternFill>
      </fill>
    </dxf>
    <dxf>
      <font>
        <color auto="1"/>
      </font>
      <fill>
        <patternFill patternType="solid">
          <fgColor indexed="64"/>
          <bgColor theme="6" tint="0.79998168889431442"/>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zoomScale="125" zoomScaleNormal="125" zoomScalePageLayoutView="125" workbookViewId="0">
      <selection activeCell="B2" sqref="B2"/>
    </sheetView>
  </sheetViews>
  <sheetFormatPr baseColWidth="10" defaultRowHeight="16" x14ac:dyDescent="0.2"/>
  <cols>
    <col min="1" max="1" width="25.83203125" style="1" customWidth="1"/>
    <col min="2" max="2" width="5.1640625" style="1" customWidth="1"/>
    <col min="3" max="3" width="5.5" style="1" customWidth="1"/>
    <col min="4" max="4" width="5.6640625" style="1" customWidth="1"/>
    <col min="5" max="6" width="10.83203125" style="1"/>
    <col min="7" max="7" width="10.83203125" style="22" customWidth="1"/>
    <col min="8" max="15" width="10.83203125" style="22"/>
    <col min="16" max="18" width="10.83203125" style="1"/>
  </cols>
  <sheetData>
    <row r="1" spans="1:18" ht="35" customHeight="1" x14ac:dyDescent="0.2">
      <c r="A1" s="99" t="s">
        <v>15</v>
      </c>
      <c r="B1" s="99"/>
      <c r="C1" s="99"/>
      <c r="D1" s="99"/>
      <c r="E1" s="99"/>
      <c r="F1" s="99"/>
    </row>
    <row r="2" spans="1:18" x14ac:dyDescent="0.2">
      <c r="A2" s="2" t="s">
        <v>13</v>
      </c>
      <c r="B2" s="20" t="s">
        <v>219</v>
      </c>
      <c r="G2" s="22" t="str">
        <f>IF(ISTEXT(B2)," ","Isi nama RS Anda")</f>
        <v xml:space="preserve"> </v>
      </c>
    </row>
    <row r="3" spans="1:18" x14ac:dyDescent="0.2">
      <c r="A3" s="21" t="str">
        <f>IF(ISTEXT(B2),"Kepemilikan RS :"," ")</f>
        <v>Kepemilikan RS :</v>
      </c>
      <c r="B3" s="20" t="s">
        <v>220</v>
      </c>
      <c r="G3" s="22" t="str">
        <f>IF(ISTEXT(B3)," ","Isikan Pemerintah, Swasta, atau BUMN")</f>
        <v xml:space="preserve"> </v>
      </c>
    </row>
    <row r="4" spans="1:18" x14ac:dyDescent="0.2">
      <c r="A4" s="21" t="str">
        <f>IF(OR(A3=" ",B3=" ",B2=" ")," ","Apakah Anda Perawat :")</f>
        <v>Apakah Anda Perawat :</v>
      </c>
      <c r="B4" s="19">
        <v>1</v>
      </c>
      <c r="C4" s="24" t="str">
        <f>IF(B4=0," ",IF(B4=2,J4,IF(B4&gt;=3,L4,K4)))</f>
        <v>Ya, Saya Perawat Profesional</v>
      </c>
      <c r="G4" s="22" t="str">
        <f>IF(OR(B4=0,B4&gt;=3),"Tulis 1 jika Ya atau 2 jika Tidak"," ")</f>
        <v xml:space="preserve"> </v>
      </c>
      <c r="J4" s="27" t="s">
        <v>38</v>
      </c>
      <c r="K4" s="4" t="s">
        <v>36</v>
      </c>
      <c r="L4" s="4" t="s">
        <v>39</v>
      </c>
    </row>
    <row r="5" spans="1:18" ht="38" customHeight="1" x14ac:dyDescent="0.2">
      <c r="A5" s="28" t="str">
        <f>IF(AND(ISTEXT($B$2),ISTEXT($B$3),NOT($B$4=0)),G5," ")</f>
        <v>Selamat Berjumpa dengan Suprajitno, Dosen Keperawatan di Blitar</v>
      </c>
      <c r="B5" s="5"/>
      <c r="C5" s="5"/>
      <c r="D5" s="5"/>
      <c r="E5" s="5"/>
      <c r="F5" s="5"/>
      <c r="G5" s="29" t="s">
        <v>37</v>
      </c>
    </row>
    <row r="6" spans="1:18" ht="20" x14ac:dyDescent="0.2">
      <c r="C6" s="31" t="str">
        <f>IF(AND(ISTEXT($B$2),ISTEXT($B$3),NOT($B$4=0),NOT($B$4&gt;=3)),J6," ")</f>
        <v>Kenalan lebih lanjut?</v>
      </c>
      <c r="D6" s="19">
        <v>1</v>
      </c>
      <c r="E6" s="3" t="str">
        <f>IF(D6=2,"Terima Kasih",IF(D6&gt;=3," "," "))</f>
        <v xml:space="preserve"> </v>
      </c>
      <c r="G6" s="22" t="str">
        <f>IF(AND(D6=0,D6&gt;=3,G2="Isi nama RS Anda")," ","Tulis angka 1 jika Ya atau 2 jika Tidak")</f>
        <v>Tulis angka 1 jika Ya atau 2 jika Tidak</v>
      </c>
      <c r="J6" s="30" t="s">
        <v>42</v>
      </c>
    </row>
    <row r="7" spans="1:18" ht="96" customHeight="1" x14ac:dyDescent="0.2">
      <c r="A7" s="98" t="str">
        <f>IF(AND(ISTEXT($B$2),ISTEXT($B$3),NOT($B$4=0),NOT($B$4&gt;=3),NOT(D6&gt;=2),NOT(D6=0)),G7," ")</f>
        <v xml:space="preserve">Dia bernama Dr. Suprajitno, S.Kp., M.Kes. sebagai Dosen Keperawatan di Blitar, lahir di Surabaya tanggal 6 Mei 1967, memiliki kualifikasi pendidikan Keperawatan dan Biostatistika, tinggal di Jl. Dr. Sutomo 58 Blitar, dan bila bersurat dapat melalui surat elektronik bedonku@yahoo.co.id. </v>
      </c>
      <c r="B7" s="98"/>
      <c r="C7" s="98"/>
      <c r="D7" s="98"/>
      <c r="E7" s="98"/>
      <c r="F7" s="98"/>
      <c r="G7" s="4" t="s">
        <v>41</v>
      </c>
    </row>
    <row r="8" spans="1:18" ht="25" customHeight="1" x14ac:dyDescent="0.2">
      <c r="E8" s="6" t="str">
        <f>IF(OR(B3=" ",B4=" ",D6=0,D6&gt;=2)," ","Apakah dilanjutkan?")</f>
        <v>Apakah dilanjutkan?</v>
      </c>
      <c r="F8" s="18">
        <v>1</v>
      </c>
      <c r="G8" s="25" t="str">
        <f>IF(AND(F8=0,F8&gt;=3,G6=" ")," ","Tulis angka 1 jika Ya atau 2 jika Tidak")</f>
        <v>Tulis angka 1 jika Ya atau 2 jika Tidak</v>
      </c>
    </row>
    <row r="9" spans="1:18" ht="25" customHeight="1" x14ac:dyDescent="0.2">
      <c r="A9" s="9" t="str">
        <f>IF(AND(ISTEXT($B$2),ISTEXT($B$3),NOT($B$4=0),NOT($B$4&gt;=3),NOT(D6&gt;=2),NOT(D6=0),NOT(F8=0),NOT(F8&gt;=2)),G9," ")</f>
        <v>Apakah yang dimaksud remunerasi?</v>
      </c>
      <c r="G9" s="4" t="s">
        <v>40</v>
      </c>
    </row>
    <row r="10" spans="1:18" ht="128" customHeight="1" x14ac:dyDescent="0.2">
      <c r="A10" s="98" t="str">
        <f>IF(AND(ISTEXT($B$2),ISTEXT($B$3),NOT($B$4=0),NOT($B$4&gt;=3),NOT(D6&gt;=2),NOT(D6=0),NOT(F8=0),NOT(F8&gt;=2)),G10," ")</f>
        <v xml:space="preserve">Remunerasi mempunyai sinonim kompensasi atau komisi (dictionary business, 2009). Menurut McConell dan Brue (2008) komisi adalah remunerasi terhadap pelayanan yang diberikan atau penjualan produk sebagai penghargaan (reward) dari penjualan seseorang. Pembayaran komisi sering didasarkan persentase penjualan produk. Komisi biasanya berdasarkan pencapaian target yang dilampaui. </v>
      </c>
      <c r="B10" s="98"/>
      <c r="C10" s="98"/>
      <c r="D10" s="98"/>
      <c r="E10" s="98"/>
      <c r="F10" s="98"/>
      <c r="G10" s="4" t="s">
        <v>16</v>
      </c>
    </row>
    <row r="11" spans="1:18" ht="28" customHeight="1" x14ac:dyDescent="0.2">
      <c r="E11" s="6" t="str">
        <f>IF(OR(NOT(D6=1),NOT(F8=1))," ","Sudah pahamkah?")</f>
        <v>Sudah pahamkah?</v>
      </c>
      <c r="F11" s="17">
        <v>2</v>
      </c>
      <c r="G11" s="25" t="str">
        <f>IF(NOT(F11=2),"Tulis angka 1 jika Paham atau  2 jika Perlu Belajar"," ")</f>
        <v xml:space="preserve"> </v>
      </c>
    </row>
    <row r="12" spans="1:18" ht="98" customHeight="1" x14ac:dyDescent="0.2">
      <c r="A12" s="98" t="str">
        <f>IF(OR(NOT(F11=2),NOT(F8=1),NOT(D6=1))," ",G12)</f>
        <v>Remunerasi keperawatan yang dimaksud dalam perangkat lunak ini adalah pemberian insentif (di luar gaji) yang diberikan oleh rumah sakit kepada perawat berdasarkan 3 (tiga) variabel sesuai  kondisi perawat saat ini.</v>
      </c>
      <c r="B12" s="98"/>
      <c r="C12" s="98"/>
      <c r="D12" s="98"/>
      <c r="E12" s="98"/>
      <c r="F12" s="98"/>
      <c r="G12" s="4" t="s">
        <v>18</v>
      </c>
    </row>
    <row r="13" spans="1:18" ht="24" customHeight="1" x14ac:dyDescent="0.2">
      <c r="E13" s="6" t="str">
        <f>IF(OR(NOT(F11=2),NOT(F8=1),NOT(D6=1))," ","Apakah dilanjutkan?")</f>
        <v>Apakah dilanjutkan?</v>
      </c>
      <c r="F13" s="17">
        <v>1</v>
      </c>
      <c r="G13" s="25" t="str">
        <f>IF(OR(F13=0,F13&gt;=3),"Tulis angka 1 jika Ya atau 2 jika Tidak"," ")</f>
        <v xml:space="preserve"> </v>
      </c>
    </row>
    <row r="14" spans="1:18" s="11" customFormat="1" ht="19" x14ac:dyDescent="0.25">
      <c r="A14" s="7" t="str">
        <f>IF(OR(NOT(F13=1),NOT(F11=2),NOT(F8=1),NOT(D6=1))," ","Maksud remunerasi keperawatan pada belajar saat ini?")</f>
        <v>Maksud remunerasi keperawatan pada belajar saat ini?</v>
      </c>
      <c r="B14" s="7"/>
      <c r="C14" s="7"/>
      <c r="D14" s="7"/>
      <c r="E14" s="7"/>
      <c r="F14" s="7"/>
      <c r="G14" s="23"/>
      <c r="H14" s="23"/>
      <c r="I14" s="23"/>
      <c r="J14" s="23"/>
      <c r="K14" s="23"/>
      <c r="L14" s="23"/>
      <c r="M14" s="23"/>
      <c r="N14" s="23"/>
      <c r="O14" s="23"/>
      <c r="P14" s="7"/>
      <c r="Q14" s="7"/>
      <c r="R14" s="7"/>
    </row>
    <row r="15" spans="1:18" ht="87" customHeight="1" x14ac:dyDescent="0.2">
      <c r="A15" s="100" t="str">
        <f>IF(OR(NOT(F13=1),NOT(F11=2),NOT(F8=1),NOT(D6=1))," ",G15)</f>
        <v>Remunerasi keperawatan pada perangkat lunak ini untuk menghitung besar indeks setiap tenaga keperawatan berdasarkan variabel yang signifikan selama dilakukan penelitian tahun 2011 - 2012.</v>
      </c>
      <c r="B15" s="100"/>
      <c r="C15" s="100"/>
      <c r="D15" s="100"/>
      <c r="E15" s="100"/>
      <c r="F15" s="100"/>
      <c r="G15" s="12" t="s">
        <v>17</v>
      </c>
      <c r="H15" s="23"/>
      <c r="I15" s="23"/>
      <c r="J15" s="23"/>
      <c r="K15" s="23"/>
      <c r="L15" s="23"/>
    </row>
    <row r="16" spans="1:18" ht="17" customHeight="1" x14ac:dyDescent="0.2">
      <c r="A16" s="8"/>
      <c r="B16" s="8"/>
      <c r="C16" s="8"/>
      <c r="D16" s="8"/>
      <c r="E16" s="10" t="str">
        <f>IF(OR(NOT(F13=1),NOT(F11=2),NOT(F8=1),NOT(D6=1))," ","Pahamkah?")</f>
        <v>Pahamkah?</v>
      </c>
      <c r="F16" s="16">
        <v>2</v>
      </c>
      <c r="G16" s="22" t="str">
        <f>IF(OR(F16=0,F16&gt;=3),"Tulis angka 1 jika Ya atau 2 jika Tidak"," ")</f>
        <v xml:space="preserve"> </v>
      </c>
    </row>
    <row r="17" spans="1:8" ht="18" x14ac:dyDescent="0.2">
      <c r="A17" s="7" t="str">
        <f>IF(OR(NOT(F16=2),NOT(F13=1),NOT(F11=2),NOT(F8=1),NOT(D6=1))," ","Penjelasan:")</f>
        <v>Penjelasan:</v>
      </c>
    </row>
    <row r="18" spans="1:8" ht="341" customHeight="1" x14ac:dyDescent="0.2">
      <c r="A18" s="98" t="str">
        <f>IF(OR(NOT(F16=2),NOT(F13=1),NOT(F11=2),NOT(F8=1),NOT(D6=1))," ",G18)</f>
        <v>Penelitian ini saya lakukan pada Rumah Sakit Pemerintah Daerah tipe B yang memberikan pelayanan kesehatan dengan 11 jenis pelayanan medis spesialis, pelayanan keperawatan, dan sebagai tempat praktik pendidikan dokter, dokter spesalis, ners, tenaga keperawatan / kebidanan, dan tenaga kesehatan lain. Variabel yang diteliti sebanyak 11 variabel yaitu pendidikan formal, pelatihan yang pernah diikuti, jabatan fungsional perawat, lama bekerja, jabatan perawat, lama menjadi supervisor dalam sebulan, prestasi yang dimiliki, tempat bekerja, jenis tindakan, jumlah waktu dinas (sesuai rotasi), dan jumlah jam ijin meninggalkan pelayanan keperawatan. Variabel yang signifikan sebagai penyusun formula indeks remunerasi keperawatan hanya 3 (tiga) variabel yaitu (1) tempat perawat bekerja, (2) jabatan perawat ditempat bekerja, dan (3) tindakan yang dilakukan oleh perawat. Analisis menggunakan perangkat lunak AMOS (Analysis of Moment Structure). Formula yang dihasilkan yaitu: Indeks remunerasi = (0,252 x Kategori Tempat Kerja) + (0,226 x Indeks Tugas Tambahan) + (0,218 x Indeks Jenis Tindakan)</v>
      </c>
      <c r="B18" s="98"/>
      <c r="C18" s="98"/>
      <c r="D18" s="98"/>
      <c r="E18" s="98"/>
      <c r="F18" s="98"/>
      <c r="G18" s="4" t="s">
        <v>14</v>
      </c>
    </row>
    <row r="19" spans="1:8" ht="21" customHeight="1" x14ac:dyDescent="0.2">
      <c r="A19" s="12" t="str">
        <f>IF(OR($F$11&lt;=1,$F$11&gt;=3,$F$8=0,$F$8&gt;=2,D6=0,D6&gt;=2,$F$16=0,$F$16&gt;=3,$F$13=0,$F$13&gt;=2)," ","Apakah Anda akan menggunakan perangkat lunak ini?")</f>
        <v>Apakah Anda akan menggunakan perangkat lunak ini?</v>
      </c>
      <c r="F19" s="15">
        <v>2</v>
      </c>
      <c r="G19" s="22" t="str">
        <f>IF(NOT(F19=2),"Tulis angka 1 jika Tidak atau 2 jika Ya"," ")</f>
        <v xml:space="preserve"> </v>
      </c>
    </row>
    <row r="20" spans="1:8" ht="32" customHeight="1" x14ac:dyDescent="0.2">
      <c r="A20" s="97" t="str">
        <f t="shared" ref="A20:A35" si="0">IF(OR($F$11&lt;=1,$F$11&gt;=3,$F$8=0,$F$8&gt;=2,$D$6=0,$D$6&gt;=2,$F$19&lt;=1,$F$19&gt;=3,$F$16=0,$F$16&gt;=3,$F$13=0,$F$13&gt;=2)," ",G20)</f>
        <v>Data yang diperlukan untuk menggunakan perangkat:</v>
      </c>
      <c r="B20" s="97"/>
      <c r="C20" s="97"/>
      <c r="D20" s="97"/>
      <c r="E20" s="97"/>
      <c r="F20" s="97"/>
      <c r="G20" s="12" t="s">
        <v>33</v>
      </c>
    </row>
    <row r="21" spans="1:8" ht="26" customHeight="1" x14ac:dyDescent="0.2">
      <c r="A21" s="97" t="str">
        <f t="shared" si="0"/>
        <v>A. Katagori tempat bekerja Perawat:</v>
      </c>
      <c r="B21" s="97"/>
      <c r="C21" s="97"/>
      <c r="D21" s="97"/>
      <c r="E21" s="97"/>
      <c r="F21" s="97"/>
      <c r="G21" s="89" t="s">
        <v>30</v>
      </c>
      <c r="H21" s="26"/>
    </row>
    <row r="22" spans="1:8" ht="18" x14ac:dyDescent="0.2">
      <c r="A22" s="97" t="str">
        <f t="shared" si="0"/>
        <v>1. Poliklinik, bagi perawat yang dinas di poliklinik</v>
      </c>
      <c r="B22" s="97"/>
      <c r="C22" s="97"/>
      <c r="D22" s="97"/>
      <c r="E22" s="97"/>
      <c r="F22" s="97"/>
      <c r="G22" s="90" t="s">
        <v>19</v>
      </c>
    </row>
    <row r="23" spans="1:8" ht="34" customHeight="1" x14ac:dyDescent="0.2">
      <c r="A23" s="96" t="str">
        <f t="shared" si="0"/>
        <v>2. Ruang Rawat Inap meliputi ruang perawatan medikal, bedah, atau tanpa kegawatdaruratan</v>
      </c>
      <c r="B23" s="96"/>
      <c r="C23" s="96"/>
      <c r="D23" s="96"/>
      <c r="E23" s="96"/>
      <c r="F23" s="96"/>
      <c r="G23" s="90" t="s">
        <v>28</v>
      </c>
    </row>
    <row r="24" spans="1:8" ht="60" customHeight="1" x14ac:dyDescent="0.2">
      <c r="A24" s="96" t="str">
        <f t="shared" si="0"/>
        <v xml:space="preserve">3. Ruang Emergensi (kegawatdaruratan) meliputi Instalasi Gawat Darurat, Pemulihan Pasca Bedah, Unit Intensif, Bersalin, Penyakit Menular, atau Neonatus </v>
      </c>
      <c r="B24" s="96"/>
      <c r="C24" s="96"/>
      <c r="D24" s="96"/>
      <c r="E24" s="96"/>
      <c r="F24" s="96"/>
      <c r="G24" s="90" t="s">
        <v>29</v>
      </c>
      <c r="H24" s="26"/>
    </row>
    <row r="25" spans="1:8" ht="29" customHeight="1" x14ac:dyDescent="0.2">
      <c r="A25" s="97" t="str">
        <f t="shared" si="0"/>
        <v>B. Tugas Peran sehari-hari Perawat:</v>
      </c>
      <c r="B25" s="97"/>
      <c r="C25" s="97"/>
      <c r="D25" s="97"/>
      <c r="E25" s="97"/>
      <c r="F25" s="97"/>
      <c r="G25" s="90" t="s">
        <v>197</v>
      </c>
      <c r="H25" s="26"/>
    </row>
    <row r="26" spans="1:8" ht="18" x14ac:dyDescent="0.2">
      <c r="A26" s="97" t="str">
        <f t="shared" si="0"/>
        <v>1. Hanya sebagai Perawat saja</v>
      </c>
      <c r="B26" s="97"/>
      <c r="C26" s="97"/>
      <c r="D26" s="97"/>
      <c r="E26" s="97"/>
      <c r="F26" s="97"/>
      <c r="G26" s="90" t="s">
        <v>20</v>
      </c>
    </row>
    <row r="27" spans="1:8" ht="18" x14ac:dyDescent="0.2">
      <c r="A27" s="97" t="str">
        <f t="shared" si="0"/>
        <v>2. Sebagai Perawat dan Pembimbing Praktik</v>
      </c>
      <c r="B27" s="97"/>
      <c r="C27" s="97"/>
      <c r="D27" s="97"/>
      <c r="E27" s="97"/>
      <c r="F27" s="97"/>
      <c r="G27" s="90" t="s">
        <v>21</v>
      </c>
    </row>
    <row r="28" spans="1:8" ht="18" x14ac:dyDescent="0.2">
      <c r="A28" s="97" t="str">
        <f t="shared" si="0"/>
        <v>3. Sebagai Perawat dan Wakil Kepala Ruang</v>
      </c>
      <c r="B28" s="97"/>
      <c r="C28" s="97"/>
      <c r="D28" s="97"/>
      <c r="E28" s="97"/>
      <c r="F28" s="97"/>
      <c r="G28" s="90" t="s">
        <v>22</v>
      </c>
    </row>
    <row r="29" spans="1:8" ht="18" x14ac:dyDescent="0.2">
      <c r="A29" s="97" t="str">
        <f t="shared" si="0"/>
        <v>4. Sebagai Perawat dan Kepala Ruang</v>
      </c>
      <c r="B29" s="97"/>
      <c r="C29" s="97"/>
      <c r="D29" s="97"/>
      <c r="E29" s="97"/>
      <c r="F29" s="97"/>
      <c r="G29" s="90" t="s">
        <v>23</v>
      </c>
    </row>
    <row r="30" spans="1:8" ht="18" x14ac:dyDescent="0.2">
      <c r="A30" s="97" t="str">
        <f t="shared" si="0"/>
        <v>5. Sebagai Perawat, Wakil Kepala Ruang, dan Pembimbing Praktik</v>
      </c>
      <c r="B30" s="97"/>
      <c r="C30" s="97"/>
      <c r="D30" s="97"/>
      <c r="E30" s="97"/>
      <c r="F30" s="97"/>
      <c r="G30" s="90" t="s">
        <v>24</v>
      </c>
    </row>
    <row r="31" spans="1:8" ht="18" x14ac:dyDescent="0.2">
      <c r="A31" s="97" t="str">
        <f t="shared" si="0"/>
        <v>6. Sebagai Perawat, Kepala Ruang, dan Pembimbing Praktik</v>
      </c>
      <c r="B31" s="97"/>
      <c r="C31" s="97"/>
      <c r="D31" s="97"/>
      <c r="E31" s="97"/>
      <c r="F31" s="97"/>
      <c r="G31" s="90" t="s">
        <v>25</v>
      </c>
    </row>
    <row r="32" spans="1:8" ht="34" customHeight="1" x14ac:dyDescent="0.2">
      <c r="A32" s="96" t="str">
        <f t="shared" si="0"/>
        <v>7. Sebagai Perawat, Wakil Kepala Ruang, Pembimbing Praktik, dan Pengamat</v>
      </c>
      <c r="B32" s="96"/>
      <c r="C32" s="96"/>
      <c r="D32" s="96"/>
      <c r="E32" s="96"/>
      <c r="F32" s="96"/>
      <c r="G32" s="90" t="s">
        <v>26</v>
      </c>
    </row>
    <row r="33" spans="1:8" ht="33" customHeight="1" x14ac:dyDescent="0.2">
      <c r="A33" s="96" t="str">
        <f t="shared" si="0"/>
        <v>8. Sebagai Perawat, Kepala Ruang, Pembimbing Praktik, dan Pengamat</v>
      </c>
      <c r="B33" s="96"/>
      <c r="C33" s="96"/>
      <c r="D33" s="96"/>
      <c r="E33" s="96"/>
      <c r="F33" s="96"/>
      <c r="G33" s="90" t="s">
        <v>27</v>
      </c>
    </row>
    <row r="34" spans="1:8" ht="75" customHeight="1" x14ac:dyDescent="0.2">
      <c r="A34" s="96" t="str">
        <f t="shared" si="0"/>
        <v>C. Berperan sebagai Pengamat (supervisor) selama satu bulan. Supervisor dilakukan selama pimpinan keperawatan tidak berada di tempat dan Perawat tersebut mempunyai kewengan pengambil keputusan terhadap layanan keperawatan saat berdinas.</v>
      </c>
      <c r="B34" s="96"/>
      <c r="C34" s="96"/>
      <c r="D34" s="96"/>
      <c r="E34" s="96"/>
      <c r="F34" s="96"/>
      <c r="G34" s="90" t="s">
        <v>31</v>
      </c>
      <c r="H34" s="26"/>
    </row>
    <row r="35" spans="1:8" ht="41" customHeight="1" x14ac:dyDescent="0.2">
      <c r="A35" s="96" t="str">
        <f t="shared" si="0"/>
        <v>D. Jumlah tindakan yang dilaksanakan selama satu bulan berdasarkan katagori tindakan</v>
      </c>
      <c r="B35" s="96"/>
      <c r="C35" s="96"/>
      <c r="D35" s="96"/>
      <c r="E35" s="96"/>
      <c r="F35" s="96"/>
      <c r="G35" s="90" t="s">
        <v>32</v>
      </c>
      <c r="H35" s="26"/>
    </row>
    <row r="36" spans="1:8" ht="29" customHeight="1" x14ac:dyDescent="0.2">
      <c r="E36" s="6" t="str">
        <f>IF(A35=" "," ","Apakah Anda setuju dengan pengkategorian tersebut?")</f>
        <v>Apakah Anda setuju dengan pengkategorian tersebut?</v>
      </c>
      <c r="F36" s="14">
        <v>1</v>
      </c>
      <c r="G36" s="25" t="str">
        <f>IF(OR(F36=0,F36&gt;=3),"Tulis angka 1 jika Tidak atau tulis angka 2 jika Ya"," ")</f>
        <v xml:space="preserve"> </v>
      </c>
    </row>
    <row r="38" spans="1:8" ht="59" customHeight="1" x14ac:dyDescent="0.2">
      <c r="A38" s="95" t="str">
        <f>IF(OR($F$11&lt;=1,$F$11&gt;=3,$F$8=0,$F$8&gt;=2,$D$6=0,$D$6&gt;=2,$F$19&lt;=1,$F$19&gt;=3,$F$16=0,$F$16&gt;=3,$F$13=0,$F$13&gt;=2,$F$36=0,$F$36&gt;=2)," ",G38)</f>
        <v>Memang SAYA adalah orang yang luar biasa bagi profesi keperawatan</v>
      </c>
      <c r="B38" s="95"/>
      <c r="C38" s="95"/>
      <c r="D38" s="95"/>
      <c r="E38" s="95"/>
      <c r="F38" s="95"/>
      <c r="G38" s="4" t="s">
        <v>35</v>
      </c>
    </row>
    <row r="39" spans="1:8" ht="46" customHeight="1" x14ac:dyDescent="0.2">
      <c r="C39" s="13" t="str">
        <f>IF(A40=" "," ","Perangkat lunak ini didedikasikan oleh Dr. Suprajitno, S.Kp., M.Kes. Untuk profesi keperawatan")</f>
        <v>Perangkat lunak ini didedikasikan oleh Dr. Suprajitno, S.Kp., M.Kes. Untuk profesi keperawatan</v>
      </c>
    </row>
    <row r="40" spans="1:8" ht="54" customHeight="1" x14ac:dyDescent="0.2">
      <c r="A40" s="95" t="str">
        <f>IF(OR($F$11&lt;=1,$F$11&gt;=3,$F$8=0,$F$8&gt;=2,$D$6=0,$D$6&gt;=2,$F$19&lt;=1,$F$19&gt;=3,$F$16=0,$F$16&gt;=3,$F$13=0,$F$13&gt;=2,$F$36=0,$F$36&gt;=2)," ",G40)</f>
        <v>Cetaklah Konsep yang mendasari penggunaan perangkat lunak ini</v>
      </c>
      <c r="B40" s="95"/>
      <c r="C40" s="95"/>
      <c r="D40" s="95"/>
      <c r="E40" s="95"/>
      <c r="F40" s="95"/>
      <c r="G40" s="4" t="s">
        <v>34</v>
      </c>
    </row>
  </sheetData>
  <sheetProtection password="DAED" sheet="1" objects="1" scenarios="1" selectLockedCells="1"/>
  <mergeCells count="24">
    <mergeCell ref="A33:F33"/>
    <mergeCell ref="A34:F34"/>
    <mergeCell ref="A18:F18"/>
    <mergeCell ref="A1:F1"/>
    <mergeCell ref="A7:F7"/>
    <mergeCell ref="A10:F10"/>
    <mergeCell ref="A12:F12"/>
    <mergeCell ref="A15:F15"/>
    <mergeCell ref="A38:F38"/>
    <mergeCell ref="A40:F40"/>
    <mergeCell ref="A35:F35"/>
    <mergeCell ref="A20:F20"/>
    <mergeCell ref="A21:F21"/>
    <mergeCell ref="A22:F22"/>
    <mergeCell ref="A25:F25"/>
    <mergeCell ref="A26:F26"/>
    <mergeCell ref="A27:F27"/>
    <mergeCell ref="A28:F28"/>
    <mergeCell ref="A29:F29"/>
    <mergeCell ref="A30:F30"/>
    <mergeCell ref="A31:F31"/>
    <mergeCell ref="A23:F23"/>
    <mergeCell ref="A24:F24"/>
    <mergeCell ref="A32:F32"/>
  </mergeCells>
  <phoneticPr fontId="3" type="noConversion"/>
  <conditionalFormatting sqref="D6:E6">
    <cfRule type="expression" dxfId="69" priority="39">
      <formula>$B$4=0</formula>
    </cfRule>
  </conditionalFormatting>
  <conditionalFormatting sqref="E11:F11">
    <cfRule type="expression" dxfId="68" priority="34">
      <formula>$E$6="Terima Kasih"</formula>
    </cfRule>
  </conditionalFormatting>
  <conditionalFormatting sqref="G11">
    <cfRule type="expression" dxfId="67" priority="33">
      <formula>$E$6="Terima Kasih"</formula>
    </cfRule>
  </conditionalFormatting>
  <conditionalFormatting sqref="A10:F10">
    <cfRule type="notContainsBlanks" dxfId="66" priority="22">
      <formula>LEN(TRIM(A10))&gt;0</formula>
    </cfRule>
  </conditionalFormatting>
  <conditionalFormatting sqref="A12:F12">
    <cfRule type="notContainsBlanks" dxfId="65" priority="58">
      <formula>LEN(TRIM(A12))&gt;0</formula>
    </cfRule>
  </conditionalFormatting>
  <conditionalFormatting sqref="A15:F15">
    <cfRule type="notContainsBlanks" dxfId="64" priority="59">
      <formula>LEN(TRIM(A15))&gt;0</formula>
    </cfRule>
  </conditionalFormatting>
  <conditionalFormatting sqref="A18:F18">
    <cfRule type="notContainsBlanks" dxfId="63" priority="19">
      <formula>LEN(TRIM(A18))&gt;0</formula>
    </cfRule>
  </conditionalFormatting>
  <conditionalFormatting sqref="A19 G20">
    <cfRule type="expression" dxfId="62" priority="18">
      <formula>$E$16=0</formula>
    </cfRule>
  </conditionalFormatting>
  <conditionalFormatting sqref="A19">
    <cfRule type="expression" dxfId="61" priority="15">
      <formula>$F$16=1</formula>
    </cfRule>
    <cfRule type="expression" dxfId="60" priority="16">
      <formula>$F$16=2</formula>
    </cfRule>
  </conditionalFormatting>
  <conditionalFormatting sqref="A20:F35">
    <cfRule type="notContainsBlanks" dxfId="59" priority="14">
      <formula>LEN(TRIM(A20))&gt;0</formula>
    </cfRule>
  </conditionalFormatting>
  <conditionalFormatting sqref="A38:F38">
    <cfRule type="notContainsBlanks" dxfId="58" priority="61">
      <formula>LEN(TRIM(A38))&gt;0</formula>
    </cfRule>
  </conditionalFormatting>
  <conditionalFormatting sqref="A40:F40">
    <cfRule type="notContainsBlanks" dxfId="57" priority="62">
      <formula>LEN(TRIM(A40))&gt;0</formula>
    </cfRule>
  </conditionalFormatting>
  <conditionalFormatting sqref="B3">
    <cfRule type="expression" dxfId="56" priority="11">
      <formula>$A$3=" "</formula>
    </cfRule>
  </conditionalFormatting>
  <conditionalFormatting sqref="B4">
    <cfRule type="expression" dxfId="55" priority="10">
      <formula>$A$4=" "</formula>
    </cfRule>
  </conditionalFormatting>
  <conditionalFormatting sqref="G3">
    <cfRule type="expression" dxfId="54" priority="9">
      <formula>$A$3=" "</formula>
    </cfRule>
  </conditionalFormatting>
  <conditionalFormatting sqref="G4">
    <cfRule type="expression" dxfId="53" priority="6">
      <formula>$B$4=1</formula>
    </cfRule>
    <cfRule type="expression" dxfId="52" priority="8">
      <formula>$A$4=" "</formula>
    </cfRule>
  </conditionalFormatting>
  <conditionalFormatting sqref="C4">
    <cfRule type="expression" dxfId="51" priority="7">
      <formula>$A$4=" "</formula>
    </cfRule>
  </conditionalFormatting>
  <conditionalFormatting sqref="J6">
    <cfRule type="expression" dxfId="50" priority="5">
      <formula>$J$4="Ya, Saya Perawat Profesional"</formula>
    </cfRule>
  </conditionalFormatting>
  <conditionalFormatting sqref="A7:F7">
    <cfRule type="notContainsBlanks" dxfId="49" priority="4">
      <formula>LEN(TRIM(A7))&gt;0</formula>
    </cfRule>
  </conditionalFormatting>
  <conditionalFormatting sqref="B4:C4">
    <cfRule type="expression" dxfId="48" priority="3">
      <formula>$G$3="Isikan Pemerintah, Swasta, atau BUMN"</formula>
    </cfRule>
  </conditionalFormatting>
  <conditionalFormatting sqref="G6">
    <cfRule type="expression" dxfId="47" priority="2">
      <formula>$D$6=1</formula>
    </cfRule>
  </conditionalFormatting>
  <conditionalFormatting sqref="G8">
    <cfRule type="expression" dxfId="46" priority="1">
      <formula>$F$8=1</formula>
    </cfRule>
  </conditionalFormatting>
  <printOptions horizontalCentered="1"/>
  <pageMargins left="1.1368503937007874" right="0.75000000000000011" top="0.6100000000000001" bottom="0.6100000000000001" header="0" footer="0"/>
  <pageSetup paperSize="9" orientation="portrait" horizontalDpi="4294967292" verticalDpi="4294967292" copies="2"/>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26"/>
  <sheetViews>
    <sheetView workbookViewId="0">
      <pane ySplit="1" topLeftCell="A2" activePane="bottomLeft" state="frozenSplit"/>
      <selection pane="bottomLeft" activeCell="D96" sqref="D96"/>
    </sheetView>
  </sheetViews>
  <sheetFormatPr baseColWidth="10" defaultRowHeight="28" x14ac:dyDescent="0.3"/>
  <cols>
    <col min="1" max="1" width="5" style="44" customWidth="1"/>
    <col min="2" max="2" width="24.83203125" style="45" customWidth="1"/>
    <col min="3" max="3" width="31.5" style="1" customWidth="1"/>
    <col min="4" max="4" width="28.6640625" customWidth="1"/>
  </cols>
  <sheetData>
    <row r="1" spans="1:11" ht="20" x14ac:dyDescent="0.2">
      <c r="A1" s="46" t="s">
        <v>0</v>
      </c>
      <c r="B1" s="46" t="s">
        <v>191</v>
      </c>
      <c r="C1" s="107" t="s">
        <v>192</v>
      </c>
      <c r="D1" s="108"/>
    </row>
    <row r="2" spans="1:11" ht="14" customHeight="1" x14ac:dyDescent="0.2">
      <c r="A2" s="104">
        <v>1</v>
      </c>
      <c r="B2" s="103" t="s">
        <v>43</v>
      </c>
      <c r="C2" s="34" t="s">
        <v>45</v>
      </c>
      <c r="D2" s="34" t="s">
        <v>66</v>
      </c>
    </row>
    <row r="3" spans="1:11" ht="14" customHeight="1" x14ac:dyDescent="0.2">
      <c r="A3" s="105"/>
      <c r="B3" s="102"/>
      <c r="C3" s="34" t="s">
        <v>46</v>
      </c>
      <c r="D3" s="34" t="s">
        <v>67</v>
      </c>
    </row>
    <row r="4" spans="1:11" ht="14" customHeight="1" x14ac:dyDescent="0.2">
      <c r="A4" s="41"/>
      <c r="B4" s="102" t="s">
        <v>193</v>
      </c>
      <c r="C4" s="34" t="s">
        <v>47</v>
      </c>
      <c r="D4" s="34" t="s">
        <v>68</v>
      </c>
    </row>
    <row r="5" spans="1:11" ht="14" customHeight="1" x14ac:dyDescent="0.2">
      <c r="A5" s="41"/>
      <c r="B5" s="102"/>
      <c r="C5" s="34" t="s">
        <v>48</v>
      </c>
      <c r="D5" s="34" t="s">
        <v>69</v>
      </c>
    </row>
    <row r="6" spans="1:11" ht="14" customHeight="1" x14ac:dyDescent="0.2">
      <c r="A6" s="41"/>
      <c r="B6" s="40"/>
      <c r="C6" s="34" t="s">
        <v>49</v>
      </c>
      <c r="D6" s="34" t="s">
        <v>70</v>
      </c>
    </row>
    <row r="7" spans="1:11" ht="14" customHeight="1" x14ac:dyDescent="0.2">
      <c r="A7" s="41"/>
      <c r="B7" s="40"/>
      <c r="C7" s="34" t="s">
        <v>50</v>
      </c>
      <c r="D7" s="34" t="s">
        <v>71</v>
      </c>
    </row>
    <row r="8" spans="1:11" ht="14" customHeight="1" x14ac:dyDescent="0.2">
      <c r="A8" s="41"/>
      <c r="B8" s="40"/>
      <c r="C8" s="34" t="s">
        <v>51</v>
      </c>
      <c r="D8" s="34" t="s">
        <v>72</v>
      </c>
    </row>
    <row r="9" spans="1:11" ht="14" customHeight="1" x14ac:dyDescent="0.2">
      <c r="A9" s="41"/>
      <c r="B9" s="40"/>
      <c r="C9" s="34" t="s">
        <v>52</v>
      </c>
      <c r="D9" s="34" t="s">
        <v>73</v>
      </c>
    </row>
    <row r="10" spans="1:11" ht="14" customHeight="1" x14ac:dyDescent="0.2">
      <c r="A10" s="41"/>
      <c r="B10" s="40"/>
      <c r="C10" s="34" t="s">
        <v>53</v>
      </c>
      <c r="D10" s="34" t="s">
        <v>74</v>
      </c>
    </row>
    <row r="11" spans="1:11" ht="14" customHeight="1" x14ac:dyDescent="0.2">
      <c r="A11" s="41"/>
      <c r="B11" s="40"/>
      <c r="C11" s="34" t="s">
        <v>54</v>
      </c>
      <c r="D11" s="35" t="s">
        <v>75</v>
      </c>
    </row>
    <row r="12" spans="1:11" ht="14" customHeight="1" x14ac:dyDescent="0.2">
      <c r="A12" s="41"/>
      <c r="B12" s="40"/>
      <c r="C12" s="34" t="s">
        <v>55</v>
      </c>
      <c r="D12" s="34" t="s">
        <v>76</v>
      </c>
      <c r="F12" s="106" t="s">
        <v>218</v>
      </c>
      <c r="G12" s="106"/>
      <c r="H12" s="106"/>
      <c r="I12" s="106"/>
      <c r="J12" s="106"/>
      <c r="K12" s="106"/>
    </row>
    <row r="13" spans="1:11" ht="14" customHeight="1" x14ac:dyDescent="0.2">
      <c r="A13" s="41"/>
      <c r="B13" s="40"/>
      <c r="C13" s="34" t="s">
        <v>187</v>
      </c>
      <c r="D13" s="34" t="s">
        <v>77</v>
      </c>
      <c r="F13" s="106"/>
      <c r="G13" s="106"/>
      <c r="H13" s="106"/>
      <c r="I13" s="106"/>
      <c r="J13" s="106"/>
      <c r="K13" s="106"/>
    </row>
    <row r="14" spans="1:11" ht="14" customHeight="1" x14ac:dyDescent="0.2">
      <c r="A14" s="41"/>
      <c r="B14" s="40"/>
      <c r="C14" s="34" t="s">
        <v>56</v>
      </c>
      <c r="D14" s="34" t="s">
        <v>78</v>
      </c>
      <c r="F14" s="106"/>
      <c r="G14" s="106"/>
      <c r="H14" s="106"/>
      <c r="I14" s="106"/>
      <c r="J14" s="106"/>
      <c r="K14" s="106"/>
    </row>
    <row r="15" spans="1:11" ht="14" customHeight="1" x14ac:dyDescent="0.2">
      <c r="A15" s="41"/>
      <c r="B15" s="40"/>
      <c r="C15" s="34" t="s">
        <v>57</v>
      </c>
      <c r="D15" s="34" t="s">
        <v>79</v>
      </c>
      <c r="F15" s="106"/>
      <c r="G15" s="106"/>
      <c r="H15" s="106"/>
      <c r="I15" s="106"/>
      <c r="J15" s="106"/>
      <c r="K15" s="106"/>
    </row>
    <row r="16" spans="1:11" ht="14" customHeight="1" x14ac:dyDescent="0.2">
      <c r="A16" s="41"/>
      <c r="B16" s="40"/>
      <c r="C16" s="34" t="s">
        <v>58</v>
      </c>
      <c r="D16" s="34" t="s">
        <v>80</v>
      </c>
      <c r="F16" s="106"/>
      <c r="G16" s="106"/>
      <c r="H16" s="106"/>
      <c r="I16" s="106"/>
      <c r="J16" s="106"/>
      <c r="K16" s="106"/>
    </row>
    <row r="17" spans="1:11" ht="14" customHeight="1" x14ac:dyDescent="0.2">
      <c r="A17" s="41"/>
      <c r="B17" s="40"/>
      <c r="C17" s="34" t="s">
        <v>59</v>
      </c>
      <c r="D17" s="35" t="s">
        <v>81</v>
      </c>
      <c r="F17" s="106"/>
      <c r="G17" s="106"/>
      <c r="H17" s="106"/>
      <c r="I17" s="106"/>
      <c r="J17" s="106"/>
      <c r="K17" s="106"/>
    </row>
    <row r="18" spans="1:11" ht="14" customHeight="1" x14ac:dyDescent="0.2">
      <c r="A18" s="41"/>
      <c r="B18" s="40"/>
      <c r="C18" s="34" t="s">
        <v>60</v>
      </c>
      <c r="D18" s="34" t="s">
        <v>82</v>
      </c>
    </row>
    <row r="19" spans="1:11" ht="14" customHeight="1" x14ac:dyDescent="0.2">
      <c r="A19" s="41"/>
      <c r="B19" s="40"/>
      <c r="C19" s="34" t="s">
        <v>61</v>
      </c>
      <c r="D19" s="34" t="s">
        <v>83</v>
      </c>
    </row>
    <row r="20" spans="1:11" ht="14" customHeight="1" x14ac:dyDescent="0.2">
      <c r="A20" s="41"/>
      <c r="B20" s="40"/>
      <c r="C20" s="34" t="s">
        <v>62</v>
      </c>
      <c r="D20" s="34" t="s">
        <v>84</v>
      </c>
    </row>
    <row r="21" spans="1:11" ht="14" customHeight="1" x14ac:dyDescent="0.2">
      <c r="A21" s="41"/>
      <c r="B21" s="40"/>
      <c r="C21" s="34" t="s">
        <v>63</v>
      </c>
      <c r="D21" s="34" t="s">
        <v>85</v>
      </c>
    </row>
    <row r="22" spans="1:11" ht="14" customHeight="1" x14ac:dyDescent="0.2">
      <c r="A22" s="41"/>
      <c r="B22" s="40"/>
      <c r="C22" s="34" t="s">
        <v>64</v>
      </c>
      <c r="D22" s="34" t="s">
        <v>86</v>
      </c>
    </row>
    <row r="23" spans="1:11" ht="14" customHeight="1" x14ac:dyDescent="0.2">
      <c r="A23" s="41"/>
      <c r="B23" s="40"/>
      <c r="C23" s="34" t="s">
        <v>65</v>
      </c>
      <c r="D23" s="47"/>
    </row>
    <row r="24" spans="1:11" ht="14" customHeight="1" x14ac:dyDescent="0.2">
      <c r="A24" s="41"/>
      <c r="B24" s="40"/>
      <c r="C24" s="48"/>
      <c r="D24" s="47"/>
    </row>
    <row r="25" spans="1:11" ht="14" customHeight="1" x14ac:dyDescent="0.2">
      <c r="A25" s="104">
        <v>2</v>
      </c>
      <c r="B25" s="103" t="s">
        <v>87</v>
      </c>
      <c r="C25" s="34" t="s">
        <v>88</v>
      </c>
      <c r="D25" s="34" t="s">
        <v>188</v>
      </c>
    </row>
    <row r="26" spans="1:11" ht="14" customHeight="1" x14ac:dyDescent="0.2">
      <c r="A26" s="105"/>
      <c r="B26" s="102"/>
      <c r="C26" s="34" t="s">
        <v>89</v>
      </c>
      <c r="D26" s="34" t="s">
        <v>108</v>
      </c>
    </row>
    <row r="27" spans="1:11" ht="14" customHeight="1" x14ac:dyDescent="0.2">
      <c r="A27" s="41"/>
      <c r="B27" s="102" t="s">
        <v>194</v>
      </c>
      <c r="C27" s="34" t="s">
        <v>90</v>
      </c>
      <c r="D27" s="34" t="s">
        <v>109</v>
      </c>
    </row>
    <row r="28" spans="1:11" ht="14" customHeight="1" x14ac:dyDescent="0.2">
      <c r="A28" s="41"/>
      <c r="B28" s="102"/>
      <c r="C28" s="34" t="s">
        <v>91</v>
      </c>
      <c r="D28" s="34" t="s">
        <v>110</v>
      </c>
    </row>
    <row r="29" spans="1:11" ht="14" customHeight="1" x14ac:dyDescent="0.2">
      <c r="A29" s="41"/>
      <c r="B29" s="40"/>
      <c r="C29" s="34" t="s">
        <v>92</v>
      </c>
      <c r="D29" s="34" t="s">
        <v>111</v>
      </c>
    </row>
    <row r="30" spans="1:11" ht="14" customHeight="1" x14ac:dyDescent="0.2">
      <c r="A30" s="41"/>
      <c r="B30" s="40"/>
      <c r="C30" s="34" t="s">
        <v>93</v>
      </c>
      <c r="D30" s="34" t="s">
        <v>112</v>
      </c>
    </row>
    <row r="31" spans="1:11" ht="14" customHeight="1" x14ac:dyDescent="0.2">
      <c r="A31" s="41"/>
      <c r="B31" s="40"/>
      <c r="C31" s="34" t="s">
        <v>94</v>
      </c>
      <c r="D31" s="34" t="s">
        <v>69</v>
      </c>
    </row>
    <row r="32" spans="1:11" ht="14" customHeight="1" x14ac:dyDescent="0.2">
      <c r="A32" s="41"/>
      <c r="B32" s="40"/>
      <c r="C32" s="34" t="s">
        <v>95</v>
      </c>
      <c r="D32" s="35" t="s">
        <v>113</v>
      </c>
    </row>
    <row r="33" spans="1:4" ht="14" customHeight="1" x14ac:dyDescent="0.2">
      <c r="A33" s="41"/>
      <c r="B33" s="40"/>
      <c r="C33" s="34" t="s">
        <v>96</v>
      </c>
      <c r="D33" s="34" t="s">
        <v>114</v>
      </c>
    </row>
    <row r="34" spans="1:4" ht="14" customHeight="1" x14ac:dyDescent="0.2">
      <c r="A34" s="41"/>
      <c r="B34" s="40"/>
      <c r="C34" s="34" t="s">
        <v>97</v>
      </c>
      <c r="D34" s="34" t="s">
        <v>115</v>
      </c>
    </row>
    <row r="35" spans="1:4" ht="14" customHeight="1" x14ac:dyDescent="0.2">
      <c r="A35" s="41"/>
      <c r="B35" s="40"/>
      <c r="C35" s="34" t="s">
        <v>98</v>
      </c>
      <c r="D35" s="34" t="s">
        <v>116</v>
      </c>
    </row>
    <row r="36" spans="1:4" ht="14" customHeight="1" x14ac:dyDescent="0.2">
      <c r="A36" s="41"/>
      <c r="B36" s="40"/>
      <c r="C36" s="34" t="s">
        <v>99</v>
      </c>
      <c r="D36" s="34" t="s">
        <v>117</v>
      </c>
    </row>
    <row r="37" spans="1:4" ht="14" customHeight="1" x14ac:dyDescent="0.2">
      <c r="A37" s="41"/>
      <c r="B37" s="40"/>
      <c r="C37" s="34" t="s">
        <v>100</v>
      </c>
      <c r="D37" s="34" t="s">
        <v>118</v>
      </c>
    </row>
    <row r="38" spans="1:4" ht="14" customHeight="1" x14ac:dyDescent="0.2">
      <c r="A38" s="41"/>
      <c r="B38" s="40"/>
      <c r="C38" s="34" t="s">
        <v>101</v>
      </c>
      <c r="D38" s="34" t="s">
        <v>119</v>
      </c>
    </row>
    <row r="39" spans="1:4" ht="14" customHeight="1" x14ac:dyDescent="0.2">
      <c r="A39" s="41"/>
      <c r="B39" s="40"/>
      <c r="C39" s="34" t="s">
        <v>102</v>
      </c>
      <c r="D39" s="34" t="s">
        <v>120</v>
      </c>
    </row>
    <row r="40" spans="1:4" ht="14" customHeight="1" x14ac:dyDescent="0.2">
      <c r="A40" s="41"/>
      <c r="B40" s="40"/>
      <c r="C40" s="34" t="s">
        <v>103</v>
      </c>
      <c r="D40" s="34" t="s">
        <v>121</v>
      </c>
    </row>
    <row r="41" spans="1:4" ht="14" customHeight="1" x14ac:dyDescent="0.2">
      <c r="A41" s="41"/>
      <c r="B41" s="40"/>
      <c r="C41" s="34" t="s">
        <v>104</v>
      </c>
      <c r="D41" s="34" t="s">
        <v>122</v>
      </c>
    </row>
    <row r="42" spans="1:4" ht="14" customHeight="1" x14ac:dyDescent="0.2">
      <c r="A42" s="41"/>
      <c r="B42" s="40"/>
      <c r="C42" s="34" t="s">
        <v>105</v>
      </c>
      <c r="D42" s="34" t="s">
        <v>189</v>
      </c>
    </row>
    <row r="43" spans="1:4" ht="14" customHeight="1" x14ac:dyDescent="0.2">
      <c r="A43" s="41"/>
      <c r="B43" s="40"/>
      <c r="C43" s="34" t="s">
        <v>106</v>
      </c>
      <c r="D43" s="34" t="s">
        <v>123</v>
      </c>
    </row>
    <row r="44" spans="1:4" ht="14" customHeight="1" x14ac:dyDescent="0.2">
      <c r="A44" s="41"/>
      <c r="B44" s="40"/>
      <c r="C44" s="34" t="s">
        <v>107</v>
      </c>
      <c r="D44" s="34" t="s">
        <v>124</v>
      </c>
    </row>
    <row r="45" spans="1:4" ht="14" customHeight="1" x14ac:dyDescent="0.2">
      <c r="A45" s="42"/>
      <c r="B45" s="43"/>
      <c r="C45" s="34"/>
      <c r="D45" s="47"/>
    </row>
    <row r="46" spans="1:4" ht="14" customHeight="1" x14ac:dyDescent="0.2">
      <c r="A46" s="104">
        <v>3</v>
      </c>
      <c r="B46" s="103" t="s">
        <v>6</v>
      </c>
      <c r="C46" s="34" t="s">
        <v>125</v>
      </c>
      <c r="D46" s="34" t="s">
        <v>147</v>
      </c>
    </row>
    <row r="47" spans="1:4" ht="14" customHeight="1" x14ac:dyDescent="0.2">
      <c r="A47" s="105"/>
      <c r="B47" s="102"/>
      <c r="C47" s="34" t="s">
        <v>126</v>
      </c>
      <c r="D47" s="34" t="s">
        <v>190</v>
      </c>
    </row>
    <row r="48" spans="1:4" ht="14" customHeight="1" x14ac:dyDescent="0.2">
      <c r="A48" s="41"/>
      <c r="B48" s="40"/>
      <c r="C48" s="34" t="s">
        <v>127</v>
      </c>
      <c r="D48" s="34" t="s">
        <v>148</v>
      </c>
    </row>
    <row r="49" spans="1:4" ht="14" customHeight="1" x14ac:dyDescent="0.2">
      <c r="A49" s="41"/>
      <c r="B49" s="40"/>
      <c r="C49" s="34" t="s">
        <v>128</v>
      </c>
      <c r="D49" s="34" t="s">
        <v>149</v>
      </c>
    </row>
    <row r="50" spans="1:4" ht="14" customHeight="1" x14ac:dyDescent="0.2">
      <c r="A50" s="41"/>
      <c r="B50" s="40"/>
      <c r="C50" s="34" t="s">
        <v>129</v>
      </c>
      <c r="D50" s="34" t="s">
        <v>150</v>
      </c>
    </row>
    <row r="51" spans="1:4" ht="14" customHeight="1" x14ac:dyDescent="0.2">
      <c r="A51" s="41"/>
      <c r="B51" s="40"/>
      <c r="C51" s="34" t="s">
        <v>130</v>
      </c>
      <c r="D51" s="34" t="s">
        <v>151</v>
      </c>
    </row>
    <row r="52" spans="1:4" ht="14" customHeight="1" x14ac:dyDescent="0.2">
      <c r="A52" s="41"/>
      <c r="B52" s="40"/>
      <c r="C52" s="34" t="s">
        <v>131</v>
      </c>
      <c r="D52" s="37" t="s">
        <v>152</v>
      </c>
    </row>
    <row r="53" spans="1:4" ht="14" customHeight="1" x14ac:dyDescent="0.2">
      <c r="A53" s="41"/>
      <c r="B53" s="40"/>
      <c r="C53" s="34" t="s">
        <v>132</v>
      </c>
      <c r="D53" s="34" t="s">
        <v>153</v>
      </c>
    </row>
    <row r="54" spans="1:4" ht="14" customHeight="1" x14ac:dyDescent="0.2">
      <c r="A54" s="41"/>
      <c r="B54" s="40"/>
      <c r="C54" s="34" t="s">
        <v>133</v>
      </c>
      <c r="D54" s="34" t="s">
        <v>154</v>
      </c>
    </row>
    <row r="55" spans="1:4" ht="14" customHeight="1" x14ac:dyDescent="0.2">
      <c r="A55" s="41"/>
      <c r="B55" s="40"/>
      <c r="C55" s="34" t="s">
        <v>134</v>
      </c>
      <c r="D55" s="34" t="s">
        <v>155</v>
      </c>
    </row>
    <row r="56" spans="1:4" ht="14" customHeight="1" x14ac:dyDescent="0.2">
      <c r="A56" s="41"/>
      <c r="B56" s="40"/>
      <c r="C56" s="34" t="s">
        <v>135</v>
      </c>
      <c r="D56" s="34" t="s">
        <v>156</v>
      </c>
    </row>
    <row r="57" spans="1:4" ht="14" customHeight="1" x14ac:dyDescent="0.2">
      <c r="A57" s="41"/>
      <c r="B57" s="40"/>
      <c r="C57" s="34" t="s">
        <v>136</v>
      </c>
      <c r="D57" s="34" t="s">
        <v>157</v>
      </c>
    </row>
    <row r="58" spans="1:4" ht="14" customHeight="1" x14ac:dyDescent="0.2">
      <c r="A58" s="41"/>
      <c r="B58" s="40"/>
      <c r="C58" s="34" t="s">
        <v>137</v>
      </c>
      <c r="D58" s="34" t="s">
        <v>158</v>
      </c>
    </row>
    <row r="59" spans="1:4" ht="14" customHeight="1" x14ac:dyDescent="0.2">
      <c r="A59" s="41"/>
      <c r="B59" s="40"/>
      <c r="C59" s="34" t="s">
        <v>138</v>
      </c>
      <c r="D59" s="34" t="s">
        <v>159</v>
      </c>
    </row>
    <row r="60" spans="1:4" ht="14" customHeight="1" x14ac:dyDescent="0.2">
      <c r="A60" s="41"/>
      <c r="B60" s="40"/>
      <c r="C60" s="34" t="s">
        <v>139</v>
      </c>
      <c r="D60" s="34" t="s">
        <v>160</v>
      </c>
    </row>
    <row r="61" spans="1:4" ht="14" customHeight="1" x14ac:dyDescent="0.2">
      <c r="A61" s="41"/>
      <c r="B61" s="40"/>
      <c r="C61" s="34" t="s">
        <v>140</v>
      </c>
      <c r="D61" s="34" t="s">
        <v>161</v>
      </c>
    </row>
    <row r="62" spans="1:4" ht="14" customHeight="1" x14ac:dyDescent="0.2">
      <c r="A62" s="41"/>
      <c r="B62" s="40"/>
      <c r="C62" s="36" t="s">
        <v>141</v>
      </c>
      <c r="D62" s="34" t="s">
        <v>162</v>
      </c>
    </row>
    <row r="63" spans="1:4" ht="14" customHeight="1" x14ac:dyDescent="0.2">
      <c r="A63" s="41"/>
      <c r="B63" s="40"/>
      <c r="C63" s="36" t="s">
        <v>142</v>
      </c>
      <c r="D63" s="34" t="s">
        <v>163</v>
      </c>
    </row>
    <row r="64" spans="1:4" ht="14" customHeight="1" x14ac:dyDescent="0.2">
      <c r="A64" s="41"/>
      <c r="B64" s="40"/>
      <c r="C64" s="36" t="s">
        <v>143</v>
      </c>
      <c r="D64" s="34" t="s">
        <v>164</v>
      </c>
    </row>
    <row r="65" spans="1:4" ht="14" customHeight="1" x14ac:dyDescent="0.2">
      <c r="A65" s="41"/>
      <c r="B65" s="40"/>
      <c r="C65" s="36" t="s">
        <v>144</v>
      </c>
      <c r="D65" s="34" t="s">
        <v>165</v>
      </c>
    </row>
    <row r="66" spans="1:4" ht="14" customHeight="1" x14ac:dyDescent="0.2">
      <c r="A66" s="41"/>
      <c r="B66" s="40"/>
      <c r="C66" s="36" t="s">
        <v>145</v>
      </c>
      <c r="D66" s="47"/>
    </row>
    <row r="67" spans="1:4" ht="14" customHeight="1" x14ac:dyDescent="0.2">
      <c r="A67" s="41"/>
      <c r="B67" s="40"/>
      <c r="C67" s="36" t="s">
        <v>146</v>
      </c>
      <c r="D67" s="47"/>
    </row>
    <row r="68" spans="1:4" ht="14" customHeight="1" x14ac:dyDescent="0.2">
      <c r="A68" s="42"/>
      <c r="B68" s="40"/>
      <c r="C68" s="34"/>
      <c r="D68" s="47"/>
    </row>
    <row r="69" spans="1:4" ht="14" customHeight="1" x14ac:dyDescent="0.2">
      <c r="A69" s="104">
        <v>4</v>
      </c>
      <c r="B69" s="103" t="s">
        <v>7</v>
      </c>
      <c r="C69" s="34" t="s">
        <v>166</v>
      </c>
      <c r="D69" s="34" t="s">
        <v>175</v>
      </c>
    </row>
    <row r="70" spans="1:4" ht="14" customHeight="1" x14ac:dyDescent="0.2">
      <c r="A70" s="105"/>
      <c r="B70" s="102"/>
      <c r="C70" s="34" t="s">
        <v>167</v>
      </c>
      <c r="D70" s="34" t="s">
        <v>176</v>
      </c>
    </row>
    <row r="71" spans="1:4" ht="14" customHeight="1" x14ac:dyDescent="0.2">
      <c r="A71" s="41"/>
      <c r="B71" s="102" t="s">
        <v>195</v>
      </c>
      <c r="C71" s="34" t="s">
        <v>168</v>
      </c>
      <c r="D71" s="34" t="s">
        <v>177</v>
      </c>
    </row>
    <row r="72" spans="1:4" ht="14" customHeight="1" x14ac:dyDescent="0.2">
      <c r="A72" s="41"/>
      <c r="B72" s="102"/>
      <c r="C72" s="34" t="s">
        <v>169</v>
      </c>
      <c r="D72" s="34" t="s">
        <v>178</v>
      </c>
    </row>
    <row r="73" spans="1:4" ht="14" customHeight="1" x14ac:dyDescent="0.2">
      <c r="A73" s="41"/>
      <c r="B73" s="40"/>
      <c r="C73" s="34" t="s">
        <v>170</v>
      </c>
      <c r="D73" s="34" t="s">
        <v>179</v>
      </c>
    </row>
    <row r="74" spans="1:4" ht="14" customHeight="1" x14ac:dyDescent="0.2">
      <c r="A74" s="41"/>
      <c r="B74" s="40"/>
      <c r="C74" s="34" t="s">
        <v>171</v>
      </c>
      <c r="D74" s="34" t="s">
        <v>180</v>
      </c>
    </row>
    <row r="75" spans="1:4" ht="14" customHeight="1" x14ac:dyDescent="0.2">
      <c r="A75" s="41"/>
      <c r="B75" s="40"/>
      <c r="C75" s="34" t="s">
        <v>172</v>
      </c>
      <c r="D75" s="34" t="s">
        <v>181</v>
      </c>
    </row>
    <row r="76" spans="1:4" ht="14" customHeight="1" x14ac:dyDescent="0.2">
      <c r="A76" s="41"/>
      <c r="B76" s="40"/>
      <c r="C76" s="34" t="s">
        <v>173</v>
      </c>
      <c r="D76" s="34" t="s">
        <v>182</v>
      </c>
    </row>
    <row r="77" spans="1:4" ht="14" customHeight="1" x14ac:dyDescent="0.2">
      <c r="A77" s="41"/>
      <c r="B77" s="40"/>
      <c r="C77" s="34" t="s">
        <v>174</v>
      </c>
      <c r="D77" s="47"/>
    </row>
    <row r="78" spans="1:4" ht="14" customHeight="1" x14ac:dyDescent="0.2">
      <c r="A78" s="41"/>
      <c r="B78" s="40"/>
      <c r="C78" s="34"/>
      <c r="D78" s="47"/>
    </row>
    <row r="79" spans="1:4" ht="14" customHeight="1" x14ac:dyDescent="0.2">
      <c r="A79" s="104">
        <v>5</v>
      </c>
      <c r="B79" s="103" t="s">
        <v>8</v>
      </c>
      <c r="C79" s="38" t="s">
        <v>183</v>
      </c>
    </row>
    <row r="80" spans="1:4" ht="14" customHeight="1" x14ac:dyDescent="0.2">
      <c r="A80" s="105"/>
      <c r="B80" s="102"/>
      <c r="C80" s="34" t="s">
        <v>184</v>
      </c>
    </row>
    <row r="81" spans="1:4" ht="14" customHeight="1" x14ac:dyDescent="0.2">
      <c r="A81" s="41"/>
      <c r="B81" s="102" t="s">
        <v>196</v>
      </c>
      <c r="C81" s="34" t="s">
        <v>185</v>
      </c>
    </row>
    <row r="82" spans="1:4" ht="14" customHeight="1" x14ac:dyDescent="0.2">
      <c r="A82" s="41"/>
      <c r="B82" s="102"/>
      <c r="C82" s="34" t="s">
        <v>186</v>
      </c>
    </row>
    <row r="83" spans="1:4" ht="14" customHeight="1" x14ac:dyDescent="0.2">
      <c r="A83" s="42"/>
      <c r="B83" s="43"/>
      <c r="C83" s="38"/>
    </row>
    <row r="84" spans="1:4" ht="12" customHeight="1" x14ac:dyDescent="0.3"/>
    <row r="85" spans="1:4" ht="12" customHeight="1" x14ac:dyDescent="0.2">
      <c r="A85" s="101" t="s">
        <v>221</v>
      </c>
      <c r="B85" s="101"/>
      <c r="C85" s="101"/>
      <c r="D85" s="101"/>
    </row>
    <row r="86" spans="1:4" ht="12" customHeight="1" x14ac:dyDescent="0.2">
      <c r="A86" s="101"/>
      <c r="B86" s="101"/>
      <c r="C86" s="101"/>
      <c r="D86" s="101"/>
    </row>
    <row r="87" spans="1:4" ht="12" customHeight="1" x14ac:dyDescent="0.2">
      <c r="A87" s="101"/>
      <c r="B87" s="101"/>
      <c r="C87" s="101"/>
      <c r="D87" s="101"/>
    </row>
    <row r="88" spans="1:4" ht="12" customHeight="1" x14ac:dyDescent="0.3"/>
    <row r="89" spans="1:4" ht="12" customHeight="1" x14ac:dyDescent="0.3"/>
    <row r="90" spans="1:4" ht="12" customHeight="1" x14ac:dyDescent="0.3"/>
    <row r="91" spans="1:4" ht="12" customHeight="1" x14ac:dyDescent="0.3"/>
    <row r="92" spans="1:4" ht="12" customHeight="1" x14ac:dyDescent="0.3"/>
    <row r="93" spans="1:4" ht="12" customHeight="1" x14ac:dyDescent="0.3"/>
    <row r="94" spans="1:4" ht="12" customHeight="1" x14ac:dyDescent="0.3"/>
    <row r="95" spans="1:4" ht="12" customHeight="1" x14ac:dyDescent="0.3"/>
    <row r="96" spans="1:4" ht="12" customHeight="1" x14ac:dyDescent="0.3"/>
    <row r="97" ht="12" customHeight="1" x14ac:dyDescent="0.3"/>
    <row r="98" ht="12" customHeight="1" x14ac:dyDescent="0.3"/>
    <row r="99" ht="12" customHeight="1" x14ac:dyDescent="0.3"/>
    <row r="100" ht="12" customHeight="1" x14ac:dyDescent="0.3"/>
    <row r="101" ht="12" customHeight="1" x14ac:dyDescent="0.3"/>
    <row r="102" ht="12" customHeight="1" x14ac:dyDescent="0.3"/>
    <row r="103" ht="12" customHeight="1" x14ac:dyDescent="0.3"/>
    <row r="104" ht="12" customHeight="1" x14ac:dyDescent="0.3"/>
    <row r="105" ht="12" customHeight="1" x14ac:dyDescent="0.3"/>
    <row r="106" ht="12" customHeight="1" x14ac:dyDescent="0.3"/>
    <row r="107" ht="12" customHeight="1" x14ac:dyDescent="0.3"/>
    <row r="108" ht="12" customHeight="1" x14ac:dyDescent="0.3"/>
    <row r="109" ht="12" customHeight="1" x14ac:dyDescent="0.3"/>
    <row r="110" ht="12" customHeight="1" x14ac:dyDescent="0.3"/>
    <row r="111" ht="12" customHeight="1" x14ac:dyDescent="0.3"/>
    <row r="112" ht="12" customHeight="1" x14ac:dyDescent="0.3"/>
    <row r="113" ht="12" customHeight="1" x14ac:dyDescent="0.3"/>
    <row r="114" ht="12" customHeight="1" x14ac:dyDescent="0.3"/>
    <row r="115" ht="12" customHeight="1" x14ac:dyDescent="0.3"/>
    <row r="116" ht="12" customHeight="1" x14ac:dyDescent="0.3"/>
    <row r="117" ht="12" customHeight="1" x14ac:dyDescent="0.3"/>
    <row r="118" ht="12" customHeight="1" x14ac:dyDescent="0.3"/>
    <row r="119" ht="12" customHeight="1" x14ac:dyDescent="0.3"/>
    <row r="120" ht="12" customHeight="1" x14ac:dyDescent="0.3"/>
    <row r="121" ht="12" customHeight="1" x14ac:dyDescent="0.3"/>
    <row r="122" ht="12" customHeight="1" x14ac:dyDescent="0.3"/>
    <row r="123" ht="12" customHeight="1" x14ac:dyDescent="0.3"/>
    <row r="124" ht="12" customHeight="1" x14ac:dyDescent="0.3"/>
    <row r="125" ht="12" customHeight="1" x14ac:dyDescent="0.3"/>
    <row r="126" ht="12" customHeight="1" x14ac:dyDescent="0.3"/>
    <row r="127" ht="12" customHeight="1" x14ac:dyDescent="0.3"/>
    <row r="128"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sheetData>
  <sheetProtection password="DAED" sheet="1" objects="1" scenarios="1" selectLockedCells="1" selectUnlockedCells="1"/>
  <mergeCells count="17">
    <mergeCell ref="F12:K17"/>
    <mergeCell ref="C1:D1"/>
    <mergeCell ref="B4:B5"/>
    <mergeCell ref="B79:B80"/>
    <mergeCell ref="A79:A80"/>
    <mergeCell ref="B69:B70"/>
    <mergeCell ref="A69:A70"/>
    <mergeCell ref="B46:B47"/>
    <mergeCell ref="A46:A47"/>
    <mergeCell ref="B27:B28"/>
    <mergeCell ref="B71:B72"/>
    <mergeCell ref="A85:D87"/>
    <mergeCell ref="B81:B82"/>
    <mergeCell ref="B25:B26"/>
    <mergeCell ref="A25:A26"/>
    <mergeCell ref="B2:B3"/>
    <mergeCell ref="A2:A3"/>
  </mergeCells>
  <phoneticPr fontId="3" type="noConversion"/>
  <printOptions horizontalCentered="1" verticalCentered="1"/>
  <pageMargins left="0.75000000000000011" right="0.75000000000000011" top="1" bottom="1" header="0.5" footer="0.5"/>
  <pageSetup paperSize="9" scale="57" orientation="portrait" horizontalDpi="4294967292" verticalDpi="4294967292" copies="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4"/>
  <sheetViews>
    <sheetView zoomScale="90" zoomScaleNormal="90" zoomScalePageLayoutView="90" workbookViewId="0">
      <selection activeCell="C2" sqref="C2"/>
    </sheetView>
  </sheetViews>
  <sheetFormatPr baseColWidth="10" defaultRowHeight="16" x14ac:dyDescent="0.2"/>
  <cols>
    <col min="1" max="1" width="5.5" style="1" customWidth="1"/>
    <col min="2" max="2" width="29.6640625" style="1" customWidth="1"/>
    <col min="3" max="3" width="38.6640625" style="1" customWidth="1"/>
    <col min="4" max="4" width="8" style="51" customWidth="1"/>
    <col min="5" max="5" width="5.83203125" style="51" customWidth="1"/>
    <col min="6" max="6" width="63" style="1" customWidth="1"/>
    <col min="7" max="7" width="10.83203125" style="1"/>
    <col min="8" max="12" width="7.5" style="1" customWidth="1"/>
  </cols>
  <sheetData>
    <row r="1" spans="1:15" ht="33" customHeight="1" x14ac:dyDescent="0.2">
      <c r="B1" s="32" t="s">
        <v>44</v>
      </c>
      <c r="C1" s="69"/>
      <c r="D1" s="66"/>
      <c r="E1" s="66"/>
      <c r="G1" s="64" t="str">
        <f>IF(ISTEXT(C1)," ","Tuliskan nama RS Anda")</f>
        <v>Tuliskan nama RS Anda</v>
      </c>
      <c r="H1" s="63"/>
      <c r="I1" s="63"/>
      <c r="J1" s="32"/>
      <c r="K1" s="32"/>
      <c r="L1" s="32"/>
    </row>
    <row r="2" spans="1:15" ht="33" customHeight="1" x14ac:dyDescent="0.2">
      <c r="B2" s="32" t="str">
        <f>IF(ISTEXT(C1),"Bulan - Tahun          :"," ")</f>
        <v xml:space="preserve"> </v>
      </c>
      <c r="C2" s="94"/>
      <c r="D2" s="66"/>
      <c r="E2" s="66"/>
      <c r="F2" s="22"/>
      <c r="G2" s="64" t="str">
        <f>IF(ISTEXT(C2)," ","Tulis bulan dan tahun yang benar")</f>
        <v>Tulis bulan dan tahun yang benar</v>
      </c>
      <c r="H2" s="63"/>
      <c r="I2" s="63"/>
      <c r="J2" s="32"/>
      <c r="K2" s="32"/>
      <c r="L2" s="32"/>
    </row>
    <row r="3" spans="1:15" ht="5" customHeight="1" x14ac:dyDescent="0.2">
      <c r="A3" s="49"/>
      <c r="B3" s="50"/>
      <c r="C3" s="61"/>
      <c r="D3" s="67"/>
      <c r="E3" s="33"/>
      <c r="F3" s="52"/>
      <c r="G3" s="51"/>
      <c r="H3" s="51"/>
      <c r="I3" s="51"/>
      <c r="J3" s="51"/>
      <c r="K3" s="51"/>
    </row>
    <row r="4" spans="1:15" x14ac:dyDescent="0.2">
      <c r="B4" s="53"/>
      <c r="C4" s="113" t="s">
        <v>198</v>
      </c>
      <c r="D4" s="114">
        <v>1</v>
      </c>
      <c r="E4" s="59">
        <v>1</v>
      </c>
      <c r="F4" s="60" t="s">
        <v>201</v>
      </c>
      <c r="G4" s="109" t="str">
        <f>IF(G2=" ","Berapakah jumlah Perawat yang akan diberikan insentif?"," ")</f>
        <v xml:space="preserve"> </v>
      </c>
      <c r="H4" s="109"/>
      <c r="I4" s="109"/>
      <c r="J4" s="109"/>
      <c r="K4" s="109"/>
      <c r="L4" s="109"/>
    </row>
    <row r="5" spans="1:15" x14ac:dyDescent="0.2">
      <c r="B5" s="112" t="str">
        <f>IF(OR(COUNTA(B16:B1024)=I7,G4=" ")," ","Waduh, Cek Ulang dong! Ternyata jumlah yang dimasukkan tidak sesuai yaitu kurang atau lebih dari jumlah Perawat")</f>
        <v xml:space="preserve"> </v>
      </c>
      <c r="C5" s="113"/>
      <c r="D5" s="114"/>
      <c r="E5" s="59">
        <v>2</v>
      </c>
      <c r="F5" s="60" t="s">
        <v>202</v>
      </c>
      <c r="G5" s="109"/>
      <c r="H5" s="109"/>
      <c r="I5" s="109"/>
      <c r="J5" s="109"/>
      <c r="K5" s="109"/>
      <c r="L5" s="109"/>
    </row>
    <row r="6" spans="1:15" ht="15" customHeight="1" x14ac:dyDescent="0.2">
      <c r="B6" s="112"/>
      <c r="C6" s="113" t="s">
        <v>199</v>
      </c>
      <c r="D6" s="114">
        <v>2</v>
      </c>
      <c r="E6" s="59">
        <v>3</v>
      </c>
      <c r="F6" s="60" t="s">
        <v>208</v>
      </c>
      <c r="G6" s="109"/>
      <c r="H6" s="109"/>
      <c r="I6" s="109"/>
      <c r="J6" s="109"/>
      <c r="K6" s="109"/>
      <c r="L6" s="109"/>
    </row>
    <row r="7" spans="1:15" x14ac:dyDescent="0.2">
      <c r="B7" s="112"/>
      <c r="C7" s="113"/>
      <c r="D7" s="114"/>
      <c r="E7" s="59">
        <v>4</v>
      </c>
      <c r="F7" s="60" t="s">
        <v>203</v>
      </c>
      <c r="G7" s="54"/>
      <c r="H7" s="50"/>
      <c r="I7" s="110"/>
      <c r="J7" s="110"/>
      <c r="K7" s="53"/>
      <c r="L7" s="53"/>
    </row>
    <row r="8" spans="1:15" ht="15" customHeight="1" x14ac:dyDescent="0.2">
      <c r="B8" s="112"/>
      <c r="C8" s="113" t="s">
        <v>200</v>
      </c>
      <c r="D8" s="114">
        <v>3</v>
      </c>
      <c r="E8" s="59">
        <v>5</v>
      </c>
      <c r="F8" s="60" t="s">
        <v>204</v>
      </c>
      <c r="G8" s="54"/>
      <c r="H8" s="50"/>
      <c r="I8" s="110"/>
      <c r="J8" s="110"/>
      <c r="K8" s="53"/>
      <c r="L8" s="53"/>
    </row>
    <row r="9" spans="1:15" x14ac:dyDescent="0.2">
      <c r="B9" s="112"/>
      <c r="C9" s="113"/>
      <c r="D9" s="114"/>
      <c r="E9" s="59">
        <v>6</v>
      </c>
      <c r="F9" s="60" t="s">
        <v>205</v>
      </c>
      <c r="G9" s="55"/>
      <c r="H9" s="56"/>
      <c r="I9" s="110"/>
      <c r="J9" s="110"/>
      <c r="K9" s="53"/>
      <c r="L9" s="53"/>
      <c r="N9" t="b">
        <f>AND(G2=" ",I7&gt;1000)</f>
        <v>0</v>
      </c>
      <c r="O9" t="str">
        <f>IF(AND(G2=" ",I7&gt;100),"aaaa"," ")</f>
        <v xml:space="preserve"> </v>
      </c>
    </row>
    <row r="10" spans="1:15" x14ac:dyDescent="0.2">
      <c r="B10" s="112"/>
      <c r="C10" s="113"/>
      <c r="D10" s="114"/>
      <c r="E10" s="59">
        <v>7</v>
      </c>
      <c r="F10" s="60" t="s">
        <v>206</v>
      </c>
      <c r="G10" s="111" t="str">
        <f>IF(AND(G2=" ",I7&gt;=1000),"Maaf perangkat lunak ini hanya dapat menghitung maksimum sebanyak 1000 orang"," ")</f>
        <v xml:space="preserve"> </v>
      </c>
      <c r="H10" s="111"/>
      <c r="I10" s="111"/>
      <c r="J10" s="111"/>
      <c r="K10" s="111"/>
      <c r="L10" s="111"/>
    </row>
    <row r="11" spans="1:15" x14ac:dyDescent="0.2">
      <c r="B11" s="53"/>
      <c r="C11" s="113"/>
      <c r="D11" s="114"/>
      <c r="E11" s="59">
        <v>8</v>
      </c>
      <c r="F11" s="60" t="s">
        <v>207</v>
      </c>
      <c r="G11" s="111"/>
      <c r="H11" s="111"/>
      <c r="I11" s="111"/>
      <c r="J11" s="111"/>
      <c r="K11" s="111"/>
      <c r="L11" s="111"/>
    </row>
    <row r="12" spans="1:15" ht="5" customHeight="1" x14ac:dyDescent="0.2">
      <c r="B12" s="68"/>
      <c r="C12" s="53"/>
      <c r="D12" s="53"/>
      <c r="E12" s="53"/>
      <c r="F12" s="53"/>
      <c r="G12" s="53"/>
      <c r="H12" s="53"/>
      <c r="I12" s="53"/>
      <c r="J12" s="53"/>
      <c r="K12" s="53"/>
      <c r="L12" s="53"/>
    </row>
    <row r="13" spans="1:15" ht="23" x14ac:dyDescent="0.2">
      <c r="A13" s="116" t="str">
        <f>IF(ISTEXT(C2),"No"," ")</f>
        <v xml:space="preserve"> </v>
      </c>
      <c r="B13" s="116" t="str">
        <f>IF(ISTEXT(C2),"Nama Perawat"," ")</f>
        <v xml:space="preserve"> </v>
      </c>
      <c r="C13" s="116" t="str">
        <f>IF(ISTEXT(C2),"Ruang Dinas"," ")</f>
        <v xml:space="preserve"> </v>
      </c>
      <c r="D13" s="118" t="str">
        <f>IF(ISTEXT(C2),"Kategori Ruang Dinas"," ")</f>
        <v xml:space="preserve"> </v>
      </c>
      <c r="E13" s="116" t="str">
        <f>IF(ISTEXT(C2),"Tugas Peran yang dilaksanakan sebagai Perawat"," ")</f>
        <v xml:space="preserve"> </v>
      </c>
      <c r="F13" s="116"/>
      <c r="G13" s="116"/>
      <c r="H13" s="117" t="str">
        <f>IF(ISTEXT(C2),"Jumlah Jenis Tindakan dalam Katagori"," ")</f>
        <v xml:space="preserve"> </v>
      </c>
      <c r="I13" s="117"/>
      <c r="J13" s="117"/>
      <c r="K13" s="117"/>
      <c r="L13" s="117"/>
    </row>
    <row r="14" spans="1:15" ht="18" x14ac:dyDescent="0.2">
      <c r="A14" s="116"/>
      <c r="B14" s="116"/>
      <c r="C14" s="116"/>
      <c r="D14" s="118"/>
      <c r="E14" s="117" t="str">
        <f>IF(ISTEXT(C2),"Sehari-hari"," ")</f>
        <v xml:space="preserve"> </v>
      </c>
      <c r="F14" s="117"/>
      <c r="G14" s="119" t="str">
        <f>IF(ISTEXT(C2),"Jumlah hari Pengamat"," ")</f>
        <v xml:space="preserve"> </v>
      </c>
      <c r="H14" s="115" t="str">
        <f>IF(ISTEXT(C2),"Sederhana"," ")</f>
        <v xml:space="preserve"> </v>
      </c>
      <c r="I14" s="115" t="str">
        <f>IF(ISTEXT(C2),"Ringan"," ")</f>
        <v xml:space="preserve"> </v>
      </c>
      <c r="J14" s="115" t="str">
        <f>IF(ISTEXT(C2),"Sedang"," ")</f>
        <v xml:space="preserve"> </v>
      </c>
      <c r="K14" s="115" t="str">
        <f>IF(ISTEXT(C2),"Besar"," ")</f>
        <v xml:space="preserve"> </v>
      </c>
      <c r="L14" s="115" t="str">
        <f>IF(ISTEXT(C2),"Khusus"," ")</f>
        <v xml:space="preserve"> </v>
      </c>
    </row>
    <row r="15" spans="1:15" x14ac:dyDescent="0.2">
      <c r="A15" s="116"/>
      <c r="B15" s="116"/>
      <c r="C15" s="116"/>
      <c r="D15" s="118"/>
      <c r="E15" s="62" t="str">
        <f>IF(ISTEXT(C2),"Kode"," ")</f>
        <v xml:space="preserve"> </v>
      </c>
      <c r="F15" s="62" t="str">
        <f>IF(ISTEXT(C2),"Tugas Peran"," ")</f>
        <v xml:space="preserve"> </v>
      </c>
      <c r="G15" s="119"/>
      <c r="H15" s="115"/>
      <c r="I15" s="115"/>
      <c r="J15" s="115"/>
      <c r="K15" s="115"/>
      <c r="L15" s="115"/>
    </row>
    <row r="16" spans="1:15" x14ac:dyDescent="0.2">
      <c r="A16" s="65">
        <v>1</v>
      </c>
      <c r="B16" s="70"/>
      <c r="C16" s="70"/>
      <c r="D16" s="19"/>
      <c r="E16" s="19"/>
      <c r="F16" s="57" t="str">
        <f t="shared" ref="F16:F80" si="0">IF($E16=1,$F$4,IF($E16=2,$F$5,IF($E16=3,$F$6,IF($E16=4,$F$7,IF($E16=5,$F$8,IF($E16=6,$F$9,IF($E16=7,$F$10,IF($E16=8,$F$11," "))))))))</f>
        <v xml:space="preserve"> </v>
      </c>
      <c r="G16" s="70"/>
      <c r="H16" s="70"/>
      <c r="I16" s="70"/>
      <c r="J16" s="70"/>
      <c r="K16" s="70"/>
      <c r="L16" s="70"/>
    </row>
    <row r="17" spans="1:12" x14ac:dyDescent="0.2">
      <c r="A17" s="65">
        <v>2</v>
      </c>
      <c r="B17" s="70"/>
      <c r="C17" s="70"/>
      <c r="D17" s="19"/>
      <c r="E17" s="19"/>
      <c r="F17" s="57" t="str">
        <f t="shared" si="0"/>
        <v xml:space="preserve"> </v>
      </c>
      <c r="G17" s="70"/>
      <c r="H17" s="70"/>
      <c r="I17" s="70"/>
      <c r="J17" s="70"/>
      <c r="K17" s="70"/>
      <c r="L17" s="70"/>
    </row>
    <row r="18" spans="1:12" x14ac:dyDescent="0.2">
      <c r="A18" s="65">
        <v>3</v>
      </c>
      <c r="B18" s="70"/>
      <c r="C18" s="70"/>
      <c r="D18" s="19"/>
      <c r="E18" s="19"/>
      <c r="F18" s="57" t="str">
        <f t="shared" si="0"/>
        <v xml:space="preserve"> </v>
      </c>
      <c r="G18" s="70"/>
      <c r="H18" s="70"/>
      <c r="I18" s="70"/>
      <c r="J18" s="70"/>
      <c r="K18" s="70"/>
      <c r="L18" s="70"/>
    </row>
    <row r="19" spans="1:12" x14ac:dyDescent="0.2">
      <c r="A19" s="65">
        <v>4</v>
      </c>
      <c r="B19" s="70"/>
      <c r="C19" s="70"/>
      <c r="D19" s="19"/>
      <c r="E19" s="19"/>
      <c r="F19" s="57" t="str">
        <f t="shared" si="0"/>
        <v xml:space="preserve"> </v>
      </c>
      <c r="G19" s="70"/>
      <c r="H19" s="70"/>
      <c r="I19" s="70"/>
      <c r="J19" s="70"/>
      <c r="K19" s="70"/>
      <c r="L19" s="70"/>
    </row>
    <row r="20" spans="1:12" x14ac:dyDescent="0.2">
      <c r="A20" s="65">
        <v>5</v>
      </c>
      <c r="B20" s="70"/>
      <c r="C20" s="70"/>
      <c r="D20" s="19"/>
      <c r="E20" s="19"/>
      <c r="F20" s="57" t="str">
        <f t="shared" si="0"/>
        <v xml:space="preserve"> </v>
      </c>
      <c r="G20" s="70"/>
      <c r="H20" s="70"/>
      <c r="I20" s="70"/>
      <c r="J20" s="70"/>
      <c r="K20" s="70"/>
      <c r="L20" s="70"/>
    </row>
    <row r="21" spans="1:12" x14ac:dyDescent="0.2">
      <c r="A21" s="65">
        <v>6</v>
      </c>
      <c r="B21" s="70"/>
      <c r="C21" s="70"/>
      <c r="D21" s="19"/>
      <c r="E21" s="19"/>
      <c r="F21" s="57" t="str">
        <f t="shared" si="0"/>
        <v xml:space="preserve"> </v>
      </c>
      <c r="G21" s="70"/>
      <c r="H21" s="70"/>
      <c r="I21" s="70"/>
      <c r="J21" s="70"/>
      <c r="K21" s="70"/>
      <c r="L21" s="70"/>
    </row>
    <row r="22" spans="1:12" x14ac:dyDescent="0.2">
      <c r="A22" s="65">
        <v>7</v>
      </c>
      <c r="B22" s="70"/>
      <c r="C22" s="70"/>
      <c r="D22" s="19"/>
      <c r="E22" s="19"/>
      <c r="F22" s="57" t="str">
        <f t="shared" si="0"/>
        <v xml:space="preserve"> </v>
      </c>
      <c r="G22" s="70"/>
      <c r="H22" s="70"/>
      <c r="I22" s="70"/>
      <c r="J22" s="70"/>
      <c r="K22" s="70"/>
      <c r="L22" s="70"/>
    </row>
    <row r="23" spans="1:12" x14ac:dyDescent="0.2">
      <c r="A23" s="65">
        <v>8</v>
      </c>
      <c r="B23" s="70"/>
      <c r="C23" s="70"/>
      <c r="D23" s="19"/>
      <c r="E23" s="19"/>
      <c r="F23" s="57" t="str">
        <f t="shared" si="0"/>
        <v xml:space="preserve"> </v>
      </c>
      <c r="G23" s="70"/>
      <c r="H23" s="70"/>
      <c r="I23" s="70"/>
      <c r="J23" s="70"/>
      <c r="K23" s="70"/>
      <c r="L23" s="70"/>
    </row>
    <row r="24" spans="1:12" x14ac:dyDescent="0.2">
      <c r="A24" s="65">
        <v>9</v>
      </c>
      <c r="B24" s="70"/>
      <c r="C24" s="70"/>
      <c r="D24" s="19"/>
      <c r="E24" s="19"/>
      <c r="F24" s="57" t="str">
        <f t="shared" si="0"/>
        <v xml:space="preserve"> </v>
      </c>
      <c r="G24" s="70"/>
      <c r="H24" s="70"/>
      <c r="I24" s="70"/>
      <c r="J24" s="70"/>
      <c r="K24" s="70"/>
      <c r="L24" s="70"/>
    </row>
    <row r="25" spans="1:12" x14ac:dyDescent="0.2">
      <c r="A25" s="65">
        <v>10</v>
      </c>
      <c r="B25" s="70"/>
      <c r="C25" s="70"/>
      <c r="D25" s="19"/>
      <c r="E25" s="19"/>
      <c r="F25" s="57" t="str">
        <f t="shared" si="0"/>
        <v xml:space="preserve"> </v>
      </c>
      <c r="G25" s="70"/>
      <c r="H25" s="70"/>
      <c r="I25" s="70"/>
      <c r="J25" s="70"/>
      <c r="K25" s="70"/>
      <c r="L25" s="70"/>
    </row>
    <row r="26" spans="1:12" x14ac:dyDescent="0.2">
      <c r="A26" s="65">
        <v>11</v>
      </c>
      <c r="B26" s="70"/>
      <c r="C26" s="70"/>
      <c r="D26" s="19"/>
      <c r="E26" s="19"/>
      <c r="F26" s="57" t="str">
        <f t="shared" si="0"/>
        <v xml:space="preserve"> </v>
      </c>
      <c r="G26" s="70"/>
      <c r="H26" s="70"/>
      <c r="I26" s="70"/>
      <c r="J26" s="70"/>
      <c r="K26" s="70"/>
      <c r="L26" s="70"/>
    </row>
    <row r="27" spans="1:12" x14ac:dyDescent="0.2">
      <c r="A27" s="65">
        <v>12</v>
      </c>
      <c r="B27" s="70"/>
      <c r="C27" s="70"/>
      <c r="D27" s="19"/>
      <c r="E27" s="19"/>
      <c r="F27" s="57" t="str">
        <f t="shared" si="0"/>
        <v xml:space="preserve"> </v>
      </c>
      <c r="G27" s="70"/>
      <c r="H27" s="70"/>
      <c r="I27" s="70"/>
      <c r="J27" s="70"/>
      <c r="K27" s="70"/>
      <c r="L27" s="70"/>
    </row>
    <row r="28" spans="1:12" x14ac:dyDescent="0.2">
      <c r="A28" s="65">
        <v>13</v>
      </c>
      <c r="B28" s="70"/>
      <c r="C28" s="70"/>
      <c r="D28" s="19"/>
      <c r="E28" s="19"/>
      <c r="F28" s="57" t="str">
        <f t="shared" si="0"/>
        <v xml:space="preserve"> </v>
      </c>
      <c r="G28" s="70"/>
      <c r="H28" s="70"/>
      <c r="I28" s="70"/>
      <c r="J28" s="70"/>
      <c r="K28" s="70"/>
      <c r="L28" s="70"/>
    </row>
    <row r="29" spans="1:12" x14ac:dyDescent="0.2">
      <c r="A29" s="65">
        <v>14</v>
      </c>
      <c r="B29" s="70"/>
      <c r="C29" s="70"/>
      <c r="D29" s="19"/>
      <c r="E29" s="19"/>
      <c r="F29" s="57" t="str">
        <f t="shared" si="0"/>
        <v xml:space="preserve"> </v>
      </c>
      <c r="G29" s="70"/>
      <c r="H29" s="70"/>
      <c r="I29" s="70"/>
      <c r="J29" s="70"/>
      <c r="K29" s="70"/>
      <c r="L29" s="70"/>
    </row>
    <row r="30" spans="1:12" x14ac:dyDescent="0.2">
      <c r="A30" s="65">
        <v>15</v>
      </c>
      <c r="B30" s="70"/>
      <c r="C30" s="70"/>
      <c r="D30" s="19"/>
      <c r="E30" s="19"/>
      <c r="F30" s="57" t="str">
        <f t="shared" si="0"/>
        <v xml:space="preserve"> </v>
      </c>
      <c r="G30" s="70"/>
      <c r="H30" s="70"/>
      <c r="I30" s="70"/>
      <c r="J30" s="70"/>
      <c r="K30" s="70"/>
      <c r="L30" s="70"/>
    </row>
    <row r="31" spans="1:12" x14ac:dyDescent="0.2">
      <c r="A31" s="65">
        <v>16</v>
      </c>
      <c r="B31" s="70"/>
      <c r="C31" s="70"/>
      <c r="D31" s="19"/>
      <c r="E31" s="19"/>
      <c r="F31" s="57" t="str">
        <f t="shared" si="0"/>
        <v xml:space="preserve"> </v>
      </c>
      <c r="G31" s="70"/>
      <c r="H31" s="70"/>
      <c r="I31" s="70"/>
      <c r="J31" s="70"/>
      <c r="K31" s="70"/>
      <c r="L31" s="70"/>
    </row>
    <row r="32" spans="1:12" x14ac:dyDescent="0.2">
      <c r="A32" s="65">
        <v>17</v>
      </c>
      <c r="B32" s="70"/>
      <c r="C32" s="70"/>
      <c r="D32" s="19"/>
      <c r="E32" s="19"/>
      <c r="F32" s="57" t="str">
        <f t="shared" si="0"/>
        <v xml:space="preserve"> </v>
      </c>
      <c r="G32" s="70"/>
      <c r="H32" s="70"/>
      <c r="I32" s="70"/>
      <c r="J32" s="70"/>
      <c r="K32" s="70"/>
      <c r="L32" s="70"/>
    </row>
    <row r="33" spans="1:12" x14ac:dyDescent="0.2">
      <c r="A33" s="65">
        <v>18</v>
      </c>
      <c r="B33" s="70"/>
      <c r="C33" s="70"/>
      <c r="D33" s="19"/>
      <c r="E33" s="19"/>
      <c r="F33" s="57" t="str">
        <f t="shared" si="0"/>
        <v xml:space="preserve"> </v>
      </c>
      <c r="G33" s="70"/>
      <c r="H33" s="70"/>
      <c r="I33" s="70"/>
      <c r="J33" s="70"/>
      <c r="K33" s="70"/>
      <c r="L33" s="70"/>
    </row>
    <row r="34" spans="1:12" x14ac:dyDescent="0.2">
      <c r="A34" s="65">
        <v>19</v>
      </c>
      <c r="B34" s="70"/>
      <c r="C34" s="70"/>
      <c r="D34" s="19"/>
      <c r="E34" s="19"/>
      <c r="F34" s="57" t="str">
        <f t="shared" si="0"/>
        <v xml:space="preserve"> </v>
      </c>
      <c r="G34" s="70"/>
      <c r="H34" s="70"/>
      <c r="I34" s="70"/>
      <c r="J34" s="70"/>
      <c r="K34" s="70"/>
      <c r="L34" s="70"/>
    </row>
    <row r="35" spans="1:12" x14ac:dyDescent="0.2">
      <c r="A35" s="65">
        <v>20</v>
      </c>
      <c r="B35" s="70"/>
      <c r="C35" s="70"/>
      <c r="D35" s="19"/>
      <c r="E35" s="19"/>
      <c r="F35" s="57" t="str">
        <f t="shared" si="0"/>
        <v xml:space="preserve"> </v>
      </c>
      <c r="G35" s="70"/>
      <c r="H35" s="70"/>
      <c r="I35" s="70"/>
      <c r="J35" s="70"/>
      <c r="K35" s="70"/>
      <c r="L35" s="70"/>
    </row>
    <row r="36" spans="1:12" x14ac:dyDescent="0.2">
      <c r="A36" s="65">
        <v>21</v>
      </c>
      <c r="B36" s="70"/>
      <c r="C36" s="70"/>
      <c r="D36" s="19"/>
      <c r="E36" s="19"/>
      <c r="F36" s="57" t="str">
        <f t="shared" si="0"/>
        <v xml:space="preserve"> </v>
      </c>
      <c r="G36" s="70"/>
      <c r="H36" s="70"/>
      <c r="I36" s="70"/>
      <c r="J36" s="70"/>
      <c r="K36" s="70"/>
      <c r="L36" s="70"/>
    </row>
    <row r="37" spans="1:12" x14ac:dyDescent="0.2">
      <c r="A37" s="65">
        <v>22</v>
      </c>
      <c r="B37" s="70"/>
      <c r="C37" s="70"/>
      <c r="D37" s="19"/>
      <c r="E37" s="19"/>
      <c r="F37" s="57" t="str">
        <f t="shared" si="0"/>
        <v xml:space="preserve"> </v>
      </c>
      <c r="G37" s="70"/>
      <c r="H37" s="70"/>
      <c r="I37" s="70"/>
      <c r="J37" s="70"/>
      <c r="K37" s="70"/>
      <c r="L37" s="70"/>
    </row>
    <row r="38" spans="1:12" ht="15" customHeight="1" x14ac:dyDescent="0.2">
      <c r="A38" s="65">
        <v>23</v>
      </c>
      <c r="B38" s="70"/>
      <c r="C38" s="70"/>
      <c r="D38" s="19"/>
      <c r="E38" s="19"/>
      <c r="F38" s="57" t="str">
        <f t="shared" si="0"/>
        <v xml:space="preserve"> </v>
      </c>
      <c r="G38" s="70"/>
      <c r="H38" s="70"/>
      <c r="I38" s="70"/>
      <c r="J38" s="70"/>
      <c r="K38" s="70"/>
      <c r="L38" s="70"/>
    </row>
    <row r="39" spans="1:12" x14ac:dyDescent="0.2">
      <c r="A39" s="65">
        <v>24</v>
      </c>
      <c r="B39" s="70"/>
      <c r="C39" s="70"/>
      <c r="D39" s="19"/>
      <c r="E39" s="19"/>
      <c r="F39" s="57" t="str">
        <f t="shared" si="0"/>
        <v xml:space="preserve"> </v>
      </c>
      <c r="G39" s="70"/>
      <c r="H39" s="70"/>
      <c r="I39" s="70"/>
      <c r="J39" s="70"/>
      <c r="K39" s="70"/>
      <c r="L39" s="70"/>
    </row>
    <row r="40" spans="1:12" x14ac:dyDescent="0.2">
      <c r="A40" s="65">
        <v>25</v>
      </c>
      <c r="B40" s="70"/>
      <c r="C40" s="70"/>
      <c r="D40" s="19"/>
      <c r="E40" s="19"/>
      <c r="F40" s="57" t="str">
        <f t="shared" si="0"/>
        <v xml:space="preserve"> </v>
      </c>
      <c r="G40" s="70"/>
      <c r="H40" s="70"/>
      <c r="I40" s="70"/>
      <c r="J40" s="70"/>
      <c r="K40" s="70"/>
      <c r="L40" s="70"/>
    </row>
    <row r="41" spans="1:12" x14ac:dyDescent="0.2">
      <c r="A41" s="65">
        <v>26</v>
      </c>
      <c r="B41" s="70"/>
      <c r="C41" s="70"/>
      <c r="D41" s="19"/>
      <c r="E41" s="19"/>
      <c r="F41" s="57" t="str">
        <f t="shared" si="0"/>
        <v xml:space="preserve"> </v>
      </c>
      <c r="G41" s="70"/>
      <c r="H41" s="70"/>
      <c r="I41" s="70"/>
      <c r="J41" s="70"/>
      <c r="K41" s="70"/>
      <c r="L41" s="70"/>
    </row>
    <row r="42" spans="1:12" x14ac:dyDescent="0.2">
      <c r="A42" s="65">
        <v>27</v>
      </c>
      <c r="B42" s="70"/>
      <c r="C42" s="70"/>
      <c r="D42" s="19"/>
      <c r="E42" s="19"/>
      <c r="F42" s="57" t="str">
        <f t="shared" si="0"/>
        <v xml:space="preserve"> </v>
      </c>
      <c r="G42" s="70"/>
      <c r="H42" s="70"/>
      <c r="I42" s="70"/>
      <c r="J42" s="70"/>
      <c r="K42" s="70"/>
      <c r="L42" s="70"/>
    </row>
    <row r="43" spans="1:12" x14ac:dyDescent="0.2">
      <c r="A43" s="65">
        <v>28</v>
      </c>
      <c r="B43" s="70"/>
      <c r="C43" s="70"/>
      <c r="D43" s="19"/>
      <c r="E43" s="19"/>
      <c r="F43" s="57" t="str">
        <f t="shared" si="0"/>
        <v xml:space="preserve"> </v>
      </c>
      <c r="G43" s="70"/>
      <c r="H43" s="70"/>
      <c r="I43" s="70"/>
      <c r="J43" s="70"/>
      <c r="K43" s="70"/>
      <c r="L43" s="70"/>
    </row>
    <row r="44" spans="1:12" x14ac:dyDescent="0.2">
      <c r="A44" s="65">
        <v>29</v>
      </c>
      <c r="B44" s="70"/>
      <c r="C44" s="70"/>
      <c r="D44" s="19"/>
      <c r="E44" s="19"/>
      <c r="F44" s="57" t="str">
        <f t="shared" si="0"/>
        <v xml:space="preserve"> </v>
      </c>
      <c r="G44" s="70"/>
      <c r="H44" s="70"/>
      <c r="I44" s="70"/>
      <c r="J44" s="70"/>
      <c r="K44" s="70"/>
      <c r="L44" s="70"/>
    </row>
    <row r="45" spans="1:12" x14ac:dyDescent="0.2">
      <c r="A45" s="65">
        <v>30</v>
      </c>
      <c r="B45" s="70"/>
      <c r="C45" s="70"/>
      <c r="D45" s="19"/>
      <c r="E45" s="19"/>
      <c r="F45" s="57" t="str">
        <f t="shared" si="0"/>
        <v xml:space="preserve"> </v>
      </c>
      <c r="G45" s="70"/>
      <c r="H45" s="70"/>
      <c r="I45" s="70"/>
      <c r="J45" s="70"/>
      <c r="K45" s="70"/>
      <c r="L45" s="70"/>
    </row>
    <row r="46" spans="1:12" x14ac:dyDescent="0.2">
      <c r="A46" s="65">
        <v>31</v>
      </c>
      <c r="B46" s="70"/>
      <c r="C46" s="70"/>
      <c r="D46" s="19"/>
      <c r="E46" s="19"/>
      <c r="F46" s="57" t="str">
        <f t="shared" si="0"/>
        <v xml:space="preserve"> </v>
      </c>
      <c r="G46" s="70"/>
      <c r="H46" s="70"/>
      <c r="I46" s="70"/>
      <c r="J46" s="70"/>
      <c r="K46" s="70"/>
      <c r="L46" s="70"/>
    </row>
    <row r="47" spans="1:12" x14ac:dyDescent="0.2">
      <c r="A47" s="65">
        <v>32</v>
      </c>
      <c r="B47" s="70"/>
      <c r="C47" s="70"/>
      <c r="D47" s="19"/>
      <c r="E47" s="19"/>
      <c r="F47" s="57" t="str">
        <f t="shared" si="0"/>
        <v xml:space="preserve"> </v>
      </c>
      <c r="G47" s="70"/>
      <c r="H47" s="70"/>
      <c r="I47" s="70"/>
      <c r="J47" s="70"/>
      <c r="K47" s="70"/>
      <c r="L47" s="70"/>
    </row>
    <row r="48" spans="1:12" x14ac:dyDescent="0.2">
      <c r="A48" s="65">
        <v>33</v>
      </c>
      <c r="B48" s="70"/>
      <c r="C48" s="70"/>
      <c r="D48" s="19"/>
      <c r="E48" s="19"/>
      <c r="F48" s="57" t="str">
        <f t="shared" si="0"/>
        <v xml:space="preserve"> </v>
      </c>
      <c r="G48" s="70"/>
      <c r="H48" s="70"/>
      <c r="I48" s="70"/>
      <c r="J48" s="70"/>
      <c r="K48" s="70"/>
      <c r="L48" s="70"/>
    </row>
    <row r="49" spans="1:12" x14ac:dyDescent="0.2">
      <c r="A49" s="65">
        <v>34</v>
      </c>
      <c r="B49" s="70"/>
      <c r="C49" s="70"/>
      <c r="D49" s="19"/>
      <c r="E49" s="19"/>
      <c r="F49" s="57" t="str">
        <f t="shared" si="0"/>
        <v xml:space="preserve"> </v>
      </c>
      <c r="G49" s="70"/>
      <c r="H49" s="70"/>
      <c r="I49" s="70"/>
      <c r="J49" s="70"/>
      <c r="K49" s="70"/>
      <c r="L49" s="70"/>
    </row>
    <row r="50" spans="1:12" x14ac:dyDescent="0.2">
      <c r="A50" s="65">
        <v>35</v>
      </c>
      <c r="B50" s="70"/>
      <c r="C50" s="70"/>
      <c r="D50" s="19"/>
      <c r="E50" s="19"/>
      <c r="F50" s="57" t="str">
        <f t="shared" si="0"/>
        <v xml:space="preserve"> </v>
      </c>
      <c r="G50" s="70"/>
      <c r="H50" s="70"/>
      <c r="I50" s="70"/>
      <c r="J50" s="70"/>
      <c r="K50" s="70"/>
      <c r="L50" s="70"/>
    </row>
    <row r="51" spans="1:12" x14ac:dyDescent="0.2">
      <c r="A51" s="65">
        <v>36</v>
      </c>
      <c r="B51" s="70"/>
      <c r="C51" s="70"/>
      <c r="D51" s="19"/>
      <c r="E51" s="19"/>
      <c r="F51" s="57" t="str">
        <f t="shared" si="0"/>
        <v xml:space="preserve"> </v>
      </c>
      <c r="G51" s="70"/>
      <c r="H51" s="70"/>
      <c r="I51" s="70"/>
      <c r="J51" s="70"/>
      <c r="K51" s="70"/>
      <c r="L51" s="70"/>
    </row>
    <row r="52" spans="1:12" x14ac:dyDescent="0.2">
      <c r="A52" s="65">
        <v>37</v>
      </c>
      <c r="B52" s="70"/>
      <c r="C52" s="70"/>
      <c r="D52" s="19"/>
      <c r="E52" s="19"/>
      <c r="F52" s="57" t="str">
        <f t="shared" si="0"/>
        <v xml:space="preserve"> </v>
      </c>
      <c r="G52" s="70"/>
      <c r="H52" s="70"/>
      <c r="I52" s="70"/>
      <c r="J52" s="70"/>
      <c r="K52" s="70"/>
      <c r="L52" s="70"/>
    </row>
    <row r="53" spans="1:12" x14ac:dyDescent="0.2">
      <c r="A53" s="65">
        <v>38</v>
      </c>
      <c r="B53" s="70"/>
      <c r="C53" s="70"/>
      <c r="D53" s="19"/>
      <c r="E53" s="19"/>
      <c r="F53" s="57" t="str">
        <f t="shared" si="0"/>
        <v xml:space="preserve"> </v>
      </c>
      <c r="G53" s="70"/>
      <c r="H53" s="70"/>
      <c r="I53" s="70"/>
      <c r="J53" s="70"/>
      <c r="K53" s="70"/>
      <c r="L53" s="70"/>
    </row>
    <row r="54" spans="1:12" x14ac:dyDescent="0.2">
      <c r="A54" s="65">
        <v>39</v>
      </c>
      <c r="B54" s="70"/>
      <c r="C54" s="70"/>
      <c r="D54" s="19"/>
      <c r="E54" s="19"/>
      <c r="F54" s="57" t="str">
        <f t="shared" si="0"/>
        <v xml:space="preserve"> </v>
      </c>
      <c r="G54" s="70"/>
      <c r="H54" s="70"/>
      <c r="I54" s="70"/>
      <c r="J54" s="70"/>
      <c r="K54" s="70"/>
      <c r="L54" s="70"/>
    </row>
    <row r="55" spans="1:12" x14ac:dyDescent="0.2">
      <c r="A55" s="65">
        <v>40</v>
      </c>
      <c r="B55" s="70"/>
      <c r="C55" s="70"/>
      <c r="D55" s="19"/>
      <c r="E55" s="19"/>
      <c r="F55" s="57" t="str">
        <f t="shared" si="0"/>
        <v xml:space="preserve"> </v>
      </c>
      <c r="G55" s="70"/>
      <c r="H55" s="70"/>
      <c r="I55" s="70"/>
      <c r="J55" s="70"/>
      <c r="K55" s="70"/>
      <c r="L55" s="70"/>
    </row>
    <row r="56" spans="1:12" x14ac:dyDescent="0.2">
      <c r="A56" s="65">
        <v>41</v>
      </c>
      <c r="B56" s="70"/>
      <c r="C56" s="70"/>
      <c r="D56" s="19"/>
      <c r="E56" s="19"/>
      <c r="F56" s="57" t="str">
        <f t="shared" si="0"/>
        <v xml:space="preserve"> </v>
      </c>
      <c r="G56" s="70"/>
      <c r="H56" s="70"/>
      <c r="I56" s="70"/>
      <c r="J56" s="70"/>
      <c r="K56" s="70"/>
      <c r="L56" s="70"/>
    </row>
    <row r="57" spans="1:12" x14ac:dyDescent="0.2">
      <c r="A57" s="65">
        <v>42</v>
      </c>
      <c r="B57" s="70"/>
      <c r="C57" s="70"/>
      <c r="D57" s="19"/>
      <c r="E57" s="19"/>
      <c r="F57" s="57" t="str">
        <f t="shared" si="0"/>
        <v xml:space="preserve"> </v>
      </c>
      <c r="G57" s="70"/>
      <c r="H57" s="70"/>
      <c r="I57" s="70"/>
      <c r="J57" s="70"/>
      <c r="K57" s="70"/>
      <c r="L57" s="70"/>
    </row>
    <row r="58" spans="1:12" x14ac:dyDescent="0.2">
      <c r="A58" s="65">
        <v>43</v>
      </c>
      <c r="B58" s="70"/>
      <c r="C58" s="70"/>
      <c r="D58" s="19"/>
      <c r="E58" s="19"/>
      <c r="F58" s="57" t="str">
        <f t="shared" si="0"/>
        <v xml:space="preserve"> </v>
      </c>
      <c r="G58" s="70"/>
      <c r="H58" s="70"/>
      <c r="I58" s="70"/>
      <c r="J58" s="70"/>
      <c r="K58" s="70"/>
      <c r="L58" s="70"/>
    </row>
    <row r="59" spans="1:12" x14ac:dyDescent="0.2">
      <c r="A59" s="65">
        <v>44</v>
      </c>
      <c r="B59" s="70"/>
      <c r="C59" s="70"/>
      <c r="D59" s="19"/>
      <c r="E59" s="19"/>
      <c r="F59" s="57" t="str">
        <f t="shared" si="0"/>
        <v xml:space="preserve"> </v>
      </c>
      <c r="G59" s="70"/>
      <c r="H59" s="70"/>
      <c r="I59" s="70"/>
      <c r="J59" s="70"/>
      <c r="K59" s="70"/>
      <c r="L59" s="70"/>
    </row>
    <row r="60" spans="1:12" x14ac:dyDescent="0.2">
      <c r="A60" s="65">
        <v>45</v>
      </c>
      <c r="B60" s="70"/>
      <c r="C60" s="70"/>
      <c r="D60" s="19"/>
      <c r="E60" s="19"/>
      <c r="F60" s="57" t="str">
        <f t="shared" si="0"/>
        <v xml:space="preserve"> </v>
      </c>
      <c r="G60" s="70"/>
      <c r="H60" s="70"/>
      <c r="I60" s="70"/>
      <c r="J60" s="70"/>
      <c r="K60" s="70"/>
      <c r="L60" s="70"/>
    </row>
    <row r="61" spans="1:12" x14ac:dyDescent="0.2">
      <c r="A61" s="65">
        <v>46</v>
      </c>
      <c r="B61" s="70"/>
      <c r="C61" s="70"/>
      <c r="D61" s="19"/>
      <c r="E61" s="19"/>
      <c r="F61" s="57" t="str">
        <f t="shared" si="0"/>
        <v xml:space="preserve"> </v>
      </c>
      <c r="G61" s="70"/>
      <c r="H61" s="70"/>
      <c r="I61" s="70"/>
      <c r="J61" s="70"/>
      <c r="K61" s="70"/>
      <c r="L61" s="70"/>
    </row>
    <row r="62" spans="1:12" x14ac:dyDescent="0.2">
      <c r="A62" s="65">
        <v>47</v>
      </c>
      <c r="B62" s="70"/>
      <c r="C62" s="70"/>
      <c r="D62" s="19"/>
      <c r="E62" s="19"/>
      <c r="F62" s="57" t="str">
        <f t="shared" si="0"/>
        <v xml:space="preserve"> </v>
      </c>
      <c r="G62" s="70"/>
      <c r="H62" s="70"/>
      <c r="I62" s="70"/>
      <c r="J62" s="70"/>
      <c r="K62" s="70"/>
      <c r="L62" s="70"/>
    </row>
    <row r="63" spans="1:12" x14ac:dyDescent="0.2">
      <c r="A63" s="65">
        <v>48</v>
      </c>
      <c r="B63" s="70"/>
      <c r="C63" s="70"/>
      <c r="D63" s="19"/>
      <c r="E63" s="19"/>
      <c r="F63" s="57" t="str">
        <f t="shared" si="0"/>
        <v xml:space="preserve"> </v>
      </c>
      <c r="G63" s="70"/>
      <c r="H63" s="70"/>
      <c r="I63" s="70"/>
      <c r="J63" s="70"/>
      <c r="K63" s="70"/>
      <c r="L63" s="70"/>
    </row>
    <row r="64" spans="1:12" x14ac:dyDescent="0.2">
      <c r="A64" s="65">
        <v>49</v>
      </c>
      <c r="B64" s="70"/>
      <c r="C64" s="70"/>
      <c r="D64" s="19"/>
      <c r="E64" s="19"/>
      <c r="F64" s="57" t="str">
        <f t="shared" si="0"/>
        <v xml:space="preserve"> </v>
      </c>
      <c r="G64" s="70"/>
      <c r="H64" s="70"/>
      <c r="I64" s="70"/>
      <c r="J64" s="70"/>
      <c r="K64" s="70"/>
      <c r="L64" s="70"/>
    </row>
    <row r="65" spans="1:12" x14ac:dyDescent="0.2">
      <c r="A65" s="65">
        <v>50</v>
      </c>
      <c r="B65" s="70"/>
      <c r="C65" s="70"/>
      <c r="D65" s="19"/>
      <c r="E65" s="19"/>
      <c r="F65" s="57" t="str">
        <f t="shared" si="0"/>
        <v xml:space="preserve"> </v>
      </c>
      <c r="G65" s="70"/>
      <c r="H65" s="70"/>
      <c r="I65" s="70"/>
      <c r="J65" s="70"/>
      <c r="K65" s="70"/>
      <c r="L65" s="70"/>
    </row>
    <row r="66" spans="1:12" x14ac:dyDescent="0.2">
      <c r="A66" s="65">
        <v>51</v>
      </c>
      <c r="B66" s="70"/>
      <c r="C66" s="70"/>
      <c r="D66" s="19"/>
      <c r="E66" s="19"/>
      <c r="F66" s="57" t="str">
        <f t="shared" si="0"/>
        <v xml:space="preserve"> </v>
      </c>
      <c r="G66" s="70"/>
      <c r="H66" s="70"/>
      <c r="I66" s="70"/>
      <c r="J66" s="70"/>
      <c r="K66" s="70"/>
      <c r="L66" s="70"/>
    </row>
    <row r="67" spans="1:12" x14ac:dyDescent="0.2">
      <c r="A67" s="65">
        <v>52</v>
      </c>
      <c r="B67" s="70"/>
      <c r="C67" s="70"/>
      <c r="D67" s="19"/>
      <c r="E67" s="19"/>
      <c r="F67" s="57" t="str">
        <f t="shared" si="0"/>
        <v xml:space="preserve"> </v>
      </c>
      <c r="G67" s="70"/>
      <c r="H67" s="70"/>
      <c r="I67" s="70"/>
      <c r="J67" s="70"/>
      <c r="K67" s="70"/>
      <c r="L67" s="70"/>
    </row>
    <row r="68" spans="1:12" x14ac:dyDescent="0.2">
      <c r="A68" s="65">
        <v>53</v>
      </c>
      <c r="B68" s="70"/>
      <c r="C68" s="70"/>
      <c r="D68" s="19"/>
      <c r="E68" s="19"/>
      <c r="F68" s="57" t="str">
        <f t="shared" si="0"/>
        <v xml:space="preserve"> </v>
      </c>
      <c r="G68" s="70"/>
      <c r="H68" s="70"/>
      <c r="I68" s="70"/>
      <c r="J68" s="70"/>
      <c r="K68" s="70"/>
      <c r="L68" s="70"/>
    </row>
    <row r="69" spans="1:12" x14ac:dyDescent="0.2">
      <c r="A69" s="65">
        <v>54</v>
      </c>
      <c r="B69" s="70"/>
      <c r="C69" s="70"/>
      <c r="D69" s="19"/>
      <c r="E69" s="19"/>
      <c r="F69" s="57" t="str">
        <f t="shared" si="0"/>
        <v xml:space="preserve"> </v>
      </c>
      <c r="G69" s="70"/>
      <c r="H69" s="70"/>
      <c r="I69" s="70"/>
      <c r="J69" s="70"/>
      <c r="K69" s="70"/>
      <c r="L69" s="70"/>
    </row>
    <row r="70" spans="1:12" x14ac:dyDescent="0.2">
      <c r="A70" s="65">
        <v>55</v>
      </c>
      <c r="B70" s="70"/>
      <c r="C70" s="70"/>
      <c r="D70" s="19"/>
      <c r="E70" s="19"/>
      <c r="F70" s="57" t="str">
        <f t="shared" si="0"/>
        <v xml:space="preserve"> </v>
      </c>
      <c r="G70" s="70"/>
      <c r="H70" s="70"/>
      <c r="I70" s="70"/>
      <c r="J70" s="70"/>
      <c r="K70" s="70"/>
      <c r="L70" s="70"/>
    </row>
    <row r="71" spans="1:12" x14ac:dyDescent="0.2">
      <c r="A71" s="65">
        <v>56</v>
      </c>
      <c r="B71" s="70"/>
      <c r="C71" s="70"/>
      <c r="D71" s="19"/>
      <c r="E71" s="19"/>
      <c r="F71" s="57" t="str">
        <f t="shared" si="0"/>
        <v xml:space="preserve"> </v>
      </c>
      <c r="G71" s="70"/>
      <c r="H71" s="70"/>
      <c r="I71" s="70"/>
      <c r="J71" s="70"/>
      <c r="K71" s="70"/>
      <c r="L71" s="70"/>
    </row>
    <row r="72" spans="1:12" x14ac:dyDescent="0.2">
      <c r="A72" s="65">
        <v>57</v>
      </c>
      <c r="B72" s="70"/>
      <c r="C72" s="70"/>
      <c r="D72" s="19"/>
      <c r="E72" s="19"/>
      <c r="F72" s="57" t="str">
        <f t="shared" si="0"/>
        <v xml:space="preserve"> </v>
      </c>
      <c r="G72" s="70"/>
      <c r="H72" s="70"/>
      <c r="I72" s="70"/>
      <c r="J72" s="70"/>
      <c r="K72" s="70"/>
      <c r="L72" s="70"/>
    </row>
    <row r="73" spans="1:12" x14ac:dyDescent="0.2">
      <c r="A73" s="65">
        <v>58</v>
      </c>
      <c r="B73" s="70"/>
      <c r="C73" s="70"/>
      <c r="D73" s="19"/>
      <c r="E73" s="19"/>
      <c r="F73" s="57" t="str">
        <f t="shared" si="0"/>
        <v xml:space="preserve"> </v>
      </c>
      <c r="G73" s="70"/>
      <c r="H73" s="70"/>
      <c r="I73" s="70"/>
      <c r="J73" s="70"/>
      <c r="K73" s="70"/>
      <c r="L73" s="70"/>
    </row>
    <row r="74" spans="1:12" x14ac:dyDescent="0.2">
      <c r="A74" s="65">
        <v>59</v>
      </c>
      <c r="B74" s="70"/>
      <c r="C74" s="70"/>
      <c r="D74" s="19"/>
      <c r="E74" s="19"/>
      <c r="F74" s="57" t="str">
        <f t="shared" si="0"/>
        <v xml:space="preserve"> </v>
      </c>
      <c r="G74" s="70"/>
      <c r="H74" s="70"/>
      <c r="I74" s="70"/>
      <c r="J74" s="70"/>
      <c r="K74" s="70"/>
      <c r="L74" s="70"/>
    </row>
    <row r="75" spans="1:12" x14ac:dyDescent="0.2">
      <c r="A75" s="65">
        <v>60</v>
      </c>
      <c r="B75" s="70"/>
      <c r="C75" s="70"/>
      <c r="D75" s="19"/>
      <c r="E75" s="19"/>
      <c r="F75" s="57" t="str">
        <f t="shared" si="0"/>
        <v xml:space="preserve"> </v>
      </c>
      <c r="G75" s="70"/>
      <c r="H75" s="70"/>
      <c r="I75" s="70"/>
      <c r="J75" s="70"/>
      <c r="K75" s="70"/>
      <c r="L75" s="70"/>
    </row>
    <row r="76" spans="1:12" x14ac:dyDescent="0.2">
      <c r="A76" s="65">
        <v>61</v>
      </c>
      <c r="B76" s="70"/>
      <c r="C76" s="70"/>
      <c r="D76" s="19"/>
      <c r="E76" s="19"/>
      <c r="F76" s="57" t="str">
        <f t="shared" si="0"/>
        <v xml:space="preserve"> </v>
      </c>
      <c r="G76" s="70"/>
      <c r="H76" s="70"/>
      <c r="I76" s="70"/>
      <c r="J76" s="70"/>
      <c r="K76" s="70"/>
      <c r="L76" s="70"/>
    </row>
    <row r="77" spans="1:12" x14ac:dyDescent="0.2">
      <c r="A77" s="65">
        <v>62</v>
      </c>
      <c r="B77" s="70"/>
      <c r="C77" s="70"/>
      <c r="D77" s="19"/>
      <c r="E77" s="19"/>
      <c r="F77" s="57" t="str">
        <f t="shared" si="0"/>
        <v xml:space="preserve"> </v>
      </c>
      <c r="G77" s="70"/>
      <c r="H77" s="70"/>
      <c r="I77" s="70"/>
      <c r="J77" s="70"/>
      <c r="K77" s="70"/>
      <c r="L77" s="70"/>
    </row>
    <row r="78" spans="1:12" x14ac:dyDescent="0.2">
      <c r="A78" s="65">
        <v>63</v>
      </c>
      <c r="B78" s="70"/>
      <c r="C78" s="70"/>
      <c r="D78" s="19"/>
      <c r="E78" s="19"/>
      <c r="F78" s="57" t="str">
        <f t="shared" si="0"/>
        <v xml:space="preserve"> </v>
      </c>
      <c r="G78" s="70"/>
      <c r="H78" s="70"/>
      <c r="I78" s="70"/>
      <c r="J78" s="70"/>
      <c r="K78" s="70"/>
      <c r="L78" s="70"/>
    </row>
    <row r="79" spans="1:12" x14ac:dyDescent="0.2">
      <c r="A79" s="65">
        <v>64</v>
      </c>
      <c r="B79" s="70"/>
      <c r="C79" s="70"/>
      <c r="D79" s="19"/>
      <c r="E79" s="19"/>
      <c r="F79" s="57" t="str">
        <f t="shared" si="0"/>
        <v xml:space="preserve"> </v>
      </c>
      <c r="G79" s="70"/>
      <c r="H79" s="70"/>
      <c r="I79" s="70"/>
      <c r="J79" s="70"/>
      <c r="K79" s="70"/>
      <c r="L79" s="70"/>
    </row>
    <row r="80" spans="1:12" x14ac:dyDescent="0.2">
      <c r="A80" s="65">
        <v>65</v>
      </c>
      <c r="B80" s="70"/>
      <c r="C80" s="70"/>
      <c r="D80" s="19"/>
      <c r="E80" s="19"/>
      <c r="F80" s="57" t="str">
        <f t="shared" si="0"/>
        <v xml:space="preserve"> </v>
      </c>
      <c r="G80" s="70"/>
      <c r="H80" s="70"/>
      <c r="I80" s="70"/>
      <c r="J80" s="70"/>
      <c r="K80" s="70"/>
      <c r="L80" s="70"/>
    </row>
    <row r="81" spans="1:12" x14ac:dyDescent="0.2">
      <c r="A81" s="65">
        <v>66</v>
      </c>
      <c r="B81" s="70"/>
      <c r="C81" s="70"/>
      <c r="D81" s="19"/>
      <c r="E81" s="19"/>
      <c r="F81" s="57" t="str">
        <f t="shared" ref="F81:F144" si="1">IF($E81=1,$F$4,IF($E81=2,$F$5,IF($E81=3,$F$6,IF($E81=4,$F$7,IF($E81=5,$F$8,IF($E81=6,$F$9,IF($E81=7,$F$10,IF($E81=8,$F$11," "))))))))</f>
        <v xml:space="preserve"> </v>
      </c>
      <c r="G81" s="70"/>
      <c r="H81" s="70"/>
      <c r="I81" s="70"/>
      <c r="J81" s="70"/>
      <c r="K81" s="70"/>
      <c r="L81" s="70"/>
    </row>
    <row r="82" spans="1:12" x14ac:dyDescent="0.2">
      <c r="A82" s="65">
        <v>67</v>
      </c>
      <c r="B82" s="70"/>
      <c r="C82" s="70"/>
      <c r="D82" s="19"/>
      <c r="E82" s="19"/>
      <c r="F82" s="57" t="str">
        <f t="shared" si="1"/>
        <v xml:space="preserve"> </v>
      </c>
      <c r="G82" s="70"/>
      <c r="H82" s="70"/>
      <c r="I82" s="70"/>
      <c r="J82" s="70"/>
      <c r="K82" s="70"/>
      <c r="L82" s="70"/>
    </row>
    <row r="83" spans="1:12" x14ac:dyDescent="0.2">
      <c r="A83" s="65">
        <v>68</v>
      </c>
      <c r="B83" s="70"/>
      <c r="C83" s="70"/>
      <c r="D83" s="19"/>
      <c r="E83" s="19"/>
      <c r="F83" s="57" t="str">
        <f t="shared" si="1"/>
        <v xml:space="preserve"> </v>
      </c>
      <c r="G83" s="70"/>
      <c r="H83" s="70"/>
      <c r="I83" s="70"/>
      <c r="J83" s="70"/>
      <c r="K83" s="70"/>
      <c r="L83" s="70"/>
    </row>
    <row r="84" spans="1:12" x14ac:dyDescent="0.2">
      <c r="A84" s="65">
        <v>69</v>
      </c>
      <c r="B84" s="70"/>
      <c r="C84" s="70"/>
      <c r="D84" s="19"/>
      <c r="E84" s="19"/>
      <c r="F84" s="57" t="str">
        <f t="shared" si="1"/>
        <v xml:space="preserve"> </v>
      </c>
      <c r="G84" s="70"/>
      <c r="H84" s="70"/>
      <c r="I84" s="70"/>
      <c r="J84" s="70"/>
      <c r="K84" s="70"/>
      <c r="L84" s="70"/>
    </row>
    <row r="85" spans="1:12" x14ac:dyDescent="0.2">
      <c r="A85" s="65">
        <v>70</v>
      </c>
      <c r="B85" s="70"/>
      <c r="C85" s="70"/>
      <c r="D85" s="19"/>
      <c r="E85" s="19"/>
      <c r="F85" s="57" t="str">
        <f t="shared" si="1"/>
        <v xml:space="preserve"> </v>
      </c>
      <c r="G85" s="70"/>
      <c r="H85" s="70"/>
      <c r="I85" s="70"/>
      <c r="J85" s="70"/>
      <c r="K85" s="70"/>
      <c r="L85" s="70"/>
    </row>
    <row r="86" spans="1:12" x14ac:dyDescent="0.2">
      <c r="A86" s="65">
        <v>71</v>
      </c>
      <c r="B86" s="70"/>
      <c r="C86" s="70"/>
      <c r="D86" s="19"/>
      <c r="E86" s="19"/>
      <c r="F86" s="57" t="str">
        <f t="shared" si="1"/>
        <v xml:space="preserve"> </v>
      </c>
      <c r="G86" s="70"/>
      <c r="H86" s="70"/>
      <c r="I86" s="70"/>
      <c r="J86" s="70"/>
      <c r="K86" s="70"/>
      <c r="L86" s="70"/>
    </row>
    <row r="87" spans="1:12" x14ac:dyDescent="0.2">
      <c r="A87" s="65">
        <v>72</v>
      </c>
      <c r="B87" s="70"/>
      <c r="C87" s="70"/>
      <c r="D87" s="19"/>
      <c r="E87" s="19"/>
      <c r="F87" s="57" t="str">
        <f t="shared" si="1"/>
        <v xml:space="preserve"> </v>
      </c>
      <c r="G87" s="70"/>
      <c r="H87" s="70"/>
      <c r="I87" s="70"/>
      <c r="J87" s="70"/>
      <c r="K87" s="70"/>
      <c r="L87" s="70"/>
    </row>
    <row r="88" spans="1:12" x14ac:dyDescent="0.2">
      <c r="A88" s="65">
        <v>73</v>
      </c>
      <c r="B88" s="70"/>
      <c r="C88" s="70"/>
      <c r="D88" s="19"/>
      <c r="E88" s="19"/>
      <c r="F88" s="57" t="str">
        <f t="shared" si="1"/>
        <v xml:space="preserve"> </v>
      </c>
      <c r="G88" s="70"/>
      <c r="H88" s="70"/>
      <c r="I88" s="70"/>
      <c r="J88" s="70"/>
      <c r="K88" s="70"/>
      <c r="L88" s="70"/>
    </row>
    <row r="89" spans="1:12" x14ac:dyDescent="0.2">
      <c r="A89" s="65">
        <v>74</v>
      </c>
      <c r="B89" s="70"/>
      <c r="C89" s="70"/>
      <c r="D89" s="19"/>
      <c r="E89" s="19"/>
      <c r="F89" s="57" t="str">
        <f t="shared" si="1"/>
        <v xml:space="preserve"> </v>
      </c>
      <c r="G89" s="70"/>
      <c r="H89" s="70"/>
      <c r="I89" s="70"/>
      <c r="J89" s="70"/>
      <c r="K89" s="70"/>
      <c r="L89" s="70"/>
    </row>
    <row r="90" spans="1:12" x14ac:dyDescent="0.2">
      <c r="A90" s="65">
        <v>75</v>
      </c>
      <c r="B90" s="70"/>
      <c r="C90" s="70"/>
      <c r="D90" s="19"/>
      <c r="E90" s="19"/>
      <c r="F90" s="57" t="str">
        <f t="shared" si="1"/>
        <v xml:space="preserve"> </v>
      </c>
      <c r="G90" s="70"/>
      <c r="H90" s="70"/>
      <c r="I90" s="70"/>
      <c r="J90" s="70"/>
      <c r="K90" s="70"/>
      <c r="L90" s="70"/>
    </row>
    <row r="91" spans="1:12" x14ac:dyDescent="0.2">
      <c r="A91" s="65">
        <v>76</v>
      </c>
      <c r="B91" s="70"/>
      <c r="C91" s="70"/>
      <c r="D91" s="19"/>
      <c r="E91" s="19"/>
      <c r="F91" s="57" t="str">
        <f t="shared" si="1"/>
        <v xml:space="preserve"> </v>
      </c>
      <c r="G91" s="70"/>
      <c r="H91" s="70"/>
      <c r="I91" s="70"/>
      <c r="J91" s="70"/>
      <c r="K91" s="70"/>
      <c r="L91" s="70"/>
    </row>
    <row r="92" spans="1:12" x14ac:dyDescent="0.2">
      <c r="A92" s="65">
        <v>77</v>
      </c>
      <c r="B92" s="70"/>
      <c r="C92" s="70"/>
      <c r="D92" s="19"/>
      <c r="E92" s="19"/>
      <c r="F92" s="57" t="str">
        <f t="shared" si="1"/>
        <v xml:space="preserve"> </v>
      </c>
      <c r="G92" s="70"/>
      <c r="H92" s="70"/>
      <c r="I92" s="70"/>
      <c r="J92" s="70"/>
      <c r="K92" s="70"/>
      <c r="L92" s="70"/>
    </row>
    <row r="93" spans="1:12" x14ac:dyDescent="0.2">
      <c r="A93" s="65">
        <v>78</v>
      </c>
      <c r="B93" s="70"/>
      <c r="C93" s="70"/>
      <c r="D93" s="19"/>
      <c r="E93" s="19"/>
      <c r="F93" s="57" t="str">
        <f t="shared" si="1"/>
        <v xml:space="preserve"> </v>
      </c>
      <c r="G93" s="70"/>
      <c r="H93" s="70"/>
      <c r="I93" s="70"/>
      <c r="J93" s="70"/>
      <c r="K93" s="70"/>
      <c r="L93" s="70"/>
    </row>
    <row r="94" spans="1:12" x14ac:dyDescent="0.2">
      <c r="A94" s="65">
        <v>79</v>
      </c>
      <c r="B94" s="70"/>
      <c r="C94" s="70"/>
      <c r="D94" s="19"/>
      <c r="E94" s="19"/>
      <c r="F94" s="57" t="str">
        <f t="shared" si="1"/>
        <v xml:space="preserve"> </v>
      </c>
      <c r="G94" s="70"/>
      <c r="H94" s="70"/>
      <c r="I94" s="70"/>
      <c r="J94" s="70"/>
      <c r="K94" s="70"/>
      <c r="L94" s="70"/>
    </row>
    <row r="95" spans="1:12" x14ac:dyDescent="0.2">
      <c r="A95" s="65">
        <v>80</v>
      </c>
      <c r="B95" s="70"/>
      <c r="C95" s="70"/>
      <c r="D95" s="19"/>
      <c r="E95" s="19"/>
      <c r="F95" s="57" t="str">
        <f t="shared" si="1"/>
        <v xml:space="preserve"> </v>
      </c>
      <c r="G95" s="70"/>
      <c r="H95" s="70"/>
      <c r="I95" s="70"/>
      <c r="J95" s="70"/>
      <c r="K95" s="70"/>
      <c r="L95" s="70"/>
    </row>
    <row r="96" spans="1:12" x14ac:dyDescent="0.2">
      <c r="A96" s="65">
        <v>81</v>
      </c>
      <c r="B96" s="70"/>
      <c r="C96" s="70"/>
      <c r="D96" s="19"/>
      <c r="E96" s="19"/>
      <c r="F96" s="57" t="str">
        <f t="shared" si="1"/>
        <v xml:space="preserve"> </v>
      </c>
      <c r="G96" s="70"/>
      <c r="H96" s="70"/>
      <c r="I96" s="70"/>
      <c r="J96" s="70"/>
      <c r="K96" s="70"/>
      <c r="L96" s="70"/>
    </row>
    <row r="97" spans="1:12" x14ac:dyDescent="0.2">
      <c r="A97" s="65">
        <v>82</v>
      </c>
      <c r="B97" s="70"/>
      <c r="C97" s="70"/>
      <c r="D97" s="19"/>
      <c r="E97" s="19"/>
      <c r="F97" s="57" t="str">
        <f t="shared" si="1"/>
        <v xml:space="preserve"> </v>
      </c>
      <c r="G97" s="70"/>
      <c r="H97" s="70"/>
      <c r="I97" s="70"/>
      <c r="J97" s="70"/>
      <c r="K97" s="70"/>
      <c r="L97" s="70"/>
    </row>
    <row r="98" spans="1:12" x14ac:dyDescent="0.2">
      <c r="A98" s="65">
        <v>83</v>
      </c>
      <c r="B98" s="70"/>
      <c r="C98" s="70"/>
      <c r="D98" s="19"/>
      <c r="E98" s="19"/>
      <c r="F98" s="57" t="str">
        <f t="shared" si="1"/>
        <v xml:space="preserve"> </v>
      </c>
      <c r="G98" s="70"/>
      <c r="H98" s="70"/>
      <c r="I98" s="70"/>
      <c r="J98" s="70"/>
      <c r="K98" s="70"/>
      <c r="L98" s="70"/>
    </row>
    <row r="99" spans="1:12" x14ac:dyDescent="0.2">
      <c r="A99" s="65">
        <v>84</v>
      </c>
      <c r="B99" s="70"/>
      <c r="C99" s="70"/>
      <c r="D99" s="19"/>
      <c r="E99" s="19"/>
      <c r="F99" s="57" t="str">
        <f t="shared" si="1"/>
        <v xml:space="preserve"> </v>
      </c>
      <c r="G99" s="70"/>
      <c r="H99" s="70"/>
      <c r="I99" s="70"/>
      <c r="J99" s="70"/>
      <c r="K99" s="70"/>
      <c r="L99" s="70"/>
    </row>
    <row r="100" spans="1:12" x14ac:dyDescent="0.2">
      <c r="A100" s="65">
        <v>85</v>
      </c>
      <c r="B100" s="70"/>
      <c r="C100" s="70"/>
      <c r="D100" s="19"/>
      <c r="E100" s="19"/>
      <c r="F100" s="57" t="str">
        <f t="shared" si="1"/>
        <v xml:space="preserve"> </v>
      </c>
      <c r="G100" s="70"/>
      <c r="H100" s="70"/>
      <c r="I100" s="70"/>
      <c r="J100" s="70"/>
      <c r="K100" s="70"/>
      <c r="L100" s="70"/>
    </row>
    <row r="101" spans="1:12" x14ac:dyDescent="0.2">
      <c r="A101" s="65">
        <v>86</v>
      </c>
      <c r="B101" s="70"/>
      <c r="C101" s="70"/>
      <c r="D101" s="19"/>
      <c r="E101" s="19"/>
      <c r="F101" s="57" t="str">
        <f t="shared" si="1"/>
        <v xml:space="preserve"> </v>
      </c>
      <c r="G101" s="70"/>
      <c r="H101" s="70"/>
      <c r="I101" s="70"/>
      <c r="J101" s="70"/>
      <c r="K101" s="70"/>
      <c r="L101" s="70"/>
    </row>
    <row r="102" spans="1:12" x14ac:dyDescent="0.2">
      <c r="A102" s="65">
        <v>87</v>
      </c>
      <c r="B102" s="70"/>
      <c r="C102" s="70"/>
      <c r="D102" s="19"/>
      <c r="E102" s="19"/>
      <c r="F102" s="57" t="str">
        <f t="shared" si="1"/>
        <v xml:space="preserve"> </v>
      </c>
      <c r="G102" s="70"/>
      <c r="H102" s="70"/>
      <c r="I102" s="70"/>
      <c r="J102" s="70"/>
      <c r="K102" s="70"/>
      <c r="L102" s="70"/>
    </row>
    <row r="103" spans="1:12" x14ac:dyDescent="0.2">
      <c r="A103" s="65">
        <v>88</v>
      </c>
      <c r="B103" s="70"/>
      <c r="C103" s="70"/>
      <c r="D103" s="19"/>
      <c r="E103" s="19"/>
      <c r="F103" s="57" t="str">
        <f t="shared" si="1"/>
        <v xml:space="preserve"> </v>
      </c>
      <c r="G103" s="70"/>
      <c r="H103" s="70"/>
      <c r="I103" s="70"/>
      <c r="J103" s="70"/>
      <c r="K103" s="70"/>
      <c r="L103" s="70"/>
    </row>
    <row r="104" spans="1:12" x14ac:dyDescent="0.2">
      <c r="A104" s="65">
        <v>89</v>
      </c>
      <c r="B104" s="70"/>
      <c r="C104" s="70"/>
      <c r="D104" s="19"/>
      <c r="E104" s="19"/>
      <c r="F104" s="57" t="str">
        <f t="shared" si="1"/>
        <v xml:space="preserve"> </v>
      </c>
      <c r="G104" s="70"/>
      <c r="H104" s="70"/>
      <c r="I104" s="70"/>
      <c r="J104" s="70"/>
      <c r="K104" s="70"/>
      <c r="L104" s="70"/>
    </row>
    <row r="105" spans="1:12" x14ac:dyDescent="0.2">
      <c r="A105" s="65">
        <v>90</v>
      </c>
      <c r="B105" s="70"/>
      <c r="C105" s="70"/>
      <c r="D105" s="19"/>
      <c r="E105" s="19"/>
      <c r="F105" s="57" t="str">
        <f t="shared" si="1"/>
        <v xml:space="preserve"> </v>
      </c>
      <c r="G105" s="70"/>
      <c r="H105" s="70"/>
      <c r="I105" s="70"/>
      <c r="J105" s="70"/>
      <c r="K105" s="70"/>
      <c r="L105" s="70"/>
    </row>
    <row r="106" spans="1:12" x14ac:dyDescent="0.2">
      <c r="A106" s="65">
        <v>91</v>
      </c>
      <c r="B106" s="70"/>
      <c r="C106" s="70"/>
      <c r="D106" s="19"/>
      <c r="E106" s="19"/>
      <c r="F106" s="57" t="str">
        <f t="shared" si="1"/>
        <v xml:space="preserve"> </v>
      </c>
      <c r="G106" s="70"/>
      <c r="H106" s="70"/>
      <c r="I106" s="70"/>
      <c r="J106" s="70"/>
      <c r="K106" s="70"/>
      <c r="L106" s="70"/>
    </row>
    <row r="107" spans="1:12" x14ac:dyDescent="0.2">
      <c r="A107" s="65">
        <v>92</v>
      </c>
      <c r="B107" s="70"/>
      <c r="C107" s="70"/>
      <c r="D107" s="19"/>
      <c r="E107" s="19"/>
      <c r="F107" s="57" t="str">
        <f t="shared" si="1"/>
        <v xml:space="preserve"> </v>
      </c>
      <c r="G107" s="70"/>
      <c r="H107" s="70"/>
      <c r="I107" s="70"/>
      <c r="J107" s="70"/>
      <c r="K107" s="70"/>
      <c r="L107" s="70"/>
    </row>
    <row r="108" spans="1:12" x14ac:dyDescent="0.2">
      <c r="A108" s="65">
        <v>93</v>
      </c>
      <c r="B108" s="70"/>
      <c r="C108" s="70"/>
      <c r="D108" s="19"/>
      <c r="E108" s="19"/>
      <c r="F108" s="57" t="str">
        <f t="shared" si="1"/>
        <v xml:space="preserve"> </v>
      </c>
      <c r="G108" s="70"/>
      <c r="H108" s="70"/>
      <c r="I108" s="70"/>
      <c r="J108" s="70"/>
      <c r="K108" s="70"/>
      <c r="L108" s="70"/>
    </row>
    <row r="109" spans="1:12" x14ac:dyDescent="0.2">
      <c r="A109" s="65">
        <v>94</v>
      </c>
      <c r="B109" s="70"/>
      <c r="C109" s="70"/>
      <c r="D109" s="19"/>
      <c r="E109" s="19"/>
      <c r="F109" s="57" t="str">
        <f t="shared" si="1"/>
        <v xml:space="preserve"> </v>
      </c>
      <c r="G109" s="70"/>
      <c r="H109" s="70"/>
      <c r="I109" s="70"/>
      <c r="J109" s="70"/>
      <c r="K109" s="70"/>
      <c r="L109" s="70"/>
    </row>
    <row r="110" spans="1:12" x14ac:dyDescent="0.2">
      <c r="A110" s="65">
        <v>95</v>
      </c>
      <c r="B110" s="70"/>
      <c r="C110" s="70"/>
      <c r="D110" s="19"/>
      <c r="E110" s="19"/>
      <c r="F110" s="57" t="str">
        <f t="shared" si="1"/>
        <v xml:space="preserve"> </v>
      </c>
      <c r="G110" s="70"/>
      <c r="H110" s="70"/>
      <c r="I110" s="70"/>
      <c r="J110" s="70"/>
      <c r="K110" s="70"/>
      <c r="L110" s="70"/>
    </row>
    <row r="111" spans="1:12" x14ac:dyDescent="0.2">
      <c r="A111" s="65">
        <v>96</v>
      </c>
      <c r="B111" s="70"/>
      <c r="C111" s="70"/>
      <c r="D111" s="19"/>
      <c r="E111" s="19"/>
      <c r="F111" s="57" t="str">
        <f t="shared" si="1"/>
        <v xml:space="preserve"> </v>
      </c>
      <c r="G111" s="70"/>
      <c r="H111" s="70"/>
      <c r="I111" s="70"/>
      <c r="J111" s="70"/>
      <c r="K111" s="70"/>
      <c r="L111" s="70"/>
    </row>
    <row r="112" spans="1:12" x14ac:dyDescent="0.2">
      <c r="A112" s="65">
        <v>97</v>
      </c>
      <c r="B112" s="70"/>
      <c r="C112" s="70"/>
      <c r="D112" s="19"/>
      <c r="E112" s="19"/>
      <c r="F112" s="57" t="str">
        <f t="shared" si="1"/>
        <v xml:space="preserve"> </v>
      </c>
      <c r="G112" s="70"/>
      <c r="H112" s="70"/>
      <c r="I112" s="70"/>
      <c r="J112" s="70"/>
      <c r="K112" s="70"/>
      <c r="L112" s="70"/>
    </row>
    <row r="113" spans="1:12" x14ac:dyDescent="0.2">
      <c r="A113" s="65">
        <v>98</v>
      </c>
      <c r="B113" s="70"/>
      <c r="C113" s="70"/>
      <c r="D113" s="19"/>
      <c r="E113" s="19"/>
      <c r="F113" s="57" t="str">
        <f t="shared" si="1"/>
        <v xml:space="preserve"> </v>
      </c>
      <c r="G113" s="70"/>
      <c r="H113" s="70"/>
      <c r="I113" s="70"/>
      <c r="J113" s="70"/>
      <c r="K113" s="70"/>
      <c r="L113" s="70"/>
    </row>
    <row r="114" spans="1:12" x14ac:dyDescent="0.2">
      <c r="A114" s="65">
        <v>99</v>
      </c>
      <c r="B114" s="70"/>
      <c r="C114" s="70"/>
      <c r="D114" s="19"/>
      <c r="E114" s="19"/>
      <c r="F114" s="57" t="str">
        <f t="shared" si="1"/>
        <v xml:space="preserve"> </v>
      </c>
      <c r="G114" s="70"/>
      <c r="H114" s="70"/>
      <c r="I114" s="70"/>
      <c r="J114" s="70"/>
      <c r="K114" s="70"/>
      <c r="L114" s="70"/>
    </row>
    <row r="115" spans="1:12" x14ac:dyDescent="0.2">
      <c r="A115" s="65">
        <v>100</v>
      </c>
      <c r="B115" s="70"/>
      <c r="C115" s="70"/>
      <c r="D115" s="19"/>
      <c r="E115" s="19"/>
      <c r="F115" s="57" t="str">
        <f t="shared" si="1"/>
        <v xml:space="preserve"> </v>
      </c>
      <c r="G115" s="70"/>
      <c r="H115" s="70"/>
      <c r="I115" s="70"/>
      <c r="J115" s="70"/>
      <c r="K115" s="70"/>
      <c r="L115" s="70"/>
    </row>
    <row r="116" spans="1:12" x14ac:dyDescent="0.2">
      <c r="A116" s="65">
        <v>101</v>
      </c>
      <c r="B116" s="70"/>
      <c r="C116" s="70"/>
      <c r="D116" s="19"/>
      <c r="E116" s="19"/>
      <c r="F116" s="57" t="str">
        <f t="shared" si="1"/>
        <v xml:space="preserve"> </v>
      </c>
      <c r="G116" s="70"/>
      <c r="H116" s="70"/>
      <c r="I116" s="70"/>
      <c r="J116" s="70"/>
      <c r="K116" s="70"/>
      <c r="L116" s="70"/>
    </row>
    <row r="117" spans="1:12" x14ac:dyDescent="0.2">
      <c r="A117" s="65">
        <v>102</v>
      </c>
      <c r="B117" s="70"/>
      <c r="C117" s="70"/>
      <c r="D117" s="19"/>
      <c r="E117" s="19"/>
      <c r="F117" s="57" t="str">
        <f t="shared" si="1"/>
        <v xml:space="preserve"> </v>
      </c>
      <c r="G117" s="70"/>
      <c r="H117" s="70"/>
      <c r="I117" s="70"/>
      <c r="J117" s="70"/>
      <c r="K117" s="70"/>
      <c r="L117" s="70"/>
    </row>
    <row r="118" spans="1:12" x14ac:dyDescent="0.2">
      <c r="A118" s="65">
        <v>103</v>
      </c>
      <c r="B118" s="70"/>
      <c r="C118" s="70"/>
      <c r="D118" s="19"/>
      <c r="E118" s="19"/>
      <c r="F118" s="57" t="str">
        <f t="shared" si="1"/>
        <v xml:space="preserve"> </v>
      </c>
      <c r="G118" s="70"/>
      <c r="H118" s="70"/>
      <c r="I118" s="70"/>
      <c r="J118" s="70"/>
      <c r="K118" s="70"/>
      <c r="L118" s="70"/>
    </row>
    <row r="119" spans="1:12" x14ac:dyDescent="0.2">
      <c r="A119" s="65">
        <v>104</v>
      </c>
      <c r="B119" s="70"/>
      <c r="C119" s="70"/>
      <c r="D119" s="19"/>
      <c r="E119" s="19"/>
      <c r="F119" s="57" t="str">
        <f t="shared" si="1"/>
        <v xml:space="preserve"> </v>
      </c>
      <c r="G119" s="70"/>
      <c r="H119" s="70"/>
      <c r="I119" s="70"/>
      <c r="J119" s="70"/>
      <c r="K119" s="70"/>
      <c r="L119" s="70"/>
    </row>
    <row r="120" spans="1:12" x14ac:dyDescent="0.2">
      <c r="A120" s="65">
        <v>105</v>
      </c>
      <c r="B120" s="70"/>
      <c r="C120" s="70"/>
      <c r="D120" s="19"/>
      <c r="E120" s="19"/>
      <c r="F120" s="57" t="str">
        <f t="shared" si="1"/>
        <v xml:space="preserve"> </v>
      </c>
      <c r="G120" s="70"/>
      <c r="H120" s="70"/>
      <c r="I120" s="70"/>
      <c r="J120" s="70"/>
      <c r="K120" s="70"/>
      <c r="L120" s="70"/>
    </row>
    <row r="121" spans="1:12" x14ac:dyDescent="0.2">
      <c r="A121" s="65">
        <v>106</v>
      </c>
      <c r="B121" s="70"/>
      <c r="C121" s="70"/>
      <c r="D121" s="19"/>
      <c r="E121" s="19"/>
      <c r="F121" s="57" t="str">
        <f t="shared" si="1"/>
        <v xml:space="preserve"> </v>
      </c>
      <c r="G121" s="70"/>
      <c r="H121" s="70"/>
      <c r="I121" s="70"/>
      <c r="J121" s="70"/>
      <c r="K121" s="70"/>
      <c r="L121" s="70"/>
    </row>
    <row r="122" spans="1:12" x14ac:dyDescent="0.2">
      <c r="A122" s="65">
        <v>107</v>
      </c>
      <c r="B122" s="70"/>
      <c r="C122" s="70"/>
      <c r="D122" s="19"/>
      <c r="E122" s="19"/>
      <c r="F122" s="57" t="str">
        <f t="shared" si="1"/>
        <v xml:space="preserve"> </v>
      </c>
      <c r="G122" s="70"/>
      <c r="H122" s="70"/>
      <c r="I122" s="70"/>
      <c r="J122" s="70"/>
      <c r="K122" s="70"/>
      <c r="L122" s="70"/>
    </row>
    <row r="123" spans="1:12" x14ac:dyDescent="0.2">
      <c r="A123" s="65">
        <v>108</v>
      </c>
      <c r="B123" s="70"/>
      <c r="C123" s="70"/>
      <c r="D123" s="19"/>
      <c r="E123" s="19"/>
      <c r="F123" s="57" t="str">
        <f t="shared" si="1"/>
        <v xml:space="preserve"> </v>
      </c>
      <c r="G123" s="70"/>
      <c r="H123" s="70"/>
      <c r="I123" s="70"/>
      <c r="J123" s="70"/>
      <c r="K123" s="70"/>
      <c r="L123" s="70"/>
    </row>
    <row r="124" spans="1:12" x14ac:dyDescent="0.2">
      <c r="A124" s="65">
        <v>109</v>
      </c>
      <c r="B124" s="70"/>
      <c r="C124" s="70"/>
      <c r="D124" s="19"/>
      <c r="E124" s="19"/>
      <c r="F124" s="57" t="str">
        <f t="shared" si="1"/>
        <v xml:space="preserve"> </v>
      </c>
      <c r="G124" s="70"/>
      <c r="H124" s="70"/>
      <c r="I124" s="70"/>
      <c r="J124" s="70"/>
      <c r="K124" s="70"/>
      <c r="L124" s="70"/>
    </row>
    <row r="125" spans="1:12" x14ac:dyDescent="0.2">
      <c r="A125" s="65">
        <v>110</v>
      </c>
      <c r="B125" s="70"/>
      <c r="C125" s="70"/>
      <c r="D125" s="19"/>
      <c r="E125" s="19"/>
      <c r="F125" s="57" t="str">
        <f t="shared" si="1"/>
        <v xml:space="preserve"> </v>
      </c>
      <c r="G125" s="70"/>
      <c r="H125" s="70"/>
      <c r="I125" s="70"/>
      <c r="J125" s="70"/>
      <c r="K125" s="70"/>
      <c r="L125" s="70"/>
    </row>
    <row r="126" spans="1:12" x14ac:dyDescent="0.2">
      <c r="A126" s="65">
        <v>111</v>
      </c>
      <c r="B126" s="70"/>
      <c r="C126" s="70"/>
      <c r="D126" s="19"/>
      <c r="E126" s="19"/>
      <c r="F126" s="57" t="str">
        <f t="shared" si="1"/>
        <v xml:space="preserve"> </v>
      </c>
      <c r="G126" s="70"/>
      <c r="H126" s="70"/>
      <c r="I126" s="70"/>
      <c r="J126" s="70"/>
      <c r="K126" s="70"/>
      <c r="L126" s="70"/>
    </row>
    <row r="127" spans="1:12" x14ac:dyDescent="0.2">
      <c r="A127" s="65">
        <v>112</v>
      </c>
      <c r="B127" s="70"/>
      <c r="C127" s="70"/>
      <c r="D127" s="19"/>
      <c r="E127" s="19"/>
      <c r="F127" s="57" t="str">
        <f t="shared" si="1"/>
        <v xml:space="preserve"> </v>
      </c>
      <c r="G127" s="70"/>
      <c r="H127" s="70"/>
      <c r="I127" s="70"/>
      <c r="J127" s="70"/>
      <c r="K127" s="70"/>
      <c r="L127" s="70"/>
    </row>
    <row r="128" spans="1:12" x14ac:dyDescent="0.2">
      <c r="A128" s="65">
        <v>113</v>
      </c>
      <c r="B128" s="70"/>
      <c r="C128" s="70"/>
      <c r="D128" s="19"/>
      <c r="E128" s="19"/>
      <c r="F128" s="57" t="str">
        <f t="shared" si="1"/>
        <v xml:space="preserve"> </v>
      </c>
      <c r="G128" s="70"/>
      <c r="H128" s="70"/>
      <c r="I128" s="70"/>
      <c r="J128" s="70"/>
      <c r="K128" s="70"/>
      <c r="L128" s="70"/>
    </row>
    <row r="129" spans="1:12" x14ac:dyDescent="0.2">
      <c r="A129" s="65">
        <v>114</v>
      </c>
      <c r="B129" s="70"/>
      <c r="C129" s="70"/>
      <c r="D129" s="19"/>
      <c r="E129" s="19"/>
      <c r="F129" s="57" t="str">
        <f t="shared" si="1"/>
        <v xml:space="preserve"> </v>
      </c>
      <c r="G129" s="70"/>
      <c r="H129" s="70"/>
      <c r="I129" s="70"/>
      <c r="J129" s="70"/>
      <c r="K129" s="70"/>
      <c r="L129" s="70"/>
    </row>
    <row r="130" spans="1:12" x14ac:dyDescent="0.2">
      <c r="A130" s="65">
        <v>115</v>
      </c>
      <c r="B130" s="70"/>
      <c r="C130" s="70"/>
      <c r="D130" s="19"/>
      <c r="E130" s="19"/>
      <c r="F130" s="57" t="str">
        <f t="shared" si="1"/>
        <v xml:space="preserve"> </v>
      </c>
      <c r="G130" s="70"/>
      <c r="H130" s="70"/>
      <c r="I130" s="70"/>
      <c r="J130" s="70"/>
      <c r="K130" s="70"/>
      <c r="L130" s="70"/>
    </row>
    <row r="131" spans="1:12" x14ac:dyDescent="0.2">
      <c r="A131" s="65">
        <v>116</v>
      </c>
      <c r="B131" s="70"/>
      <c r="C131" s="70"/>
      <c r="D131" s="19"/>
      <c r="E131" s="19"/>
      <c r="F131" s="57" t="str">
        <f t="shared" si="1"/>
        <v xml:space="preserve"> </v>
      </c>
      <c r="G131" s="70"/>
      <c r="H131" s="70"/>
      <c r="I131" s="70"/>
      <c r="J131" s="70"/>
      <c r="K131" s="70"/>
      <c r="L131" s="70"/>
    </row>
    <row r="132" spans="1:12" x14ac:dyDescent="0.2">
      <c r="A132" s="65">
        <v>117</v>
      </c>
      <c r="B132" s="70"/>
      <c r="C132" s="70"/>
      <c r="D132" s="19"/>
      <c r="E132" s="19"/>
      <c r="F132" s="57" t="str">
        <f t="shared" si="1"/>
        <v xml:space="preserve"> </v>
      </c>
      <c r="G132" s="70"/>
      <c r="H132" s="70"/>
      <c r="I132" s="70"/>
      <c r="J132" s="70"/>
      <c r="K132" s="70"/>
      <c r="L132" s="70"/>
    </row>
    <row r="133" spans="1:12" x14ac:dyDescent="0.2">
      <c r="A133" s="65">
        <v>118</v>
      </c>
      <c r="B133" s="70"/>
      <c r="C133" s="70"/>
      <c r="D133" s="19"/>
      <c r="E133" s="19"/>
      <c r="F133" s="57" t="str">
        <f t="shared" si="1"/>
        <v xml:space="preserve"> </v>
      </c>
      <c r="G133" s="70"/>
      <c r="H133" s="70"/>
      <c r="I133" s="70"/>
      <c r="J133" s="70"/>
      <c r="K133" s="70"/>
      <c r="L133" s="70"/>
    </row>
    <row r="134" spans="1:12" x14ac:dyDescent="0.2">
      <c r="A134" s="65">
        <v>119</v>
      </c>
      <c r="B134" s="70"/>
      <c r="C134" s="70"/>
      <c r="D134" s="19"/>
      <c r="E134" s="19"/>
      <c r="F134" s="57" t="str">
        <f t="shared" si="1"/>
        <v xml:space="preserve"> </v>
      </c>
      <c r="G134" s="70"/>
      <c r="H134" s="70"/>
      <c r="I134" s="70"/>
      <c r="J134" s="70"/>
      <c r="K134" s="70"/>
      <c r="L134" s="70"/>
    </row>
    <row r="135" spans="1:12" x14ac:dyDescent="0.2">
      <c r="A135" s="65">
        <v>120</v>
      </c>
      <c r="B135" s="70"/>
      <c r="C135" s="70"/>
      <c r="D135" s="19"/>
      <c r="E135" s="19"/>
      <c r="F135" s="57" t="str">
        <f t="shared" si="1"/>
        <v xml:space="preserve"> </v>
      </c>
      <c r="G135" s="70"/>
      <c r="H135" s="70"/>
      <c r="I135" s="70"/>
      <c r="J135" s="70"/>
      <c r="K135" s="70"/>
      <c r="L135" s="70"/>
    </row>
    <row r="136" spans="1:12" x14ac:dyDescent="0.2">
      <c r="A136" s="65">
        <v>121</v>
      </c>
      <c r="B136" s="70"/>
      <c r="C136" s="70"/>
      <c r="D136" s="19"/>
      <c r="E136" s="19"/>
      <c r="F136" s="57" t="str">
        <f t="shared" si="1"/>
        <v xml:space="preserve"> </v>
      </c>
      <c r="G136" s="70"/>
      <c r="H136" s="70"/>
      <c r="I136" s="70"/>
      <c r="J136" s="70"/>
      <c r="K136" s="70"/>
      <c r="L136" s="70"/>
    </row>
    <row r="137" spans="1:12" x14ac:dyDescent="0.2">
      <c r="A137" s="65">
        <v>122</v>
      </c>
      <c r="B137" s="70"/>
      <c r="C137" s="70"/>
      <c r="D137" s="19"/>
      <c r="E137" s="19"/>
      <c r="F137" s="57" t="str">
        <f t="shared" si="1"/>
        <v xml:space="preserve"> </v>
      </c>
      <c r="G137" s="70"/>
      <c r="H137" s="70"/>
      <c r="I137" s="70"/>
      <c r="J137" s="70"/>
      <c r="K137" s="70"/>
      <c r="L137" s="70"/>
    </row>
    <row r="138" spans="1:12" x14ac:dyDescent="0.2">
      <c r="A138" s="65">
        <v>123</v>
      </c>
      <c r="B138" s="70"/>
      <c r="C138" s="70"/>
      <c r="D138" s="19"/>
      <c r="E138" s="19"/>
      <c r="F138" s="57" t="str">
        <f t="shared" si="1"/>
        <v xml:space="preserve"> </v>
      </c>
      <c r="G138" s="70"/>
      <c r="H138" s="70"/>
      <c r="I138" s="70"/>
      <c r="J138" s="70"/>
      <c r="K138" s="70"/>
      <c r="L138" s="70"/>
    </row>
    <row r="139" spans="1:12" x14ac:dyDescent="0.2">
      <c r="A139" s="65">
        <v>124</v>
      </c>
      <c r="B139" s="70"/>
      <c r="C139" s="70"/>
      <c r="D139" s="19"/>
      <c r="E139" s="19"/>
      <c r="F139" s="57" t="str">
        <f t="shared" si="1"/>
        <v xml:space="preserve"> </v>
      </c>
      <c r="G139" s="70"/>
      <c r="H139" s="70"/>
      <c r="I139" s="70"/>
      <c r="J139" s="70"/>
      <c r="K139" s="70"/>
      <c r="L139" s="70"/>
    </row>
    <row r="140" spans="1:12" x14ac:dyDescent="0.2">
      <c r="A140" s="65">
        <v>125</v>
      </c>
      <c r="B140" s="70"/>
      <c r="C140" s="70"/>
      <c r="D140" s="19"/>
      <c r="E140" s="19"/>
      <c r="F140" s="57" t="str">
        <f t="shared" si="1"/>
        <v xml:space="preserve"> </v>
      </c>
      <c r="G140" s="70"/>
      <c r="H140" s="70"/>
      <c r="I140" s="70"/>
      <c r="J140" s="70"/>
      <c r="K140" s="70"/>
      <c r="L140" s="70"/>
    </row>
    <row r="141" spans="1:12" x14ac:dyDescent="0.2">
      <c r="A141" s="65">
        <v>126</v>
      </c>
      <c r="B141" s="70"/>
      <c r="C141" s="70"/>
      <c r="D141" s="19"/>
      <c r="E141" s="19"/>
      <c r="F141" s="57" t="str">
        <f t="shared" si="1"/>
        <v xml:space="preserve"> </v>
      </c>
      <c r="G141" s="70"/>
      <c r="H141" s="70"/>
      <c r="I141" s="70"/>
      <c r="J141" s="70"/>
      <c r="K141" s="70"/>
      <c r="L141" s="70"/>
    </row>
    <row r="142" spans="1:12" x14ac:dyDescent="0.2">
      <c r="A142" s="65">
        <v>127</v>
      </c>
      <c r="B142" s="70"/>
      <c r="C142" s="70"/>
      <c r="D142" s="19"/>
      <c r="E142" s="19"/>
      <c r="F142" s="57" t="str">
        <f t="shared" si="1"/>
        <v xml:space="preserve"> </v>
      </c>
      <c r="G142" s="70"/>
      <c r="H142" s="70"/>
      <c r="I142" s="70"/>
      <c r="J142" s="70"/>
      <c r="K142" s="70"/>
      <c r="L142" s="70"/>
    </row>
    <row r="143" spans="1:12" x14ac:dyDescent="0.2">
      <c r="A143" s="65">
        <v>128</v>
      </c>
      <c r="B143" s="70"/>
      <c r="C143" s="70"/>
      <c r="D143" s="19"/>
      <c r="E143" s="19"/>
      <c r="F143" s="57" t="str">
        <f t="shared" si="1"/>
        <v xml:space="preserve"> </v>
      </c>
      <c r="G143" s="70"/>
      <c r="H143" s="70"/>
      <c r="I143" s="70"/>
      <c r="J143" s="70"/>
      <c r="K143" s="70"/>
      <c r="L143" s="70"/>
    </row>
    <row r="144" spans="1:12" x14ac:dyDescent="0.2">
      <c r="A144" s="65">
        <v>129</v>
      </c>
      <c r="B144" s="70"/>
      <c r="C144" s="70"/>
      <c r="D144" s="19"/>
      <c r="E144" s="19"/>
      <c r="F144" s="57" t="str">
        <f t="shared" si="1"/>
        <v xml:space="preserve"> </v>
      </c>
      <c r="G144" s="70"/>
      <c r="H144" s="70"/>
      <c r="I144" s="70"/>
      <c r="J144" s="70"/>
      <c r="K144" s="70"/>
      <c r="L144" s="70"/>
    </row>
    <row r="145" spans="1:12" x14ac:dyDescent="0.2">
      <c r="A145" s="65">
        <v>130</v>
      </c>
      <c r="B145" s="70"/>
      <c r="C145" s="70"/>
      <c r="D145" s="19"/>
      <c r="E145" s="19"/>
      <c r="F145" s="57" t="str">
        <f t="shared" ref="F145:F208" si="2">IF($E145=1,$F$4,IF($E145=2,$F$5,IF($E145=3,$F$6,IF($E145=4,$F$7,IF($E145=5,$F$8,IF($E145=6,$F$9,IF($E145=7,$F$10,IF($E145=8,$F$11," "))))))))</f>
        <v xml:space="preserve"> </v>
      </c>
      <c r="G145" s="70"/>
      <c r="H145" s="70"/>
      <c r="I145" s="70"/>
      <c r="J145" s="70"/>
      <c r="K145" s="70"/>
      <c r="L145" s="70"/>
    </row>
    <row r="146" spans="1:12" x14ac:dyDescent="0.2">
      <c r="A146" s="65">
        <v>131</v>
      </c>
      <c r="B146" s="70"/>
      <c r="C146" s="70"/>
      <c r="D146" s="19"/>
      <c r="E146" s="19"/>
      <c r="F146" s="57" t="str">
        <f t="shared" si="2"/>
        <v xml:space="preserve"> </v>
      </c>
      <c r="G146" s="70"/>
      <c r="H146" s="70"/>
      <c r="I146" s="70"/>
      <c r="J146" s="70"/>
      <c r="K146" s="70"/>
      <c r="L146" s="70"/>
    </row>
    <row r="147" spans="1:12" x14ac:dyDescent="0.2">
      <c r="A147" s="65">
        <v>132</v>
      </c>
      <c r="B147" s="70"/>
      <c r="C147" s="70"/>
      <c r="D147" s="19"/>
      <c r="E147" s="19"/>
      <c r="F147" s="57" t="str">
        <f t="shared" si="2"/>
        <v xml:space="preserve"> </v>
      </c>
      <c r="G147" s="70"/>
      <c r="H147" s="70"/>
      <c r="I147" s="70"/>
      <c r="J147" s="70"/>
      <c r="K147" s="70"/>
      <c r="L147" s="70"/>
    </row>
    <row r="148" spans="1:12" x14ac:dyDescent="0.2">
      <c r="A148" s="65">
        <v>133</v>
      </c>
      <c r="B148" s="70"/>
      <c r="C148" s="70"/>
      <c r="D148" s="19"/>
      <c r="E148" s="19"/>
      <c r="F148" s="57" t="str">
        <f t="shared" si="2"/>
        <v xml:space="preserve"> </v>
      </c>
      <c r="G148" s="70"/>
      <c r="H148" s="70"/>
      <c r="I148" s="70"/>
      <c r="J148" s="70"/>
      <c r="K148" s="70"/>
      <c r="L148" s="70"/>
    </row>
    <row r="149" spans="1:12" x14ac:dyDescent="0.2">
      <c r="A149" s="65">
        <v>134</v>
      </c>
      <c r="B149" s="70"/>
      <c r="C149" s="70"/>
      <c r="D149" s="19"/>
      <c r="E149" s="19"/>
      <c r="F149" s="57" t="str">
        <f t="shared" si="2"/>
        <v xml:space="preserve"> </v>
      </c>
      <c r="G149" s="70"/>
      <c r="H149" s="70"/>
      <c r="I149" s="70"/>
      <c r="J149" s="70"/>
      <c r="K149" s="70"/>
      <c r="L149" s="70"/>
    </row>
    <row r="150" spans="1:12" x14ac:dyDescent="0.2">
      <c r="A150" s="65">
        <v>135</v>
      </c>
      <c r="B150" s="70"/>
      <c r="C150" s="70"/>
      <c r="D150" s="19"/>
      <c r="E150" s="19"/>
      <c r="F150" s="57" t="str">
        <f t="shared" si="2"/>
        <v xml:space="preserve"> </v>
      </c>
      <c r="G150" s="70"/>
      <c r="H150" s="70"/>
      <c r="I150" s="70"/>
      <c r="J150" s="70"/>
      <c r="K150" s="70"/>
      <c r="L150" s="70"/>
    </row>
    <row r="151" spans="1:12" x14ac:dyDescent="0.2">
      <c r="A151" s="65">
        <v>136</v>
      </c>
      <c r="B151" s="70"/>
      <c r="C151" s="70"/>
      <c r="D151" s="19"/>
      <c r="E151" s="19"/>
      <c r="F151" s="57" t="str">
        <f t="shared" si="2"/>
        <v xml:space="preserve"> </v>
      </c>
      <c r="G151" s="70"/>
      <c r="H151" s="70"/>
      <c r="I151" s="70"/>
      <c r="J151" s="70"/>
      <c r="K151" s="70"/>
      <c r="L151" s="70"/>
    </row>
    <row r="152" spans="1:12" x14ac:dyDescent="0.2">
      <c r="A152" s="65">
        <v>137</v>
      </c>
      <c r="B152" s="70"/>
      <c r="C152" s="70"/>
      <c r="D152" s="19"/>
      <c r="E152" s="19"/>
      <c r="F152" s="57" t="str">
        <f t="shared" si="2"/>
        <v xml:space="preserve"> </v>
      </c>
      <c r="G152" s="70"/>
      <c r="H152" s="70"/>
      <c r="I152" s="70"/>
      <c r="J152" s="70"/>
      <c r="K152" s="70"/>
      <c r="L152" s="70"/>
    </row>
    <row r="153" spans="1:12" x14ac:dyDescent="0.2">
      <c r="A153" s="65">
        <v>138</v>
      </c>
      <c r="B153" s="70"/>
      <c r="C153" s="70"/>
      <c r="D153" s="19"/>
      <c r="E153" s="19"/>
      <c r="F153" s="57" t="str">
        <f t="shared" si="2"/>
        <v xml:space="preserve"> </v>
      </c>
      <c r="G153" s="70"/>
      <c r="H153" s="70"/>
      <c r="I153" s="70"/>
      <c r="J153" s="70"/>
      <c r="K153" s="70"/>
      <c r="L153" s="70"/>
    </row>
    <row r="154" spans="1:12" x14ac:dyDescent="0.2">
      <c r="A154" s="65">
        <v>139</v>
      </c>
      <c r="B154" s="70"/>
      <c r="C154" s="70"/>
      <c r="D154" s="19"/>
      <c r="E154" s="19"/>
      <c r="F154" s="57" t="str">
        <f t="shared" si="2"/>
        <v xml:space="preserve"> </v>
      </c>
      <c r="G154" s="70"/>
      <c r="H154" s="70"/>
      <c r="I154" s="70"/>
      <c r="J154" s="70"/>
      <c r="K154" s="70"/>
      <c r="L154" s="70"/>
    </row>
    <row r="155" spans="1:12" x14ac:dyDescent="0.2">
      <c r="A155" s="65">
        <v>140</v>
      </c>
      <c r="B155" s="70"/>
      <c r="C155" s="70"/>
      <c r="D155" s="19"/>
      <c r="E155" s="19"/>
      <c r="F155" s="57" t="str">
        <f t="shared" si="2"/>
        <v xml:space="preserve"> </v>
      </c>
      <c r="G155" s="70"/>
      <c r="H155" s="70"/>
      <c r="I155" s="70"/>
      <c r="J155" s="70"/>
      <c r="K155" s="70"/>
      <c r="L155" s="70"/>
    </row>
    <row r="156" spans="1:12" x14ac:dyDescent="0.2">
      <c r="A156" s="65">
        <v>141</v>
      </c>
      <c r="B156" s="70"/>
      <c r="C156" s="70"/>
      <c r="D156" s="19"/>
      <c r="E156" s="19"/>
      <c r="F156" s="57" t="str">
        <f t="shared" si="2"/>
        <v xml:space="preserve"> </v>
      </c>
      <c r="G156" s="70"/>
      <c r="H156" s="70"/>
      <c r="I156" s="70"/>
      <c r="J156" s="70"/>
      <c r="K156" s="70"/>
      <c r="L156" s="70"/>
    </row>
    <row r="157" spans="1:12" x14ac:dyDescent="0.2">
      <c r="A157" s="65">
        <v>142</v>
      </c>
      <c r="B157" s="70"/>
      <c r="C157" s="70"/>
      <c r="D157" s="19"/>
      <c r="E157" s="19"/>
      <c r="F157" s="57" t="str">
        <f t="shared" si="2"/>
        <v xml:space="preserve"> </v>
      </c>
      <c r="G157" s="70"/>
      <c r="H157" s="70"/>
      <c r="I157" s="70"/>
      <c r="J157" s="70"/>
      <c r="K157" s="70"/>
      <c r="L157" s="70"/>
    </row>
    <row r="158" spans="1:12" x14ac:dyDescent="0.2">
      <c r="A158" s="65">
        <v>143</v>
      </c>
      <c r="B158" s="70"/>
      <c r="C158" s="70"/>
      <c r="D158" s="19"/>
      <c r="E158" s="19"/>
      <c r="F158" s="57" t="str">
        <f t="shared" si="2"/>
        <v xml:space="preserve"> </v>
      </c>
      <c r="G158" s="70"/>
      <c r="H158" s="70"/>
      <c r="I158" s="70"/>
      <c r="J158" s="70"/>
      <c r="K158" s="70"/>
      <c r="L158" s="70"/>
    </row>
    <row r="159" spans="1:12" x14ac:dyDescent="0.2">
      <c r="A159" s="65">
        <v>144</v>
      </c>
      <c r="B159" s="70"/>
      <c r="C159" s="70"/>
      <c r="D159" s="19"/>
      <c r="E159" s="19"/>
      <c r="F159" s="57" t="str">
        <f t="shared" si="2"/>
        <v xml:space="preserve"> </v>
      </c>
      <c r="G159" s="70"/>
      <c r="H159" s="70"/>
      <c r="I159" s="70"/>
      <c r="J159" s="70"/>
      <c r="K159" s="70"/>
      <c r="L159" s="70"/>
    </row>
    <row r="160" spans="1:12" x14ac:dyDescent="0.2">
      <c r="A160" s="65">
        <v>145</v>
      </c>
      <c r="B160" s="70"/>
      <c r="C160" s="70"/>
      <c r="D160" s="19"/>
      <c r="E160" s="19"/>
      <c r="F160" s="57" t="str">
        <f t="shared" si="2"/>
        <v xml:space="preserve"> </v>
      </c>
      <c r="G160" s="70"/>
      <c r="H160" s="70"/>
      <c r="I160" s="70"/>
      <c r="J160" s="70"/>
      <c r="K160" s="70"/>
      <c r="L160" s="70"/>
    </row>
    <row r="161" spans="1:12" x14ac:dyDescent="0.2">
      <c r="A161" s="65">
        <v>146</v>
      </c>
      <c r="B161" s="70"/>
      <c r="C161" s="70"/>
      <c r="D161" s="19"/>
      <c r="E161" s="19"/>
      <c r="F161" s="57" t="str">
        <f t="shared" si="2"/>
        <v xml:space="preserve"> </v>
      </c>
      <c r="G161" s="70"/>
      <c r="H161" s="70"/>
      <c r="I161" s="70"/>
      <c r="J161" s="70"/>
      <c r="K161" s="70"/>
      <c r="L161" s="70"/>
    </row>
    <row r="162" spans="1:12" x14ac:dyDescent="0.2">
      <c r="A162" s="65">
        <v>147</v>
      </c>
      <c r="B162" s="70"/>
      <c r="C162" s="70"/>
      <c r="D162" s="19"/>
      <c r="E162" s="19"/>
      <c r="F162" s="57" t="str">
        <f t="shared" si="2"/>
        <v xml:space="preserve"> </v>
      </c>
      <c r="G162" s="70"/>
      <c r="H162" s="70"/>
      <c r="I162" s="70"/>
      <c r="J162" s="70"/>
      <c r="K162" s="70"/>
      <c r="L162" s="70"/>
    </row>
    <row r="163" spans="1:12" x14ac:dyDescent="0.2">
      <c r="A163" s="65">
        <v>148</v>
      </c>
      <c r="B163" s="70"/>
      <c r="C163" s="70"/>
      <c r="D163" s="19"/>
      <c r="E163" s="19"/>
      <c r="F163" s="57" t="str">
        <f t="shared" si="2"/>
        <v xml:space="preserve"> </v>
      </c>
      <c r="G163" s="70"/>
      <c r="H163" s="70"/>
      <c r="I163" s="70"/>
      <c r="J163" s="70"/>
      <c r="K163" s="70"/>
      <c r="L163" s="70"/>
    </row>
    <row r="164" spans="1:12" x14ac:dyDescent="0.2">
      <c r="A164" s="65">
        <v>149</v>
      </c>
      <c r="B164" s="70"/>
      <c r="C164" s="70"/>
      <c r="D164" s="19"/>
      <c r="E164" s="19"/>
      <c r="F164" s="57" t="str">
        <f t="shared" si="2"/>
        <v xml:space="preserve"> </v>
      </c>
      <c r="G164" s="70"/>
      <c r="H164" s="70"/>
      <c r="I164" s="70"/>
      <c r="J164" s="70"/>
      <c r="K164" s="70"/>
      <c r="L164" s="70"/>
    </row>
    <row r="165" spans="1:12" x14ac:dyDescent="0.2">
      <c r="A165" s="65">
        <v>150</v>
      </c>
      <c r="B165" s="70"/>
      <c r="C165" s="70"/>
      <c r="D165" s="19"/>
      <c r="E165" s="19"/>
      <c r="F165" s="57" t="str">
        <f t="shared" si="2"/>
        <v xml:space="preserve"> </v>
      </c>
      <c r="G165" s="70"/>
      <c r="H165" s="70"/>
      <c r="I165" s="70"/>
      <c r="J165" s="70"/>
      <c r="K165" s="70"/>
      <c r="L165" s="70"/>
    </row>
    <row r="166" spans="1:12" x14ac:dyDescent="0.2">
      <c r="A166" s="65">
        <v>151</v>
      </c>
      <c r="B166" s="70"/>
      <c r="C166" s="70"/>
      <c r="D166" s="19"/>
      <c r="E166" s="19"/>
      <c r="F166" s="57" t="str">
        <f t="shared" si="2"/>
        <v xml:space="preserve"> </v>
      </c>
      <c r="G166" s="70"/>
      <c r="H166" s="70"/>
      <c r="I166" s="70"/>
      <c r="J166" s="70"/>
      <c r="K166" s="70"/>
      <c r="L166" s="70"/>
    </row>
    <row r="167" spans="1:12" x14ac:dyDescent="0.2">
      <c r="A167" s="65">
        <v>152</v>
      </c>
      <c r="B167" s="70"/>
      <c r="C167" s="70"/>
      <c r="D167" s="19"/>
      <c r="E167" s="19"/>
      <c r="F167" s="57" t="str">
        <f t="shared" si="2"/>
        <v xml:space="preserve"> </v>
      </c>
      <c r="G167" s="70"/>
      <c r="H167" s="70"/>
      <c r="I167" s="70"/>
      <c r="J167" s="70"/>
      <c r="K167" s="70"/>
      <c r="L167" s="70"/>
    </row>
    <row r="168" spans="1:12" x14ac:dyDescent="0.2">
      <c r="A168" s="65">
        <v>153</v>
      </c>
      <c r="B168" s="70"/>
      <c r="C168" s="70"/>
      <c r="D168" s="19"/>
      <c r="E168" s="19"/>
      <c r="F168" s="57" t="str">
        <f t="shared" si="2"/>
        <v xml:space="preserve"> </v>
      </c>
      <c r="G168" s="70"/>
      <c r="H168" s="70"/>
      <c r="I168" s="70"/>
      <c r="J168" s="70"/>
      <c r="K168" s="70"/>
      <c r="L168" s="70"/>
    </row>
    <row r="169" spans="1:12" x14ac:dyDescent="0.2">
      <c r="A169" s="65">
        <v>154</v>
      </c>
      <c r="B169" s="70"/>
      <c r="C169" s="70"/>
      <c r="D169" s="19"/>
      <c r="E169" s="19"/>
      <c r="F169" s="57" t="str">
        <f t="shared" si="2"/>
        <v xml:space="preserve"> </v>
      </c>
      <c r="G169" s="70"/>
      <c r="H169" s="70"/>
      <c r="I169" s="70"/>
      <c r="J169" s="70"/>
      <c r="K169" s="70"/>
      <c r="L169" s="70"/>
    </row>
    <row r="170" spans="1:12" x14ac:dyDescent="0.2">
      <c r="A170" s="65">
        <v>155</v>
      </c>
      <c r="B170" s="70"/>
      <c r="C170" s="70"/>
      <c r="D170" s="19"/>
      <c r="E170" s="19"/>
      <c r="F170" s="57" t="str">
        <f t="shared" si="2"/>
        <v xml:space="preserve"> </v>
      </c>
      <c r="G170" s="70"/>
      <c r="H170" s="70"/>
      <c r="I170" s="70"/>
      <c r="J170" s="70"/>
      <c r="K170" s="70"/>
      <c r="L170" s="70"/>
    </row>
    <row r="171" spans="1:12" x14ac:dyDescent="0.2">
      <c r="A171" s="65">
        <v>156</v>
      </c>
      <c r="B171" s="70"/>
      <c r="C171" s="70"/>
      <c r="D171" s="19"/>
      <c r="E171" s="19"/>
      <c r="F171" s="57" t="str">
        <f t="shared" si="2"/>
        <v xml:space="preserve"> </v>
      </c>
      <c r="G171" s="70"/>
      <c r="H171" s="70"/>
      <c r="I171" s="70"/>
      <c r="J171" s="70"/>
      <c r="K171" s="70"/>
      <c r="L171" s="70"/>
    </row>
    <row r="172" spans="1:12" x14ac:dyDescent="0.2">
      <c r="A172" s="65">
        <v>157</v>
      </c>
      <c r="B172" s="70"/>
      <c r="C172" s="70"/>
      <c r="D172" s="19"/>
      <c r="E172" s="19"/>
      <c r="F172" s="57" t="str">
        <f t="shared" si="2"/>
        <v xml:space="preserve"> </v>
      </c>
      <c r="G172" s="70"/>
      <c r="H172" s="70"/>
      <c r="I172" s="70"/>
      <c r="J172" s="70"/>
      <c r="K172" s="70"/>
      <c r="L172" s="70"/>
    </row>
    <row r="173" spans="1:12" x14ac:dyDescent="0.2">
      <c r="A173" s="65">
        <v>158</v>
      </c>
      <c r="B173" s="70"/>
      <c r="C173" s="70"/>
      <c r="D173" s="19"/>
      <c r="E173" s="19"/>
      <c r="F173" s="57" t="str">
        <f t="shared" si="2"/>
        <v xml:space="preserve"> </v>
      </c>
      <c r="G173" s="70"/>
      <c r="H173" s="70"/>
      <c r="I173" s="70"/>
      <c r="J173" s="70"/>
      <c r="K173" s="70"/>
      <c r="L173" s="70"/>
    </row>
    <row r="174" spans="1:12" x14ac:dyDescent="0.2">
      <c r="A174" s="65">
        <v>159</v>
      </c>
      <c r="B174" s="70"/>
      <c r="C174" s="70"/>
      <c r="D174" s="19"/>
      <c r="E174" s="19"/>
      <c r="F174" s="57" t="str">
        <f t="shared" si="2"/>
        <v xml:space="preserve"> </v>
      </c>
      <c r="G174" s="70"/>
      <c r="H174" s="70"/>
      <c r="I174" s="70"/>
      <c r="J174" s="70"/>
      <c r="K174" s="70"/>
      <c r="L174" s="70"/>
    </row>
    <row r="175" spans="1:12" x14ac:dyDescent="0.2">
      <c r="A175" s="65">
        <v>160</v>
      </c>
      <c r="B175" s="70"/>
      <c r="C175" s="70"/>
      <c r="D175" s="19"/>
      <c r="E175" s="19"/>
      <c r="F175" s="57" t="str">
        <f t="shared" si="2"/>
        <v xml:space="preserve"> </v>
      </c>
      <c r="G175" s="70"/>
      <c r="H175" s="70"/>
      <c r="I175" s="70"/>
      <c r="J175" s="70"/>
      <c r="K175" s="70"/>
      <c r="L175" s="70"/>
    </row>
    <row r="176" spans="1:12" x14ac:dyDescent="0.2">
      <c r="A176" s="65">
        <v>161</v>
      </c>
      <c r="B176" s="70"/>
      <c r="C176" s="70"/>
      <c r="D176" s="19"/>
      <c r="E176" s="19"/>
      <c r="F176" s="57" t="str">
        <f t="shared" si="2"/>
        <v xml:space="preserve"> </v>
      </c>
      <c r="G176" s="70"/>
      <c r="H176" s="70"/>
      <c r="I176" s="70"/>
      <c r="J176" s="70"/>
      <c r="K176" s="70"/>
      <c r="L176" s="70"/>
    </row>
    <row r="177" spans="1:12" x14ac:dyDescent="0.2">
      <c r="A177" s="65">
        <v>162</v>
      </c>
      <c r="B177" s="70"/>
      <c r="C177" s="70"/>
      <c r="D177" s="19"/>
      <c r="E177" s="19"/>
      <c r="F177" s="57" t="str">
        <f t="shared" si="2"/>
        <v xml:space="preserve"> </v>
      </c>
      <c r="G177" s="70"/>
      <c r="H177" s="70"/>
      <c r="I177" s="70"/>
      <c r="J177" s="70"/>
      <c r="K177" s="70"/>
      <c r="L177" s="70"/>
    </row>
    <row r="178" spans="1:12" x14ac:dyDescent="0.2">
      <c r="A178" s="65">
        <v>163</v>
      </c>
      <c r="B178" s="70"/>
      <c r="C178" s="70"/>
      <c r="D178" s="19"/>
      <c r="E178" s="19"/>
      <c r="F178" s="57" t="str">
        <f t="shared" si="2"/>
        <v xml:space="preserve"> </v>
      </c>
      <c r="G178" s="70"/>
      <c r="H178" s="70"/>
      <c r="I178" s="70"/>
      <c r="J178" s="70"/>
      <c r="K178" s="70"/>
      <c r="L178" s="70"/>
    </row>
    <row r="179" spans="1:12" x14ac:dyDescent="0.2">
      <c r="A179" s="65">
        <v>164</v>
      </c>
      <c r="B179" s="70"/>
      <c r="C179" s="70"/>
      <c r="D179" s="19"/>
      <c r="E179" s="19"/>
      <c r="F179" s="57" t="str">
        <f t="shared" si="2"/>
        <v xml:space="preserve"> </v>
      </c>
      <c r="G179" s="70"/>
      <c r="H179" s="70"/>
      <c r="I179" s="70"/>
      <c r="J179" s="70"/>
      <c r="K179" s="70"/>
      <c r="L179" s="70"/>
    </row>
    <row r="180" spans="1:12" x14ac:dyDescent="0.2">
      <c r="A180" s="65">
        <v>165</v>
      </c>
      <c r="B180" s="70"/>
      <c r="C180" s="70"/>
      <c r="D180" s="19"/>
      <c r="E180" s="19"/>
      <c r="F180" s="57" t="str">
        <f t="shared" si="2"/>
        <v xml:space="preserve"> </v>
      </c>
      <c r="G180" s="70"/>
      <c r="H180" s="70"/>
      <c r="I180" s="70"/>
      <c r="J180" s="70"/>
      <c r="K180" s="70"/>
      <c r="L180" s="70"/>
    </row>
    <row r="181" spans="1:12" x14ac:dyDescent="0.2">
      <c r="A181" s="65">
        <v>166</v>
      </c>
      <c r="B181" s="70"/>
      <c r="C181" s="70"/>
      <c r="D181" s="19"/>
      <c r="E181" s="19"/>
      <c r="F181" s="57" t="str">
        <f t="shared" si="2"/>
        <v xml:space="preserve"> </v>
      </c>
      <c r="G181" s="70"/>
      <c r="H181" s="70"/>
      <c r="I181" s="70"/>
      <c r="J181" s="70"/>
      <c r="K181" s="70"/>
      <c r="L181" s="70"/>
    </row>
    <row r="182" spans="1:12" x14ac:dyDescent="0.2">
      <c r="A182" s="65">
        <v>167</v>
      </c>
      <c r="B182" s="70"/>
      <c r="C182" s="70"/>
      <c r="D182" s="19"/>
      <c r="E182" s="19"/>
      <c r="F182" s="57" t="str">
        <f t="shared" si="2"/>
        <v xml:space="preserve"> </v>
      </c>
      <c r="G182" s="70"/>
      <c r="H182" s="70"/>
      <c r="I182" s="70"/>
      <c r="J182" s="70"/>
      <c r="K182" s="70"/>
      <c r="L182" s="70"/>
    </row>
    <row r="183" spans="1:12" x14ac:dyDescent="0.2">
      <c r="A183" s="65">
        <v>168</v>
      </c>
      <c r="B183" s="70"/>
      <c r="C183" s="70"/>
      <c r="D183" s="19"/>
      <c r="E183" s="19"/>
      <c r="F183" s="57" t="str">
        <f t="shared" si="2"/>
        <v xml:space="preserve"> </v>
      </c>
      <c r="G183" s="70"/>
      <c r="H183" s="70"/>
      <c r="I183" s="70"/>
      <c r="J183" s="70"/>
      <c r="K183" s="70"/>
      <c r="L183" s="70"/>
    </row>
    <row r="184" spans="1:12" x14ac:dyDescent="0.2">
      <c r="A184" s="65">
        <v>169</v>
      </c>
      <c r="B184" s="70"/>
      <c r="C184" s="70"/>
      <c r="D184" s="19"/>
      <c r="E184" s="19"/>
      <c r="F184" s="57" t="str">
        <f t="shared" si="2"/>
        <v xml:space="preserve"> </v>
      </c>
      <c r="G184" s="70"/>
      <c r="H184" s="70"/>
      <c r="I184" s="70"/>
      <c r="J184" s="70"/>
      <c r="K184" s="70"/>
      <c r="L184" s="70"/>
    </row>
    <row r="185" spans="1:12" x14ac:dyDescent="0.2">
      <c r="A185" s="65">
        <v>170</v>
      </c>
      <c r="B185" s="70"/>
      <c r="C185" s="70"/>
      <c r="D185" s="19"/>
      <c r="E185" s="19"/>
      <c r="F185" s="57" t="str">
        <f t="shared" si="2"/>
        <v xml:space="preserve"> </v>
      </c>
      <c r="G185" s="70"/>
      <c r="H185" s="70"/>
      <c r="I185" s="70"/>
      <c r="J185" s="70"/>
      <c r="K185" s="70"/>
      <c r="L185" s="70"/>
    </row>
    <row r="186" spans="1:12" x14ac:dyDescent="0.2">
      <c r="A186" s="65">
        <v>171</v>
      </c>
      <c r="B186" s="70"/>
      <c r="C186" s="70"/>
      <c r="D186" s="19"/>
      <c r="E186" s="19"/>
      <c r="F186" s="57" t="str">
        <f t="shared" si="2"/>
        <v xml:space="preserve"> </v>
      </c>
      <c r="G186" s="70"/>
      <c r="H186" s="70"/>
      <c r="I186" s="70"/>
      <c r="J186" s="70"/>
      <c r="K186" s="70"/>
      <c r="L186" s="70"/>
    </row>
    <row r="187" spans="1:12" x14ac:dyDescent="0.2">
      <c r="A187" s="65">
        <v>172</v>
      </c>
      <c r="B187" s="70"/>
      <c r="C187" s="70"/>
      <c r="D187" s="19"/>
      <c r="E187" s="19"/>
      <c r="F187" s="57" t="str">
        <f t="shared" si="2"/>
        <v xml:space="preserve"> </v>
      </c>
      <c r="G187" s="70"/>
      <c r="H187" s="70"/>
      <c r="I187" s="70"/>
      <c r="J187" s="70"/>
      <c r="K187" s="70"/>
      <c r="L187" s="70"/>
    </row>
    <row r="188" spans="1:12" x14ac:dyDescent="0.2">
      <c r="A188" s="65">
        <v>173</v>
      </c>
      <c r="B188" s="70"/>
      <c r="C188" s="70"/>
      <c r="D188" s="19"/>
      <c r="E188" s="19"/>
      <c r="F188" s="57" t="str">
        <f t="shared" si="2"/>
        <v xml:space="preserve"> </v>
      </c>
      <c r="G188" s="70"/>
      <c r="H188" s="70"/>
      <c r="I188" s="70"/>
      <c r="J188" s="70"/>
      <c r="K188" s="70"/>
      <c r="L188" s="70"/>
    </row>
    <row r="189" spans="1:12" x14ac:dyDescent="0.2">
      <c r="A189" s="65">
        <v>174</v>
      </c>
      <c r="B189" s="70"/>
      <c r="C189" s="70"/>
      <c r="D189" s="19"/>
      <c r="E189" s="19"/>
      <c r="F189" s="57" t="str">
        <f t="shared" si="2"/>
        <v xml:space="preserve"> </v>
      </c>
      <c r="G189" s="70"/>
      <c r="H189" s="70"/>
      <c r="I189" s="70"/>
      <c r="J189" s="70"/>
      <c r="K189" s="70"/>
      <c r="L189" s="70"/>
    </row>
    <row r="190" spans="1:12" x14ac:dyDescent="0.2">
      <c r="A190" s="65">
        <v>175</v>
      </c>
      <c r="B190" s="70"/>
      <c r="C190" s="70"/>
      <c r="D190" s="19"/>
      <c r="E190" s="19"/>
      <c r="F190" s="57" t="str">
        <f t="shared" si="2"/>
        <v xml:space="preserve"> </v>
      </c>
      <c r="G190" s="70"/>
      <c r="H190" s="70"/>
      <c r="I190" s="70"/>
      <c r="J190" s="70"/>
      <c r="K190" s="70"/>
      <c r="L190" s="70"/>
    </row>
    <row r="191" spans="1:12" x14ac:dyDescent="0.2">
      <c r="A191" s="65">
        <v>176</v>
      </c>
      <c r="B191" s="70"/>
      <c r="C191" s="70"/>
      <c r="D191" s="19"/>
      <c r="E191" s="19"/>
      <c r="F191" s="57" t="str">
        <f t="shared" si="2"/>
        <v xml:space="preserve"> </v>
      </c>
      <c r="G191" s="70"/>
      <c r="H191" s="70"/>
      <c r="I191" s="70"/>
      <c r="J191" s="70"/>
      <c r="K191" s="70"/>
      <c r="L191" s="70"/>
    </row>
    <row r="192" spans="1:12" x14ac:dyDescent="0.2">
      <c r="A192" s="65">
        <v>177</v>
      </c>
      <c r="B192" s="70"/>
      <c r="C192" s="70"/>
      <c r="D192" s="19"/>
      <c r="E192" s="19"/>
      <c r="F192" s="57" t="str">
        <f t="shared" si="2"/>
        <v xml:space="preserve"> </v>
      </c>
      <c r="G192" s="70"/>
      <c r="H192" s="70"/>
      <c r="I192" s="70"/>
      <c r="J192" s="70"/>
      <c r="K192" s="70"/>
      <c r="L192" s="70"/>
    </row>
    <row r="193" spans="1:12" x14ac:dyDescent="0.2">
      <c r="A193" s="65">
        <v>178</v>
      </c>
      <c r="B193" s="70"/>
      <c r="C193" s="70"/>
      <c r="D193" s="19"/>
      <c r="E193" s="19"/>
      <c r="F193" s="57" t="str">
        <f t="shared" si="2"/>
        <v xml:space="preserve"> </v>
      </c>
      <c r="G193" s="70"/>
      <c r="H193" s="70"/>
      <c r="I193" s="70"/>
      <c r="J193" s="70"/>
      <c r="K193" s="70"/>
      <c r="L193" s="70"/>
    </row>
    <row r="194" spans="1:12" x14ac:dyDescent="0.2">
      <c r="A194" s="65">
        <v>179</v>
      </c>
      <c r="B194" s="70"/>
      <c r="C194" s="70"/>
      <c r="D194" s="19"/>
      <c r="E194" s="19"/>
      <c r="F194" s="57" t="str">
        <f t="shared" si="2"/>
        <v xml:space="preserve"> </v>
      </c>
      <c r="G194" s="70"/>
      <c r="H194" s="70"/>
      <c r="I194" s="70"/>
      <c r="J194" s="70"/>
      <c r="K194" s="70"/>
      <c r="L194" s="70"/>
    </row>
    <row r="195" spans="1:12" x14ac:dyDescent="0.2">
      <c r="A195" s="65">
        <v>180</v>
      </c>
      <c r="B195" s="70"/>
      <c r="C195" s="70"/>
      <c r="D195" s="19"/>
      <c r="E195" s="19"/>
      <c r="F195" s="57" t="str">
        <f t="shared" si="2"/>
        <v xml:space="preserve"> </v>
      </c>
      <c r="G195" s="70"/>
      <c r="H195" s="70"/>
      <c r="I195" s="70"/>
      <c r="J195" s="70"/>
      <c r="K195" s="70"/>
      <c r="L195" s="70"/>
    </row>
    <row r="196" spans="1:12" x14ac:dyDescent="0.2">
      <c r="A196" s="65">
        <v>181</v>
      </c>
      <c r="B196" s="70"/>
      <c r="C196" s="70"/>
      <c r="D196" s="19"/>
      <c r="E196" s="19"/>
      <c r="F196" s="57" t="str">
        <f t="shared" si="2"/>
        <v xml:space="preserve"> </v>
      </c>
      <c r="G196" s="70"/>
      <c r="H196" s="70"/>
      <c r="I196" s="70"/>
      <c r="J196" s="70"/>
      <c r="K196" s="70"/>
      <c r="L196" s="70"/>
    </row>
    <row r="197" spans="1:12" x14ac:dyDescent="0.2">
      <c r="A197" s="65">
        <v>182</v>
      </c>
      <c r="B197" s="70"/>
      <c r="C197" s="70"/>
      <c r="D197" s="19"/>
      <c r="E197" s="19"/>
      <c r="F197" s="57" t="str">
        <f t="shared" si="2"/>
        <v xml:space="preserve"> </v>
      </c>
      <c r="G197" s="70"/>
      <c r="H197" s="70"/>
      <c r="I197" s="70"/>
      <c r="J197" s="70"/>
      <c r="K197" s="70"/>
      <c r="L197" s="70"/>
    </row>
    <row r="198" spans="1:12" x14ac:dyDescent="0.2">
      <c r="A198" s="65">
        <v>183</v>
      </c>
      <c r="B198" s="70"/>
      <c r="C198" s="70"/>
      <c r="D198" s="19"/>
      <c r="E198" s="19"/>
      <c r="F198" s="57" t="str">
        <f t="shared" si="2"/>
        <v xml:space="preserve"> </v>
      </c>
      <c r="G198" s="70"/>
      <c r="H198" s="70"/>
      <c r="I198" s="70"/>
      <c r="J198" s="70"/>
      <c r="K198" s="70"/>
      <c r="L198" s="70"/>
    </row>
    <row r="199" spans="1:12" x14ac:dyDescent="0.2">
      <c r="A199" s="65">
        <v>184</v>
      </c>
      <c r="B199" s="70"/>
      <c r="C199" s="70"/>
      <c r="D199" s="19"/>
      <c r="E199" s="19"/>
      <c r="F199" s="57" t="str">
        <f t="shared" si="2"/>
        <v xml:space="preserve"> </v>
      </c>
      <c r="G199" s="70"/>
      <c r="H199" s="70"/>
      <c r="I199" s="70"/>
      <c r="J199" s="70"/>
      <c r="K199" s="70"/>
      <c r="L199" s="70"/>
    </row>
    <row r="200" spans="1:12" x14ac:dyDescent="0.2">
      <c r="A200" s="65">
        <v>185</v>
      </c>
      <c r="B200" s="70"/>
      <c r="C200" s="70"/>
      <c r="D200" s="19"/>
      <c r="E200" s="19"/>
      <c r="F200" s="57" t="str">
        <f t="shared" si="2"/>
        <v xml:space="preserve"> </v>
      </c>
      <c r="G200" s="70"/>
      <c r="H200" s="70"/>
      <c r="I200" s="70"/>
      <c r="J200" s="70"/>
      <c r="K200" s="70"/>
      <c r="L200" s="70"/>
    </row>
    <row r="201" spans="1:12" x14ac:dyDescent="0.2">
      <c r="A201" s="65">
        <v>186</v>
      </c>
      <c r="B201" s="70"/>
      <c r="C201" s="70"/>
      <c r="D201" s="19"/>
      <c r="E201" s="19"/>
      <c r="F201" s="57" t="str">
        <f t="shared" si="2"/>
        <v xml:space="preserve"> </v>
      </c>
      <c r="G201" s="70"/>
      <c r="H201" s="70"/>
      <c r="I201" s="70"/>
      <c r="J201" s="70"/>
      <c r="K201" s="70"/>
      <c r="L201" s="70"/>
    </row>
    <row r="202" spans="1:12" x14ac:dyDescent="0.2">
      <c r="A202" s="65">
        <v>187</v>
      </c>
      <c r="B202" s="70"/>
      <c r="C202" s="70"/>
      <c r="D202" s="19"/>
      <c r="E202" s="19"/>
      <c r="F202" s="57" t="str">
        <f t="shared" si="2"/>
        <v xml:space="preserve"> </v>
      </c>
      <c r="G202" s="70"/>
      <c r="H202" s="70"/>
      <c r="I202" s="70"/>
      <c r="J202" s="70"/>
      <c r="K202" s="70"/>
      <c r="L202" s="70"/>
    </row>
    <row r="203" spans="1:12" x14ac:dyDescent="0.2">
      <c r="A203" s="65">
        <v>188</v>
      </c>
      <c r="B203" s="70"/>
      <c r="C203" s="70"/>
      <c r="D203" s="19"/>
      <c r="E203" s="19"/>
      <c r="F203" s="57" t="str">
        <f t="shared" si="2"/>
        <v xml:space="preserve"> </v>
      </c>
      <c r="G203" s="70"/>
      <c r="H203" s="70"/>
      <c r="I203" s="70"/>
      <c r="J203" s="70"/>
      <c r="K203" s="70"/>
      <c r="L203" s="70"/>
    </row>
    <row r="204" spans="1:12" x14ac:dyDescent="0.2">
      <c r="A204" s="65">
        <v>189</v>
      </c>
      <c r="B204" s="70"/>
      <c r="C204" s="70"/>
      <c r="D204" s="19"/>
      <c r="E204" s="19"/>
      <c r="F204" s="57" t="str">
        <f t="shared" si="2"/>
        <v xml:space="preserve"> </v>
      </c>
      <c r="G204" s="70"/>
      <c r="H204" s="70"/>
      <c r="I204" s="70"/>
      <c r="J204" s="70"/>
      <c r="K204" s="70"/>
      <c r="L204" s="70"/>
    </row>
    <row r="205" spans="1:12" x14ac:dyDescent="0.2">
      <c r="A205" s="65">
        <v>190</v>
      </c>
      <c r="B205" s="70"/>
      <c r="C205" s="70"/>
      <c r="D205" s="19"/>
      <c r="E205" s="19"/>
      <c r="F205" s="57" t="str">
        <f t="shared" si="2"/>
        <v xml:space="preserve"> </v>
      </c>
      <c r="G205" s="70"/>
      <c r="H205" s="70"/>
      <c r="I205" s="70"/>
      <c r="J205" s="70"/>
      <c r="K205" s="70"/>
      <c r="L205" s="70"/>
    </row>
    <row r="206" spans="1:12" x14ac:dyDescent="0.2">
      <c r="A206" s="65">
        <v>191</v>
      </c>
      <c r="B206" s="70"/>
      <c r="C206" s="70"/>
      <c r="D206" s="19"/>
      <c r="E206" s="19"/>
      <c r="F206" s="57" t="str">
        <f t="shared" si="2"/>
        <v xml:space="preserve"> </v>
      </c>
      <c r="G206" s="70"/>
      <c r="H206" s="70"/>
      <c r="I206" s="70"/>
      <c r="J206" s="70"/>
      <c r="K206" s="70"/>
      <c r="L206" s="70"/>
    </row>
    <row r="207" spans="1:12" x14ac:dyDescent="0.2">
      <c r="A207" s="65">
        <v>192</v>
      </c>
      <c r="B207" s="70"/>
      <c r="C207" s="70"/>
      <c r="D207" s="19"/>
      <c r="E207" s="19"/>
      <c r="F207" s="57" t="str">
        <f t="shared" si="2"/>
        <v xml:space="preserve"> </v>
      </c>
      <c r="G207" s="70"/>
      <c r="H207" s="70"/>
      <c r="I207" s="70"/>
      <c r="J207" s="70"/>
      <c r="K207" s="70"/>
      <c r="L207" s="70"/>
    </row>
    <row r="208" spans="1:12" x14ac:dyDescent="0.2">
      <c r="A208" s="65">
        <v>193</v>
      </c>
      <c r="B208" s="70"/>
      <c r="C208" s="70"/>
      <c r="D208" s="19"/>
      <c r="E208" s="19"/>
      <c r="F208" s="57" t="str">
        <f t="shared" si="2"/>
        <v xml:space="preserve"> </v>
      </c>
      <c r="G208" s="70"/>
      <c r="H208" s="70"/>
      <c r="I208" s="70"/>
      <c r="J208" s="70"/>
      <c r="K208" s="70"/>
      <c r="L208" s="70"/>
    </row>
    <row r="209" spans="1:12" x14ac:dyDescent="0.2">
      <c r="A209" s="65">
        <v>194</v>
      </c>
      <c r="B209" s="70"/>
      <c r="C209" s="70"/>
      <c r="D209" s="19"/>
      <c r="E209" s="19"/>
      <c r="F209" s="57" t="str">
        <f t="shared" ref="F209:F272" si="3">IF($E209=1,$F$4,IF($E209=2,$F$5,IF($E209=3,$F$6,IF($E209=4,$F$7,IF($E209=5,$F$8,IF($E209=6,$F$9,IF($E209=7,$F$10,IF($E209=8,$F$11," "))))))))</f>
        <v xml:space="preserve"> </v>
      </c>
      <c r="G209" s="70"/>
      <c r="H209" s="70"/>
      <c r="I209" s="70"/>
      <c r="J209" s="70"/>
      <c r="K209" s="70"/>
      <c r="L209" s="70"/>
    </row>
    <row r="210" spans="1:12" x14ac:dyDescent="0.2">
      <c r="A210" s="65">
        <v>195</v>
      </c>
      <c r="B210" s="70"/>
      <c r="C210" s="70"/>
      <c r="D210" s="19"/>
      <c r="E210" s="19"/>
      <c r="F210" s="57" t="str">
        <f t="shared" si="3"/>
        <v xml:space="preserve"> </v>
      </c>
      <c r="G210" s="70"/>
      <c r="H210" s="70"/>
      <c r="I210" s="70"/>
      <c r="J210" s="70"/>
      <c r="K210" s="70"/>
      <c r="L210" s="70"/>
    </row>
    <row r="211" spans="1:12" x14ac:dyDescent="0.2">
      <c r="A211" s="65">
        <v>196</v>
      </c>
      <c r="B211" s="70"/>
      <c r="C211" s="70"/>
      <c r="D211" s="19"/>
      <c r="E211" s="19"/>
      <c r="F211" s="57" t="str">
        <f t="shared" si="3"/>
        <v xml:space="preserve"> </v>
      </c>
      <c r="G211" s="70"/>
      <c r="H211" s="70"/>
      <c r="I211" s="70"/>
      <c r="J211" s="70"/>
      <c r="K211" s="70"/>
      <c r="L211" s="70"/>
    </row>
    <row r="212" spans="1:12" x14ac:dyDescent="0.2">
      <c r="A212" s="65">
        <v>197</v>
      </c>
      <c r="B212" s="70"/>
      <c r="C212" s="70"/>
      <c r="D212" s="19"/>
      <c r="E212" s="19"/>
      <c r="F212" s="57" t="str">
        <f t="shared" si="3"/>
        <v xml:space="preserve"> </v>
      </c>
      <c r="G212" s="70"/>
      <c r="H212" s="70"/>
      <c r="I212" s="70"/>
      <c r="J212" s="70"/>
      <c r="K212" s="70"/>
      <c r="L212" s="70"/>
    </row>
    <row r="213" spans="1:12" x14ac:dyDescent="0.2">
      <c r="A213" s="65">
        <v>198</v>
      </c>
      <c r="B213" s="70"/>
      <c r="C213" s="70"/>
      <c r="D213" s="19"/>
      <c r="E213" s="19"/>
      <c r="F213" s="57" t="str">
        <f t="shared" si="3"/>
        <v xml:space="preserve"> </v>
      </c>
      <c r="G213" s="70"/>
      <c r="H213" s="70"/>
      <c r="I213" s="70"/>
      <c r="J213" s="70"/>
      <c r="K213" s="70"/>
      <c r="L213" s="70"/>
    </row>
    <row r="214" spans="1:12" x14ac:dyDescent="0.2">
      <c r="A214" s="65">
        <v>199</v>
      </c>
      <c r="B214" s="70"/>
      <c r="C214" s="70"/>
      <c r="D214" s="19"/>
      <c r="E214" s="19"/>
      <c r="F214" s="57" t="str">
        <f t="shared" si="3"/>
        <v xml:space="preserve"> </v>
      </c>
      <c r="G214" s="70"/>
      <c r="H214" s="70"/>
      <c r="I214" s="70"/>
      <c r="J214" s="70"/>
      <c r="K214" s="70"/>
      <c r="L214" s="70"/>
    </row>
    <row r="215" spans="1:12" x14ac:dyDescent="0.2">
      <c r="A215" s="65">
        <v>200</v>
      </c>
      <c r="B215" s="70"/>
      <c r="C215" s="70"/>
      <c r="D215" s="19"/>
      <c r="E215" s="19"/>
      <c r="F215" s="57" t="str">
        <f t="shared" si="3"/>
        <v xml:space="preserve"> </v>
      </c>
      <c r="G215" s="70"/>
      <c r="H215" s="70"/>
      <c r="I215" s="70"/>
      <c r="J215" s="70"/>
      <c r="K215" s="70"/>
      <c r="L215" s="70"/>
    </row>
    <row r="216" spans="1:12" x14ac:dyDescent="0.2">
      <c r="A216" s="65">
        <v>201</v>
      </c>
      <c r="B216" s="70"/>
      <c r="C216" s="70"/>
      <c r="D216" s="19"/>
      <c r="E216" s="19"/>
      <c r="F216" s="57" t="str">
        <f t="shared" si="3"/>
        <v xml:space="preserve"> </v>
      </c>
      <c r="G216" s="70"/>
      <c r="H216" s="70"/>
      <c r="I216" s="70"/>
      <c r="J216" s="70"/>
      <c r="K216" s="70"/>
      <c r="L216" s="70"/>
    </row>
    <row r="217" spans="1:12" x14ac:dyDescent="0.2">
      <c r="A217" s="65">
        <v>202</v>
      </c>
      <c r="B217" s="70"/>
      <c r="C217" s="70"/>
      <c r="D217" s="19"/>
      <c r="E217" s="19"/>
      <c r="F217" s="57" t="str">
        <f t="shared" si="3"/>
        <v xml:space="preserve"> </v>
      </c>
      <c r="G217" s="70"/>
      <c r="H217" s="70"/>
      <c r="I217" s="70"/>
      <c r="J217" s="70"/>
      <c r="K217" s="70"/>
      <c r="L217" s="70"/>
    </row>
    <row r="218" spans="1:12" x14ac:dyDescent="0.2">
      <c r="A218" s="65">
        <v>203</v>
      </c>
      <c r="B218" s="70"/>
      <c r="C218" s="70"/>
      <c r="D218" s="19"/>
      <c r="E218" s="19"/>
      <c r="F218" s="57" t="str">
        <f t="shared" si="3"/>
        <v xml:space="preserve"> </v>
      </c>
      <c r="G218" s="70"/>
      <c r="H218" s="70"/>
      <c r="I218" s="70"/>
      <c r="J218" s="70"/>
      <c r="K218" s="70"/>
      <c r="L218" s="70"/>
    </row>
    <row r="219" spans="1:12" x14ac:dyDescent="0.2">
      <c r="A219" s="65">
        <v>204</v>
      </c>
      <c r="B219" s="70"/>
      <c r="C219" s="70"/>
      <c r="D219" s="19"/>
      <c r="E219" s="19"/>
      <c r="F219" s="57" t="str">
        <f t="shared" si="3"/>
        <v xml:space="preserve"> </v>
      </c>
      <c r="G219" s="70"/>
      <c r="H219" s="70"/>
      <c r="I219" s="70"/>
      <c r="J219" s="70"/>
      <c r="K219" s="70"/>
      <c r="L219" s="70"/>
    </row>
    <row r="220" spans="1:12" x14ac:dyDescent="0.2">
      <c r="A220" s="65">
        <v>205</v>
      </c>
      <c r="B220" s="70"/>
      <c r="C220" s="70"/>
      <c r="D220" s="19"/>
      <c r="E220" s="19"/>
      <c r="F220" s="57" t="str">
        <f t="shared" si="3"/>
        <v xml:space="preserve"> </v>
      </c>
      <c r="G220" s="70"/>
      <c r="H220" s="70"/>
      <c r="I220" s="70"/>
      <c r="J220" s="70"/>
      <c r="K220" s="70"/>
      <c r="L220" s="70"/>
    </row>
    <row r="221" spans="1:12" x14ac:dyDescent="0.2">
      <c r="A221" s="65">
        <v>206</v>
      </c>
      <c r="B221" s="70"/>
      <c r="C221" s="70"/>
      <c r="D221" s="19"/>
      <c r="E221" s="19"/>
      <c r="F221" s="57" t="str">
        <f t="shared" si="3"/>
        <v xml:space="preserve"> </v>
      </c>
      <c r="G221" s="70"/>
      <c r="H221" s="70"/>
      <c r="I221" s="70"/>
      <c r="J221" s="70"/>
      <c r="K221" s="70"/>
      <c r="L221" s="70"/>
    </row>
    <row r="222" spans="1:12" x14ac:dyDescent="0.2">
      <c r="A222" s="65">
        <v>207</v>
      </c>
      <c r="B222" s="70"/>
      <c r="C222" s="70"/>
      <c r="D222" s="19"/>
      <c r="E222" s="19"/>
      <c r="F222" s="57" t="str">
        <f t="shared" si="3"/>
        <v xml:space="preserve"> </v>
      </c>
      <c r="G222" s="70"/>
      <c r="H222" s="70"/>
      <c r="I222" s="70"/>
      <c r="J222" s="70"/>
      <c r="K222" s="70"/>
      <c r="L222" s="70"/>
    </row>
    <row r="223" spans="1:12" x14ac:dyDescent="0.2">
      <c r="A223" s="65">
        <v>208</v>
      </c>
      <c r="B223" s="70"/>
      <c r="C223" s="70"/>
      <c r="D223" s="19"/>
      <c r="E223" s="19"/>
      <c r="F223" s="57" t="str">
        <f t="shared" si="3"/>
        <v xml:space="preserve"> </v>
      </c>
      <c r="G223" s="70"/>
      <c r="H223" s="70"/>
      <c r="I223" s="70"/>
      <c r="J223" s="70"/>
      <c r="K223" s="70"/>
      <c r="L223" s="70"/>
    </row>
    <row r="224" spans="1:12" x14ac:dyDescent="0.2">
      <c r="A224" s="65">
        <v>209</v>
      </c>
      <c r="B224" s="70"/>
      <c r="C224" s="70"/>
      <c r="D224" s="19"/>
      <c r="E224" s="19"/>
      <c r="F224" s="57" t="str">
        <f t="shared" si="3"/>
        <v xml:space="preserve"> </v>
      </c>
      <c r="G224" s="70"/>
      <c r="H224" s="70"/>
      <c r="I224" s="70"/>
      <c r="J224" s="70"/>
      <c r="K224" s="70"/>
      <c r="L224" s="70"/>
    </row>
    <row r="225" spans="1:12" x14ac:dyDescent="0.2">
      <c r="A225" s="65">
        <v>210</v>
      </c>
      <c r="B225" s="70"/>
      <c r="C225" s="70"/>
      <c r="D225" s="19"/>
      <c r="E225" s="19"/>
      <c r="F225" s="57" t="str">
        <f t="shared" si="3"/>
        <v xml:space="preserve"> </v>
      </c>
      <c r="G225" s="70"/>
      <c r="H225" s="70"/>
      <c r="I225" s="70"/>
      <c r="J225" s="70"/>
      <c r="K225" s="70"/>
      <c r="L225" s="70"/>
    </row>
    <row r="226" spans="1:12" x14ac:dyDescent="0.2">
      <c r="A226" s="65">
        <v>211</v>
      </c>
      <c r="B226" s="70"/>
      <c r="C226" s="70"/>
      <c r="D226" s="19"/>
      <c r="E226" s="19"/>
      <c r="F226" s="57" t="str">
        <f t="shared" si="3"/>
        <v xml:space="preserve"> </v>
      </c>
      <c r="G226" s="70"/>
      <c r="H226" s="70"/>
      <c r="I226" s="70"/>
      <c r="J226" s="70"/>
      <c r="K226" s="70"/>
      <c r="L226" s="70"/>
    </row>
    <row r="227" spans="1:12" x14ac:dyDescent="0.2">
      <c r="A227" s="65">
        <v>212</v>
      </c>
      <c r="B227" s="70"/>
      <c r="C227" s="70"/>
      <c r="D227" s="19"/>
      <c r="E227" s="19"/>
      <c r="F227" s="57" t="str">
        <f t="shared" si="3"/>
        <v xml:space="preserve"> </v>
      </c>
      <c r="G227" s="70"/>
      <c r="H227" s="70"/>
      <c r="I227" s="70"/>
      <c r="J227" s="70"/>
      <c r="K227" s="70"/>
      <c r="L227" s="70"/>
    </row>
    <row r="228" spans="1:12" x14ac:dyDescent="0.2">
      <c r="A228" s="65">
        <v>213</v>
      </c>
      <c r="B228" s="70"/>
      <c r="C228" s="70"/>
      <c r="D228" s="19"/>
      <c r="E228" s="19"/>
      <c r="F228" s="57" t="str">
        <f t="shared" si="3"/>
        <v xml:space="preserve"> </v>
      </c>
      <c r="G228" s="70"/>
      <c r="H228" s="70"/>
      <c r="I228" s="70"/>
      <c r="J228" s="70"/>
      <c r="K228" s="70"/>
      <c r="L228" s="70"/>
    </row>
    <row r="229" spans="1:12" x14ac:dyDescent="0.2">
      <c r="A229" s="65">
        <v>214</v>
      </c>
      <c r="B229" s="70"/>
      <c r="C229" s="70"/>
      <c r="D229" s="19"/>
      <c r="E229" s="19"/>
      <c r="F229" s="57" t="str">
        <f t="shared" si="3"/>
        <v xml:space="preserve"> </v>
      </c>
      <c r="G229" s="70"/>
      <c r="H229" s="70"/>
      <c r="I229" s="70"/>
      <c r="J229" s="70"/>
      <c r="K229" s="70"/>
      <c r="L229" s="70"/>
    </row>
    <row r="230" spans="1:12" x14ac:dyDescent="0.2">
      <c r="A230" s="65">
        <v>215</v>
      </c>
      <c r="B230" s="70"/>
      <c r="C230" s="70"/>
      <c r="D230" s="19"/>
      <c r="E230" s="19"/>
      <c r="F230" s="57" t="str">
        <f t="shared" si="3"/>
        <v xml:space="preserve"> </v>
      </c>
      <c r="G230" s="70"/>
      <c r="H230" s="70"/>
      <c r="I230" s="70"/>
      <c r="J230" s="70"/>
      <c r="K230" s="70"/>
      <c r="L230" s="70"/>
    </row>
    <row r="231" spans="1:12" x14ac:dyDescent="0.2">
      <c r="A231" s="65">
        <v>216</v>
      </c>
      <c r="B231" s="70"/>
      <c r="C231" s="70"/>
      <c r="D231" s="19"/>
      <c r="E231" s="19"/>
      <c r="F231" s="57" t="str">
        <f t="shared" si="3"/>
        <v xml:space="preserve"> </v>
      </c>
      <c r="G231" s="70"/>
      <c r="H231" s="70"/>
      <c r="I231" s="70"/>
      <c r="J231" s="70"/>
      <c r="K231" s="70"/>
      <c r="L231" s="70"/>
    </row>
    <row r="232" spans="1:12" x14ac:dyDescent="0.2">
      <c r="A232" s="65">
        <v>217</v>
      </c>
      <c r="B232" s="70"/>
      <c r="C232" s="70"/>
      <c r="D232" s="19"/>
      <c r="E232" s="19"/>
      <c r="F232" s="57" t="str">
        <f t="shared" si="3"/>
        <v xml:space="preserve"> </v>
      </c>
      <c r="G232" s="70"/>
      <c r="H232" s="70"/>
      <c r="I232" s="70"/>
      <c r="J232" s="70"/>
      <c r="K232" s="70"/>
      <c r="L232" s="70"/>
    </row>
    <row r="233" spans="1:12" x14ac:dyDescent="0.2">
      <c r="A233" s="65">
        <v>218</v>
      </c>
      <c r="B233" s="70"/>
      <c r="C233" s="70"/>
      <c r="D233" s="19"/>
      <c r="E233" s="19"/>
      <c r="F233" s="57" t="str">
        <f t="shared" si="3"/>
        <v xml:space="preserve"> </v>
      </c>
      <c r="G233" s="70"/>
      <c r="H233" s="70"/>
      <c r="I233" s="70"/>
      <c r="J233" s="70"/>
      <c r="K233" s="70"/>
      <c r="L233" s="70"/>
    </row>
    <row r="234" spans="1:12" x14ac:dyDescent="0.2">
      <c r="A234" s="65">
        <v>219</v>
      </c>
      <c r="B234" s="70"/>
      <c r="C234" s="70"/>
      <c r="D234" s="19"/>
      <c r="E234" s="19"/>
      <c r="F234" s="57" t="str">
        <f t="shared" si="3"/>
        <v xml:space="preserve"> </v>
      </c>
      <c r="G234" s="70"/>
      <c r="H234" s="70"/>
      <c r="I234" s="70"/>
      <c r="J234" s="70"/>
      <c r="K234" s="70"/>
      <c r="L234" s="70"/>
    </row>
    <row r="235" spans="1:12" x14ac:dyDescent="0.2">
      <c r="A235" s="65">
        <v>220</v>
      </c>
      <c r="B235" s="70"/>
      <c r="C235" s="70"/>
      <c r="D235" s="19"/>
      <c r="E235" s="19"/>
      <c r="F235" s="57" t="str">
        <f t="shared" si="3"/>
        <v xml:space="preserve"> </v>
      </c>
      <c r="G235" s="70"/>
      <c r="H235" s="70"/>
      <c r="I235" s="70"/>
      <c r="J235" s="70"/>
      <c r="K235" s="70"/>
      <c r="L235" s="70"/>
    </row>
    <row r="236" spans="1:12" x14ac:dyDescent="0.2">
      <c r="A236" s="65">
        <v>221</v>
      </c>
      <c r="B236" s="70"/>
      <c r="C236" s="70"/>
      <c r="D236" s="19"/>
      <c r="E236" s="19"/>
      <c r="F236" s="57" t="str">
        <f t="shared" si="3"/>
        <v xml:space="preserve"> </v>
      </c>
      <c r="G236" s="70"/>
      <c r="H236" s="70"/>
      <c r="I236" s="70"/>
      <c r="J236" s="70"/>
      <c r="K236" s="70"/>
      <c r="L236" s="70"/>
    </row>
    <row r="237" spans="1:12" x14ac:dyDescent="0.2">
      <c r="A237" s="65">
        <v>222</v>
      </c>
      <c r="B237" s="70"/>
      <c r="C237" s="70"/>
      <c r="D237" s="19"/>
      <c r="E237" s="19"/>
      <c r="F237" s="57" t="str">
        <f t="shared" si="3"/>
        <v xml:space="preserve"> </v>
      </c>
      <c r="G237" s="70"/>
      <c r="H237" s="70"/>
      <c r="I237" s="70"/>
      <c r="J237" s="70"/>
      <c r="K237" s="70"/>
      <c r="L237" s="70"/>
    </row>
    <row r="238" spans="1:12" x14ac:dyDescent="0.2">
      <c r="A238" s="65">
        <v>223</v>
      </c>
      <c r="B238" s="70"/>
      <c r="C238" s="70"/>
      <c r="D238" s="19"/>
      <c r="E238" s="19"/>
      <c r="F238" s="57" t="str">
        <f t="shared" si="3"/>
        <v xml:space="preserve"> </v>
      </c>
      <c r="G238" s="70"/>
      <c r="H238" s="70"/>
      <c r="I238" s="70"/>
      <c r="J238" s="70"/>
      <c r="K238" s="70"/>
      <c r="L238" s="70"/>
    </row>
    <row r="239" spans="1:12" x14ac:dyDescent="0.2">
      <c r="A239" s="65">
        <v>224</v>
      </c>
      <c r="B239" s="70"/>
      <c r="C239" s="70"/>
      <c r="D239" s="19"/>
      <c r="E239" s="19"/>
      <c r="F239" s="57" t="str">
        <f t="shared" si="3"/>
        <v xml:space="preserve"> </v>
      </c>
      <c r="G239" s="70"/>
      <c r="H239" s="70"/>
      <c r="I239" s="70"/>
      <c r="J239" s="70"/>
      <c r="K239" s="70"/>
      <c r="L239" s="70"/>
    </row>
    <row r="240" spans="1:12" x14ac:dyDescent="0.2">
      <c r="A240" s="65">
        <v>225</v>
      </c>
      <c r="B240" s="70"/>
      <c r="C240" s="70"/>
      <c r="D240" s="19"/>
      <c r="E240" s="19"/>
      <c r="F240" s="57" t="str">
        <f t="shared" si="3"/>
        <v xml:space="preserve"> </v>
      </c>
      <c r="G240" s="70"/>
      <c r="H240" s="70"/>
      <c r="I240" s="70"/>
      <c r="J240" s="70"/>
      <c r="K240" s="70"/>
      <c r="L240" s="70"/>
    </row>
    <row r="241" spans="1:12" x14ac:dyDescent="0.2">
      <c r="A241" s="65">
        <v>226</v>
      </c>
      <c r="B241" s="70"/>
      <c r="C241" s="70"/>
      <c r="D241" s="19"/>
      <c r="E241" s="19"/>
      <c r="F241" s="57" t="str">
        <f t="shared" si="3"/>
        <v xml:space="preserve"> </v>
      </c>
      <c r="G241" s="70"/>
      <c r="H241" s="70"/>
      <c r="I241" s="70"/>
      <c r="J241" s="70"/>
      <c r="K241" s="70"/>
      <c r="L241" s="70"/>
    </row>
    <row r="242" spans="1:12" x14ac:dyDescent="0.2">
      <c r="A242" s="65">
        <v>227</v>
      </c>
      <c r="B242" s="70"/>
      <c r="C242" s="70"/>
      <c r="D242" s="19"/>
      <c r="E242" s="19"/>
      <c r="F242" s="57" t="str">
        <f t="shared" si="3"/>
        <v xml:space="preserve"> </v>
      </c>
      <c r="G242" s="70"/>
      <c r="H242" s="70"/>
      <c r="I242" s="70"/>
      <c r="J242" s="70"/>
      <c r="K242" s="70"/>
      <c r="L242" s="70"/>
    </row>
    <row r="243" spans="1:12" x14ac:dyDescent="0.2">
      <c r="A243" s="65">
        <v>228</v>
      </c>
      <c r="B243" s="70"/>
      <c r="C243" s="70"/>
      <c r="D243" s="19"/>
      <c r="E243" s="19"/>
      <c r="F243" s="57" t="str">
        <f t="shared" si="3"/>
        <v xml:space="preserve"> </v>
      </c>
      <c r="G243" s="70"/>
      <c r="H243" s="70"/>
      <c r="I243" s="70"/>
      <c r="J243" s="70"/>
      <c r="K243" s="70"/>
      <c r="L243" s="70"/>
    </row>
    <row r="244" spans="1:12" x14ac:dyDescent="0.2">
      <c r="A244" s="65">
        <v>229</v>
      </c>
      <c r="B244" s="70"/>
      <c r="C244" s="70"/>
      <c r="D244" s="19"/>
      <c r="E244" s="19"/>
      <c r="F244" s="57" t="str">
        <f t="shared" si="3"/>
        <v xml:space="preserve"> </v>
      </c>
      <c r="G244" s="70"/>
      <c r="H244" s="70"/>
      <c r="I244" s="70"/>
      <c r="J244" s="70"/>
      <c r="K244" s="70"/>
      <c r="L244" s="70"/>
    </row>
    <row r="245" spans="1:12" x14ac:dyDescent="0.2">
      <c r="A245" s="65">
        <v>230</v>
      </c>
      <c r="B245" s="70"/>
      <c r="C245" s="70"/>
      <c r="D245" s="19"/>
      <c r="E245" s="19"/>
      <c r="F245" s="57" t="str">
        <f t="shared" si="3"/>
        <v xml:space="preserve"> </v>
      </c>
      <c r="G245" s="70"/>
      <c r="H245" s="70"/>
      <c r="I245" s="70"/>
      <c r="J245" s="70"/>
      <c r="K245" s="70"/>
      <c r="L245" s="70"/>
    </row>
    <row r="246" spans="1:12" x14ac:dyDescent="0.2">
      <c r="A246" s="65">
        <v>231</v>
      </c>
      <c r="B246" s="70"/>
      <c r="C246" s="70"/>
      <c r="D246" s="19"/>
      <c r="E246" s="19"/>
      <c r="F246" s="57" t="str">
        <f t="shared" si="3"/>
        <v xml:space="preserve"> </v>
      </c>
      <c r="G246" s="70"/>
      <c r="H246" s="70"/>
      <c r="I246" s="70"/>
      <c r="J246" s="70"/>
      <c r="K246" s="70"/>
      <c r="L246" s="70"/>
    </row>
    <row r="247" spans="1:12" x14ac:dyDescent="0.2">
      <c r="A247" s="65">
        <v>232</v>
      </c>
      <c r="B247" s="70"/>
      <c r="C247" s="70"/>
      <c r="D247" s="19"/>
      <c r="E247" s="19"/>
      <c r="F247" s="57" t="str">
        <f t="shared" si="3"/>
        <v xml:space="preserve"> </v>
      </c>
      <c r="G247" s="70"/>
      <c r="H247" s="70"/>
      <c r="I247" s="70"/>
      <c r="J247" s="70"/>
      <c r="K247" s="70"/>
      <c r="L247" s="70"/>
    </row>
    <row r="248" spans="1:12" x14ac:dyDescent="0.2">
      <c r="A248" s="65">
        <v>233</v>
      </c>
      <c r="B248" s="70"/>
      <c r="C248" s="70"/>
      <c r="D248" s="19"/>
      <c r="E248" s="19"/>
      <c r="F248" s="57" t="str">
        <f t="shared" si="3"/>
        <v xml:space="preserve"> </v>
      </c>
      <c r="G248" s="70"/>
      <c r="H248" s="70"/>
      <c r="I248" s="70"/>
      <c r="J248" s="70"/>
      <c r="K248" s="70"/>
      <c r="L248" s="70"/>
    </row>
    <row r="249" spans="1:12" x14ac:dyDescent="0.2">
      <c r="A249" s="65">
        <v>234</v>
      </c>
      <c r="B249" s="70"/>
      <c r="C249" s="70"/>
      <c r="D249" s="19"/>
      <c r="E249" s="19"/>
      <c r="F249" s="57" t="str">
        <f t="shared" si="3"/>
        <v xml:space="preserve"> </v>
      </c>
      <c r="G249" s="70"/>
      <c r="H249" s="70"/>
      <c r="I249" s="70"/>
      <c r="J249" s="70"/>
      <c r="K249" s="70"/>
      <c r="L249" s="70"/>
    </row>
    <row r="250" spans="1:12" x14ac:dyDescent="0.2">
      <c r="A250" s="65">
        <v>235</v>
      </c>
      <c r="B250" s="70"/>
      <c r="C250" s="70"/>
      <c r="D250" s="19"/>
      <c r="E250" s="19"/>
      <c r="F250" s="57" t="str">
        <f t="shared" si="3"/>
        <v xml:space="preserve"> </v>
      </c>
      <c r="G250" s="70"/>
      <c r="H250" s="70"/>
      <c r="I250" s="70"/>
      <c r="J250" s="70"/>
      <c r="K250" s="70"/>
      <c r="L250" s="70"/>
    </row>
    <row r="251" spans="1:12" x14ac:dyDescent="0.2">
      <c r="A251" s="65">
        <v>236</v>
      </c>
      <c r="B251" s="70"/>
      <c r="C251" s="70"/>
      <c r="D251" s="19"/>
      <c r="E251" s="19"/>
      <c r="F251" s="57" t="str">
        <f t="shared" si="3"/>
        <v xml:space="preserve"> </v>
      </c>
      <c r="G251" s="70"/>
      <c r="H251" s="70"/>
      <c r="I251" s="70"/>
      <c r="J251" s="70"/>
      <c r="K251" s="70"/>
      <c r="L251" s="70"/>
    </row>
    <row r="252" spans="1:12" x14ac:dyDescent="0.2">
      <c r="A252" s="65">
        <v>237</v>
      </c>
      <c r="B252" s="70"/>
      <c r="C252" s="70"/>
      <c r="D252" s="19"/>
      <c r="E252" s="19"/>
      <c r="F252" s="57" t="str">
        <f t="shared" si="3"/>
        <v xml:space="preserve"> </v>
      </c>
      <c r="G252" s="70"/>
      <c r="H252" s="70"/>
      <c r="I252" s="70"/>
      <c r="J252" s="70"/>
      <c r="K252" s="70"/>
      <c r="L252" s="70"/>
    </row>
    <row r="253" spans="1:12" x14ac:dyDescent="0.2">
      <c r="A253" s="65">
        <v>238</v>
      </c>
      <c r="B253" s="70"/>
      <c r="C253" s="70"/>
      <c r="D253" s="19"/>
      <c r="E253" s="19"/>
      <c r="F253" s="57" t="str">
        <f t="shared" si="3"/>
        <v xml:space="preserve"> </v>
      </c>
      <c r="G253" s="70"/>
      <c r="H253" s="70"/>
      <c r="I253" s="70"/>
      <c r="J253" s="70"/>
      <c r="K253" s="70"/>
      <c r="L253" s="70"/>
    </row>
    <row r="254" spans="1:12" x14ac:dyDescent="0.2">
      <c r="A254" s="65">
        <v>239</v>
      </c>
      <c r="B254" s="70"/>
      <c r="C254" s="70"/>
      <c r="D254" s="19"/>
      <c r="E254" s="19"/>
      <c r="F254" s="57" t="str">
        <f t="shared" si="3"/>
        <v xml:space="preserve"> </v>
      </c>
      <c r="G254" s="70"/>
      <c r="H254" s="70"/>
      <c r="I254" s="70"/>
      <c r="J254" s="70"/>
      <c r="K254" s="70"/>
      <c r="L254" s="70"/>
    </row>
    <row r="255" spans="1:12" x14ac:dyDescent="0.2">
      <c r="A255" s="65">
        <v>240</v>
      </c>
      <c r="B255" s="70"/>
      <c r="C255" s="70"/>
      <c r="D255" s="19"/>
      <c r="E255" s="19"/>
      <c r="F255" s="57" t="str">
        <f t="shared" si="3"/>
        <v xml:space="preserve"> </v>
      </c>
      <c r="G255" s="70"/>
      <c r="H255" s="70"/>
      <c r="I255" s="70"/>
      <c r="J255" s="70"/>
      <c r="K255" s="70"/>
      <c r="L255" s="70"/>
    </row>
    <row r="256" spans="1:12" x14ac:dyDescent="0.2">
      <c r="A256" s="65">
        <v>241</v>
      </c>
      <c r="B256" s="70"/>
      <c r="C256" s="70"/>
      <c r="D256" s="19"/>
      <c r="E256" s="19"/>
      <c r="F256" s="57" t="str">
        <f t="shared" si="3"/>
        <v xml:space="preserve"> </v>
      </c>
      <c r="G256" s="70"/>
      <c r="H256" s="70"/>
      <c r="I256" s="70"/>
      <c r="J256" s="70"/>
      <c r="K256" s="70"/>
      <c r="L256" s="70"/>
    </row>
    <row r="257" spans="1:12" x14ac:dyDescent="0.2">
      <c r="A257" s="65">
        <v>242</v>
      </c>
      <c r="B257" s="70"/>
      <c r="C257" s="70"/>
      <c r="D257" s="19"/>
      <c r="E257" s="19"/>
      <c r="F257" s="57" t="str">
        <f t="shared" si="3"/>
        <v xml:space="preserve"> </v>
      </c>
      <c r="G257" s="70"/>
      <c r="H257" s="70"/>
      <c r="I257" s="70"/>
      <c r="J257" s="70"/>
      <c r="K257" s="70"/>
      <c r="L257" s="70"/>
    </row>
    <row r="258" spans="1:12" x14ac:dyDescent="0.2">
      <c r="A258" s="65">
        <v>243</v>
      </c>
      <c r="B258" s="70"/>
      <c r="C258" s="70"/>
      <c r="D258" s="19"/>
      <c r="E258" s="19"/>
      <c r="F258" s="57" t="str">
        <f t="shared" si="3"/>
        <v xml:space="preserve"> </v>
      </c>
      <c r="G258" s="70"/>
      <c r="H258" s="70"/>
      <c r="I258" s="70"/>
      <c r="J258" s="70"/>
      <c r="K258" s="70"/>
      <c r="L258" s="70"/>
    </row>
    <row r="259" spans="1:12" x14ac:dyDescent="0.2">
      <c r="A259" s="65">
        <v>244</v>
      </c>
      <c r="B259" s="70"/>
      <c r="C259" s="70"/>
      <c r="D259" s="19"/>
      <c r="E259" s="19"/>
      <c r="F259" s="57" t="str">
        <f t="shared" si="3"/>
        <v xml:space="preserve"> </v>
      </c>
      <c r="G259" s="70"/>
      <c r="H259" s="70"/>
      <c r="I259" s="70"/>
      <c r="J259" s="70"/>
      <c r="K259" s="70"/>
      <c r="L259" s="70"/>
    </row>
    <row r="260" spans="1:12" x14ac:dyDescent="0.2">
      <c r="A260" s="65">
        <v>245</v>
      </c>
      <c r="B260" s="70"/>
      <c r="C260" s="70"/>
      <c r="D260" s="19"/>
      <c r="E260" s="19"/>
      <c r="F260" s="57" t="str">
        <f t="shared" si="3"/>
        <v xml:space="preserve"> </v>
      </c>
      <c r="G260" s="70"/>
      <c r="H260" s="70"/>
      <c r="I260" s="70"/>
      <c r="J260" s="70"/>
      <c r="K260" s="70"/>
      <c r="L260" s="70"/>
    </row>
    <row r="261" spans="1:12" x14ac:dyDescent="0.2">
      <c r="A261" s="65">
        <v>246</v>
      </c>
      <c r="B261" s="70"/>
      <c r="C261" s="70"/>
      <c r="D261" s="19"/>
      <c r="E261" s="19"/>
      <c r="F261" s="57" t="str">
        <f t="shared" si="3"/>
        <v xml:space="preserve"> </v>
      </c>
      <c r="G261" s="70"/>
      <c r="H261" s="70"/>
      <c r="I261" s="70"/>
      <c r="J261" s="70"/>
      <c r="K261" s="70"/>
      <c r="L261" s="70"/>
    </row>
    <row r="262" spans="1:12" x14ac:dyDescent="0.2">
      <c r="A262" s="65">
        <v>247</v>
      </c>
      <c r="B262" s="70"/>
      <c r="C262" s="70"/>
      <c r="D262" s="19"/>
      <c r="E262" s="19"/>
      <c r="F262" s="57" t="str">
        <f t="shared" si="3"/>
        <v xml:space="preserve"> </v>
      </c>
      <c r="G262" s="70"/>
      <c r="H262" s="70"/>
      <c r="I262" s="70"/>
      <c r="J262" s="70"/>
      <c r="K262" s="70"/>
      <c r="L262" s="70"/>
    </row>
    <row r="263" spans="1:12" x14ac:dyDescent="0.2">
      <c r="A263" s="65">
        <v>248</v>
      </c>
      <c r="B263" s="70"/>
      <c r="C263" s="70"/>
      <c r="D263" s="19"/>
      <c r="E263" s="19"/>
      <c r="F263" s="57" t="str">
        <f t="shared" si="3"/>
        <v xml:space="preserve"> </v>
      </c>
      <c r="G263" s="70"/>
      <c r="H263" s="70"/>
      <c r="I263" s="70"/>
      <c r="J263" s="70"/>
      <c r="K263" s="70"/>
      <c r="L263" s="70"/>
    </row>
    <row r="264" spans="1:12" x14ac:dyDescent="0.2">
      <c r="A264" s="65">
        <v>249</v>
      </c>
      <c r="B264" s="70"/>
      <c r="C264" s="70"/>
      <c r="D264" s="19"/>
      <c r="E264" s="19"/>
      <c r="F264" s="57" t="str">
        <f t="shared" si="3"/>
        <v xml:space="preserve"> </v>
      </c>
      <c r="G264" s="70"/>
      <c r="H264" s="70"/>
      <c r="I264" s="70"/>
      <c r="J264" s="70"/>
      <c r="K264" s="70"/>
      <c r="L264" s="70"/>
    </row>
    <row r="265" spans="1:12" x14ac:dyDescent="0.2">
      <c r="A265" s="65">
        <v>250</v>
      </c>
      <c r="B265" s="70"/>
      <c r="C265" s="70"/>
      <c r="D265" s="19"/>
      <c r="E265" s="19"/>
      <c r="F265" s="57" t="str">
        <f t="shared" si="3"/>
        <v xml:space="preserve"> </v>
      </c>
      <c r="G265" s="70"/>
      <c r="H265" s="70"/>
      <c r="I265" s="70"/>
      <c r="J265" s="70"/>
      <c r="K265" s="70"/>
      <c r="L265" s="70"/>
    </row>
    <row r="266" spans="1:12" x14ac:dyDescent="0.2">
      <c r="A266" s="65">
        <v>251</v>
      </c>
      <c r="B266" s="70"/>
      <c r="C266" s="70"/>
      <c r="D266" s="19"/>
      <c r="E266" s="19"/>
      <c r="F266" s="57" t="str">
        <f t="shared" si="3"/>
        <v xml:space="preserve"> </v>
      </c>
      <c r="G266" s="70"/>
      <c r="H266" s="70"/>
      <c r="I266" s="70"/>
      <c r="J266" s="70"/>
      <c r="K266" s="70"/>
      <c r="L266" s="70"/>
    </row>
    <row r="267" spans="1:12" x14ac:dyDescent="0.2">
      <c r="A267" s="65">
        <v>252</v>
      </c>
      <c r="B267" s="70"/>
      <c r="C267" s="70"/>
      <c r="D267" s="19"/>
      <c r="E267" s="19"/>
      <c r="F267" s="57" t="str">
        <f t="shared" si="3"/>
        <v xml:space="preserve"> </v>
      </c>
      <c r="G267" s="70"/>
      <c r="H267" s="70"/>
      <c r="I267" s="70"/>
      <c r="J267" s="70"/>
      <c r="K267" s="70"/>
      <c r="L267" s="70"/>
    </row>
    <row r="268" spans="1:12" x14ac:dyDescent="0.2">
      <c r="A268" s="65">
        <v>253</v>
      </c>
      <c r="B268" s="70"/>
      <c r="C268" s="70"/>
      <c r="D268" s="19"/>
      <c r="E268" s="19"/>
      <c r="F268" s="57" t="str">
        <f t="shared" si="3"/>
        <v xml:space="preserve"> </v>
      </c>
      <c r="G268" s="70"/>
      <c r="H268" s="70"/>
      <c r="I268" s="70"/>
      <c r="J268" s="70"/>
      <c r="K268" s="70"/>
      <c r="L268" s="70"/>
    </row>
    <row r="269" spans="1:12" x14ac:dyDescent="0.2">
      <c r="A269" s="65">
        <v>254</v>
      </c>
      <c r="B269" s="70"/>
      <c r="C269" s="70"/>
      <c r="D269" s="19"/>
      <c r="E269" s="19"/>
      <c r="F269" s="57" t="str">
        <f t="shared" si="3"/>
        <v xml:space="preserve"> </v>
      </c>
      <c r="G269" s="70"/>
      <c r="H269" s="70"/>
      <c r="I269" s="70"/>
      <c r="J269" s="70"/>
      <c r="K269" s="70"/>
      <c r="L269" s="70"/>
    </row>
    <row r="270" spans="1:12" x14ac:dyDescent="0.2">
      <c r="A270" s="65">
        <v>255</v>
      </c>
      <c r="B270" s="70"/>
      <c r="C270" s="70"/>
      <c r="D270" s="19"/>
      <c r="E270" s="19"/>
      <c r="F270" s="57" t="str">
        <f t="shared" si="3"/>
        <v xml:space="preserve"> </v>
      </c>
      <c r="G270" s="70"/>
      <c r="H270" s="70"/>
      <c r="I270" s="70"/>
      <c r="J270" s="70"/>
      <c r="K270" s="70"/>
      <c r="L270" s="70"/>
    </row>
    <row r="271" spans="1:12" x14ac:dyDescent="0.2">
      <c r="A271" s="65">
        <v>256</v>
      </c>
      <c r="B271" s="70"/>
      <c r="C271" s="70"/>
      <c r="D271" s="19"/>
      <c r="E271" s="19"/>
      <c r="F271" s="57" t="str">
        <f t="shared" si="3"/>
        <v xml:space="preserve"> </v>
      </c>
      <c r="G271" s="70"/>
      <c r="H271" s="70"/>
      <c r="I271" s="70"/>
      <c r="J271" s="70"/>
      <c r="K271" s="70"/>
      <c r="L271" s="70"/>
    </row>
    <row r="272" spans="1:12" x14ac:dyDescent="0.2">
      <c r="A272" s="65">
        <v>257</v>
      </c>
      <c r="B272" s="70"/>
      <c r="C272" s="70"/>
      <c r="D272" s="19"/>
      <c r="E272" s="19"/>
      <c r="F272" s="57" t="str">
        <f t="shared" si="3"/>
        <v xml:space="preserve"> </v>
      </c>
      <c r="G272" s="70"/>
      <c r="H272" s="70"/>
      <c r="I272" s="70"/>
      <c r="J272" s="70"/>
      <c r="K272" s="70"/>
      <c r="L272" s="70"/>
    </row>
    <row r="273" spans="1:12" x14ac:dyDescent="0.2">
      <c r="A273" s="65">
        <v>258</v>
      </c>
      <c r="B273" s="70"/>
      <c r="C273" s="70"/>
      <c r="D273" s="19"/>
      <c r="E273" s="19"/>
      <c r="F273" s="57" t="str">
        <f t="shared" ref="F273:F336" si="4">IF($E273=1,$F$4,IF($E273=2,$F$5,IF($E273=3,$F$6,IF($E273=4,$F$7,IF($E273=5,$F$8,IF($E273=6,$F$9,IF($E273=7,$F$10,IF($E273=8,$F$11," "))))))))</f>
        <v xml:space="preserve"> </v>
      </c>
      <c r="G273" s="70"/>
      <c r="H273" s="70"/>
      <c r="I273" s="70"/>
      <c r="J273" s="70"/>
      <c r="K273" s="70"/>
      <c r="L273" s="70"/>
    </row>
    <row r="274" spans="1:12" x14ac:dyDescent="0.2">
      <c r="A274" s="65">
        <v>259</v>
      </c>
      <c r="B274" s="70"/>
      <c r="C274" s="70"/>
      <c r="D274" s="19"/>
      <c r="E274" s="19"/>
      <c r="F274" s="57" t="str">
        <f t="shared" si="4"/>
        <v xml:space="preserve"> </v>
      </c>
      <c r="G274" s="70"/>
      <c r="H274" s="70"/>
      <c r="I274" s="70"/>
      <c r="J274" s="70"/>
      <c r="K274" s="70"/>
      <c r="L274" s="70"/>
    </row>
    <row r="275" spans="1:12" x14ac:dyDescent="0.2">
      <c r="A275" s="65">
        <v>260</v>
      </c>
      <c r="B275" s="70"/>
      <c r="C275" s="70"/>
      <c r="D275" s="19"/>
      <c r="E275" s="19"/>
      <c r="F275" s="57" t="str">
        <f t="shared" si="4"/>
        <v xml:space="preserve"> </v>
      </c>
      <c r="G275" s="70"/>
      <c r="H275" s="70"/>
      <c r="I275" s="70"/>
      <c r="J275" s="70"/>
      <c r="K275" s="70"/>
      <c r="L275" s="70"/>
    </row>
    <row r="276" spans="1:12" x14ac:dyDescent="0.2">
      <c r="A276" s="65">
        <v>261</v>
      </c>
      <c r="B276" s="70"/>
      <c r="C276" s="70"/>
      <c r="D276" s="19"/>
      <c r="E276" s="19"/>
      <c r="F276" s="57" t="str">
        <f t="shared" si="4"/>
        <v xml:space="preserve"> </v>
      </c>
      <c r="G276" s="70"/>
      <c r="H276" s="70"/>
      <c r="I276" s="70"/>
      <c r="J276" s="70"/>
      <c r="K276" s="70"/>
      <c r="L276" s="70"/>
    </row>
    <row r="277" spans="1:12" x14ac:dyDescent="0.2">
      <c r="A277" s="65">
        <v>262</v>
      </c>
      <c r="B277" s="70"/>
      <c r="C277" s="70"/>
      <c r="D277" s="19"/>
      <c r="E277" s="19"/>
      <c r="F277" s="57" t="str">
        <f t="shared" si="4"/>
        <v xml:space="preserve"> </v>
      </c>
      <c r="G277" s="70"/>
      <c r="H277" s="70"/>
      <c r="I277" s="70"/>
      <c r="J277" s="70"/>
      <c r="K277" s="70"/>
      <c r="L277" s="70"/>
    </row>
    <row r="278" spans="1:12" x14ac:dyDescent="0.2">
      <c r="A278" s="65">
        <v>263</v>
      </c>
      <c r="B278" s="70"/>
      <c r="C278" s="70"/>
      <c r="D278" s="19"/>
      <c r="E278" s="19"/>
      <c r="F278" s="57" t="str">
        <f t="shared" si="4"/>
        <v xml:space="preserve"> </v>
      </c>
      <c r="G278" s="70"/>
      <c r="H278" s="70"/>
      <c r="I278" s="70"/>
      <c r="J278" s="70"/>
      <c r="K278" s="70"/>
      <c r="L278" s="70"/>
    </row>
    <row r="279" spans="1:12" x14ac:dyDescent="0.2">
      <c r="A279" s="65">
        <v>264</v>
      </c>
      <c r="B279" s="70"/>
      <c r="C279" s="70"/>
      <c r="D279" s="19"/>
      <c r="E279" s="19"/>
      <c r="F279" s="57" t="str">
        <f t="shared" si="4"/>
        <v xml:space="preserve"> </v>
      </c>
      <c r="G279" s="70"/>
      <c r="H279" s="70"/>
      <c r="I279" s="70"/>
      <c r="J279" s="70"/>
      <c r="K279" s="70"/>
      <c r="L279" s="70"/>
    </row>
    <row r="280" spans="1:12" x14ac:dyDescent="0.2">
      <c r="A280" s="65">
        <v>265</v>
      </c>
      <c r="B280" s="70"/>
      <c r="C280" s="70"/>
      <c r="D280" s="19"/>
      <c r="E280" s="19"/>
      <c r="F280" s="57" t="str">
        <f t="shared" si="4"/>
        <v xml:space="preserve"> </v>
      </c>
      <c r="G280" s="70"/>
      <c r="H280" s="70"/>
      <c r="I280" s="70"/>
      <c r="J280" s="70"/>
      <c r="K280" s="70"/>
      <c r="L280" s="70"/>
    </row>
    <row r="281" spans="1:12" x14ac:dyDescent="0.2">
      <c r="A281" s="65">
        <v>266</v>
      </c>
      <c r="B281" s="70"/>
      <c r="C281" s="70"/>
      <c r="D281" s="19"/>
      <c r="E281" s="19"/>
      <c r="F281" s="57" t="str">
        <f t="shared" si="4"/>
        <v xml:space="preserve"> </v>
      </c>
      <c r="G281" s="70"/>
      <c r="H281" s="70"/>
      <c r="I281" s="70"/>
      <c r="J281" s="70"/>
      <c r="K281" s="70"/>
      <c r="L281" s="70"/>
    </row>
    <row r="282" spans="1:12" x14ac:dyDescent="0.2">
      <c r="A282" s="65">
        <v>267</v>
      </c>
      <c r="B282" s="70"/>
      <c r="C282" s="70"/>
      <c r="D282" s="19"/>
      <c r="E282" s="19"/>
      <c r="F282" s="57" t="str">
        <f t="shared" si="4"/>
        <v xml:space="preserve"> </v>
      </c>
      <c r="G282" s="70"/>
      <c r="H282" s="70"/>
      <c r="I282" s="70"/>
      <c r="J282" s="70"/>
      <c r="K282" s="70"/>
      <c r="L282" s="70"/>
    </row>
    <row r="283" spans="1:12" x14ac:dyDescent="0.2">
      <c r="A283" s="65">
        <v>268</v>
      </c>
      <c r="B283" s="70"/>
      <c r="C283" s="70"/>
      <c r="D283" s="19"/>
      <c r="E283" s="19"/>
      <c r="F283" s="57" t="str">
        <f t="shared" si="4"/>
        <v xml:space="preserve"> </v>
      </c>
      <c r="G283" s="70"/>
      <c r="H283" s="70"/>
      <c r="I283" s="70"/>
      <c r="J283" s="70"/>
      <c r="K283" s="70"/>
      <c r="L283" s="70"/>
    </row>
    <row r="284" spans="1:12" x14ac:dyDescent="0.2">
      <c r="A284" s="65">
        <v>269</v>
      </c>
      <c r="B284" s="70"/>
      <c r="C284" s="70"/>
      <c r="D284" s="19"/>
      <c r="E284" s="19"/>
      <c r="F284" s="57" t="str">
        <f t="shared" si="4"/>
        <v xml:space="preserve"> </v>
      </c>
      <c r="G284" s="70"/>
      <c r="H284" s="70"/>
      <c r="I284" s="70"/>
      <c r="J284" s="70"/>
      <c r="K284" s="70"/>
      <c r="L284" s="70"/>
    </row>
    <row r="285" spans="1:12" x14ac:dyDescent="0.2">
      <c r="A285" s="65">
        <v>270</v>
      </c>
      <c r="B285" s="70"/>
      <c r="C285" s="70"/>
      <c r="D285" s="19"/>
      <c r="E285" s="19"/>
      <c r="F285" s="57" t="str">
        <f t="shared" si="4"/>
        <v xml:space="preserve"> </v>
      </c>
      <c r="G285" s="70"/>
      <c r="H285" s="70"/>
      <c r="I285" s="70"/>
      <c r="J285" s="70"/>
      <c r="K285" s="70"/>
      <c r="L285" s="70"/>
    </row>
    <row r="286" spans="1:12" x14ac:dyDescent="0.2">
      <c r="A286" s="65">
        <v>271</v>
      </c>
      <c r="B286" s="70"/>
      <c r="C286" s="70"/>
      <c r="D286" s="19"/>
      <c r="E286" s="19"/>
      <c r="F286" s="57" t="str">
        <f t="shared" si="4"/>
        <v xml:space="preserve"> </v>
      </c>
      <c r="G286" s="70"/>
      <c r="H286" s="70"/>
      <c r="I286" s="70"/>
      <c r="J286" s="70"/>
      <c r="K286" s="70"/>
      <c r="L286" s="70"/>
    </row>
    <row r="287" spans="1:12" x14ac:dyDescent="0.2">
      <c r="A287" s="65">
        <v>272</v>
      </c>
      <c r="B287" s="70"/>
      <c r="C287" s="70"/>
      <c r="D287" s="19"/>
      <c r="E287" s="19"/>
      <c r="F287" s="57" t="str">
        <f t="shared" si="4"/>
        <v xml:space="preserve"> </v>
      </c>
      <c r="G287" s="70"/>
      <c r="H287" s="70"/>
      <c r="I287" s="70"/>
      <c r="J287" s="70"/>
      <c r="K287" s="70"/>
      <c r="L287" s="70"/>
    </row>
    <row r="288" spans="1:12" x14ac:dyDescent="0.2">
      <c r="A288" s="65">
        <v>273</v>
      </c>
      <c r="B288" s="70"/>
      <c r="C288" s="70"/>
      <c r="D288" s="19"/>
      <c r="E288" s="19"/>
      <c r="F288" s="57" t="str">
        <f t="shared" si="4"/>
        <v xml:space="preserve"> </v>
      </c>
      <c r="G288" s="70"/>
      <c r="H288" s="70"/>
      <c r="I288" s="70"/>
      <c r="J288" s="70"/>
      <c r="K288" s="70"/>
      <c r="L288" s="70"/>
    </row>
    <row r="289" spans="1:12" x14ac:dyDescent="0.2">
      <c r="A289" s="65">
        <v>274</v>
      </c>
      <c r="B289" s="70"/>
      <c r="C289" s="70"/>
      <c r="D289" s="19"/>
      <c r="E289" s="19"/>
      <c r="F289" s="57" t="str">
        <f t="shared" si="4"/>
        <v xml:space="preserve"> </v>
      </c>
      <c r="G289" s="70"/>
      <c r="H289" s="70"/>
      <c r="I289" s="70"/>
      <c r="J289" s="70"/>
      <c r="K289" s="70"/>
      <c r="L289" s="70"/>
    </row>
    <row r="290" spans="1:12" x14ac:dyDescent="0.2">
      <c r="A290" s="65">
        <v>275</v>
      </c>
      <c r="B290" s="70"/>
      <c r="C290" s="70"/>
      <c r="D290" s="19"/>
      <c r="E290" s="19"/>
      <c r="F290" s="57" t="str">
        <f t="shared" si="4"/>
        <v xml:space="preserve"> </v>
      </c>
      <c r="G290" s="70"/>
      <c r="H290" s="70"/>
      <c r="I290" s="70"/>
      <c r="J290" s="70"/>
      <c r="K290" s="70"/>
      <c r="L290" s="70"/>
    </row>
    <row r="291" spans="1:12" x14ac:dyDescent="0.2">
      <c r="A291" s="65">
        <v>276</v>
      </c>
      <c r="B291" s="70"/>
      <c r="C291" s="70"/>
      <c r="D291" s="19"/>
      <c r="E291" s="19"/>
      <c r="F291" s="57" t="str">
        <f t="shared" si="4"/>
        <v xml:space="preserve"> </v>
      </c>
      <c r="G291" s="70"/>
      <c r="H291" s="70"/>
      <c r="I291" s="70"/>
      <c r="J291" s="70"/>
      <c r="K291" s="70"/>
      <c r="L291" s="70"/>
    </row>
    <row r="292" spans="1:12" x14ac:dyDescent="0.2">
      <c r="A292" s="65">
        <v>277</v>
      </c>
      <c r="B292" s="70"/>
      <c r="C292" s="70"/>
      <c r="D292" s="19"/>
      <c r="E292" s="19"/>
      <c r="F292" s="57" t="str">
        <f t="shared" si="4"/>
        <v xml:space="preserve"> </v>
      </c>
      <c r="G292" s="70"/>
      <c r="H292" s="70"/>
      <c r="I292" s="70"/>
      <c r="J292" s="70"/>
      <c r="K292" s="70"/>
      <c r="L292" s="70"/>
    </row>
    <row r="293" spans="1:12" x14ac:dyDescent="0.2">
      <c r="A293" s="65">
        <v>278</v>
      </c>
      <c r="B293" s="70"/>
      <c r="C293" s="70"/>
      <c r="D293" s="19"/>
      <c r="E293" s="19"/>
      <c r="F293" s="57" t="str">
        <f t="shared" si="4"/>
        <v xml:space="preserve"> </v>
      </c>
      <c r="G293" s="70"/>
      <c r="H293" s="70"/>
      <c r="I293" s="70"/>
      <c r="J293" s="70"/>
      <c r="K293" s="70"/>
      <c r="L293" s="70"/>
    </row>
    <row r="294" spans="1:12" x14ac:dyDescent="0.2">
      <c r="A294" s="65">
        <v>279</v>
      </c>
      <c r="B294" s="70"/>
      <c r="C294" s="70"/>
      <c r="D294" s="19"/>
      <c r="E294" s="19"/>
      <c r="F294" s="57" t="str">
        <f t="shared" si="4"/>
        <v xml:space="preserve"> </v>
      </c>
      <c r="G294" s="70"/>
      <c r="H294" s="70"/>
      <c r="I294" s="70"/>
      <c r="J294" s="70"/>
      <c r="K294" s="70"/>
      <c r="L294" s="70"/>
    </row>
    <row r="295" spans="1:12" x14ac:dyDescent="0.2">
      <c r="A295" s="65">
        <v>280</v>
      </c>
      <c r="B295" s="70"/>
      <c r="C295" s="70"/>
      <c r="D295" s="19"/>
      <c r="E295" s="19"/>
      <c r="F295" s="57" t="str">
        <f t="shared" si="4"/>
        <v xml:space="preserve"> </v>
      </c>
      <c r="G295" s="70"/>
      <c r="H295" s="70"/>
      <c r="I295" s="70"/>
      <c r="J295" s="70"/>
      <c r="K295" s="70"/>
      <c r="L295" s="70"/>
    </row>
    <row r="296" spans="1:12" x14ac:dyDescent="0.2">
      <c r="A296" s="65">
        <v>281</v>
      </c>
      <c r="B296" s="70"/>
      <c r="C296" s="70"/>
      <c r="D296" s="19"/>
      <c r="E296" s="19"/>
      <c r="F296" s="57" t="str">
        <f t="shared" si="4"/>
        <v xml:space="preserve"> </v>
      </c>
      <c r="G296" s="70"/>
      <c r="H296" s="70"/>
      <c r="I296" s="70"/>
      <c r="J296" s="70"/>
      <c r="K296" s="70"/>
      <c r="L296" s="70"/>
    </row>
    <row r="297" spans="1:12" x14ac:dyDescent="0.2">
      <c r="A297" s="65">
        <v>282</v>
      </c>
      <c r="B297" s="70"/>
      <c r="C297" s="70"/>
      <c r="D297" s="19"/>
      <c r="E297" s="19"/>
      <c r="F297" s="57" t="str">
        <f t="shared" si="4"/>
        <v xml:space="preserve"> </v>
      </c>
      <c r="G297" s="70"/>
      <c r="H297" s="70"/>
      <c r="I297" s="70"/>
      <c r="J297" s="70"/>
      <c r="K297" s="70"/>
      <c r="L297" s="70"/>
    </row>
    <row r="298" spans="1:12" x14ac:dyDescent="0.2">
      <c r="A298" s="65">
        <v>283</v>
      </c>
      <c r="B298" s="70"/>
      <c r="C298" s="70"/>
      <c r="D298" s="19"/>
      <c r="E298" s="19"/>
      <c r="F298" s="57" t="str">
        <f t="shared" si="4"/>
        <v xml:space="preserve"> </v>
      </c>
      <c r="G298" s="70"/>
      <c r="H298" s="70"/>
      <c r="I298" s="70"/>
      <c r="J298" s="70"/>
      <c r="K298" s="70"/>
      <c r="L298" s="70"/>
    </row>
    <row r="299" spans="1:12" x14ac:dyDescent="0.2">
      <c r="A299" s="65">
        <v>284</v>
      </c>
      <c r="B299" s="70"/>
      <c r="C299" s="70"/>
      <c r="D299" s="19"/>
      <c r="E299" s="19"/>
      <c r="F299" s="57" t="str">
        <f t="shared" si="4"/>
        <v xml:space="preserve"> </v>
      </c>
      <c r="G299" s="70"/>
      <c r="H299" s="70"/>
      <c r="I299" s="70"/>
      <c r="J299" s="70"/>
      <c r="K299" s="70"/>
      <c r="L299" s="70"/>
    </row>
    <row r="300" spans="1:12" x14ac:dyDescent="0.2">
      <c r="A300" s="65">
        <v>285</v>
      </c>
      <c r="B300" s="70"/>
      <c r="C300" s="70"/>
      <c r="D300" s="19"/>
      <c r="E300" s="19"/>
      <c r="F300" s="57" t="str">
        <f t="shared" si="4"/>
        <v xml:space="preserve"> </v>
      </c>
      <c r="G300" s="70"/>
      <c r="H300" s="70"/>
      <c r="I300" s="70"/>
      <c r="J300" s="70"/>
      <c r="K300" s="70"/>
      <c r="L300" s="70"/>
    </row>
    <row r="301" spans="1:12" x14ac:dyDescent="0.2">
      <c r="A301" s="65">
        <v>286</v>
      </c>
      <c r="B301" s="70"/>
      <c r="C301" s="70"/>
      <c r="D301" s="19"/>
      <c r="E301" s="19"/>
      <c r="F301" s="57" t="str">
        <f t="shared" si="4"/>
        <v xml:space="preserve"> </v>
      </c>
      <c r="G301" s="70"/>
      <c r="H301" s="70"/>
      <c r="I301" s="70"/>
      <c r="J301" s="70"/>
      <c r="K301" s="70"/>
      <c r="L301" s="70"/>
    </row>
    <row r="302" spans="1:12" x14ac:dyDescent="0.2">
      <c r="A302" s="65">
        <v>287</v>
      </c>
      <c r="B302" s="70"/>
      <c r="C302" s="70"/>
      <c r="D302" s="19"/>
      <c r="E302" s="19"/>
      <c r="F302" s="57" t="str">
        <f t="shared" si="4"/>
        <v xml:space="preserve"> </v>
      </c>
      <c r="G302" s="70"/>
      <c r="H302" s="70"/>
      <c r="I302" s="70"/>
      <c r="J302" s="70"/>
      <c r="K302" s="70"/>
      <c r="L302" s="70"/>
    </row>
    <row r="303" spans="1:12" x14ac:dyDescent="0.2">
      <c r="A303" s="65">
        <v>288</v>
      </c>
      <c r="B303" s="70"/>
      <c r="C303" s="70"/>
      <c r="D303" s="19"/>
      <c r="E303" s="19"/>
      <c r="F303" s="57" t="str">
        <f t="shared" si="4"/>
        <v xml:space="preserve"> </v>
      </c>
      <c r="G303" s="70"/>
      <c r="H303" s="70"/>
      <c r="I303" s="70"/>
      <c r="J303" s="70"/>
      <c r="K303" s="70"/>
      <c r="L303" s="70"/>
    </row>
    <row r="304" spans="1:12" x14ac:dyDescent="0.2">
      <c r="A304" s="65">
        <v>289</v>
      </c>
      <c r="B304" s="70"/>
      <c r="C304" s="70"/>
      <c r="D304" s="19"/>
      <c r="E304" s="19"/>
      <c r="F304" s="57" t="str">
        <f t="shared" si="4"/>
        <v xml:space="preserve"> </v>
      </c>
      <c r="G304" s="70"/>
      <c r="H304" s="70"/>
      <c r="I304" s="70"/>
      <c r="J304" s="70"/>
      <c r="K304" s="70"/>
      <c r="L304" s="70"/>
    </row>
    <row r="305" spans="1:12" x14ac:dyDescent="0.2">
      <c r="A305" s="65">
        <v>290</v>
      </c>
      <c r="B305" s="70"/>
      <c r="C305" s="70"/>
      <c r="D305" s="19"/>
      <c r="E305" s="19"/>
      <c r="F305" s="57" t="str">
        <f t="shared" si="4"/>
        <v xml:space="preserve"> </v>
      </c>
      <c r="G305" s="70"/>
      <c r="H305" s="70"/>
      <c r="I305" s="70"/>
      <c r="J305" s="70"/>
      <c r="K305" s="70"/>
      <c r="L305" s="70"/>
    </row>
    <row r="306" spans="1:12" x14ac:dyDescent="0.2">
      <c r="A306" s="65">
        <v>291</v>
      </c>
      <c r="B306" s="70"/>
      <c r="C306" s="70"/>
      <c r="D306" s="19"/>
      <c r="E306" s="19"/>
      <c r="F306" s="57" t="str">
        <f t="shared" si="4"/>
        <v xml:space="preserve"> </v>
      </c>
      <c r="G306" s="70"/>
      <c r="H306" s="70"/>
      <c r="I306" s="70"/>
      <c r="J306" s="70"/>
      <c r="K306" s="70"/>
      <c r="L306" s="70"/>
    </row>
    <row r="307" spans="1:12" x14ac:dyDescent="0.2">
      <c r="A307" s="65">
        <v>292</v>
      </c>
      <c r="B307" s="70"/>
      <c r="C307" s="70"/>
      <c r="D307" s="19"/>
      <c r="E307" s="19"/>
      <c r="F307" s="57" t="str">
        <f t="shared" si="4"/>
        <v xml:space="preserve"> </v>
      </c>
      <c r="G307" s="70"/>
      <c r="H307" s="70"/>
      <c r="I307" s="70"/>
      <c r="J307" s="70"/>
      <c r="K307" s="70"/>
      <c r="L307" s="70"/>
    </row>
    <row r="308" spans="1:12" x14ac:dyDescent="0.2">
      <c r="A308" s="65">
        <v>293</v>
      </c>
      <c r="B308" s="70"/>
      <c r="C308" s="70"/>
      <c r="D308" s="19"/>
      <c r="E308" s="19"/>
      <c r="F308" s="57" t="str">
        <f t="shared" si="4"/>
        <v xml:space="preserve"> </v>
      </c>
      <c r="G308" s="70"/>
      <c r="H308" s="70"/>
      <c r="I308" s="70"/>
      <c r="J308" s="70"/>
      <c r="K308" s="70"/>
      <c r="L308" s="70"/>
    </row>
    <row r="309" spans="1:12" x14ac:dyDescent="0.2">
      <c r="A309" s="65">
        <v>294</v>
      </c>
      <c r="B309" s="70"/>
      <c r="C309" s="70"/>
      <c r="D309" s="19"/>
      <c r="E309" s="19"/>
      <c r="F309" s="57" t="str">
        <f t="shared" si="4"/>
        <v xml:space="preserve"> </v>
      </c>
      <c r="G309" s="70"/>
      <c r="H309" s="70"/>
      <c r="I309" s="70"/>
      <c r="J309" s="70"/>
      <c r="K309" s="70"/>
      <c r="L309" s="70"/>
    </row>
    <row r="310" spans="1:12" x14ac:dyDescent="0.2">
      <c r="A310" s="65">
        <v>295</v>
      </c>
      <c r="B310" s="70"/>
      <c r="C310" s="70"/>
      <c r="D310" s="19"/>
      <c r="E310" s="19"/>
      <c r="F310" s="57" t="str">
        <f t="shared" si="4"/>
        <v xml:space="preserve"> </v>
      </c>
      <c r="G310" s="70"/>
      <c r="H310" s="70"/>
      <c r="I310" s="70"/>
      <c r="J310" s="70"/>
      <c r="K310" s="70"/>
      <c r="L310" s="70"/>
    </row>
    <row r="311" spans="1:12" x14ac:dyDescent="0.2">
      <c r="A311" s="65">
        <v>296</v>
      </c>
      <c r="B311" s="70"/>
      <c r="C311" s="70"/>
      <c r="D311" s="19"/>
      <c r="E311" s="19"/>
      <c r="F311" s="57" t="str">
        <f t="shared" si="4"/>
        <v xml:space="preserve"> </v>
      </c>
      <c r="G311" s="70"/>
      <c r="H311" s="70"/>
      <c r="I311" s="70"/>
      <c r="J311" s="70"/>
      <c r="K311" s="70"/>
      <c r="L311" s="70"/>
    </row>
    <row r="312" spans="1:12" x14ac:dyDescent="0.2">
      <c r="A312" s="65">
        <v>297</v>
      </c>
      <c r="B312" s="70"/>
      <c r="C312" s="70"/>
      <c r="D312" s="19"/>
      <c r="E312" s="19"/>
      <c r="F312" s="57" t="str">
        <f t="shared" si="4"/>
        <v xml:space="preserve"> </v>
      </c>
      <c r="G312" s="70"/>
      <c r="H312" s="70"/>
      <c r="I312" s="70"/>
      <c r="J312" s="70"/>
      <c r="K312" s="70"/>
      <c r="L312" s="70"/>
    </row>
    <row r="313" spans="1:12" x14ac:dyDescent="0.2">
      <c r="A313" s="65">
        <v>298</v>
      </c>
      <c r="B313" s="70"/>
      <c r="C313" s="70"/>
      <c r="D313" s="19"/>
      <c r="E313" s="19"/>
      <c r="F313" s="57" t="str">
        <f t="shared" si="4"/>
        <v xml:space="preserve"> </v>
      </c>
      <c r="G313" s="70"/>
      <c r="H313" s="70"/>
      <c r="I313" s="70"/>
      <c r="J313" s="70"/>
      <c r="K313" s="70"/>
      <c r="L313" s="70"/>
    </row>
    <row r="314" spans="1:12" x14ac:dyDescent="0.2">
      <c r="A314" s="65">
        <v>299</v>
      </c>
      <c r="B314" s="70"/>
      <c r="C314" s="70"/>
      <c r="D314" s="19"/>
      <c r="E314" s="19"/>
      <c r="F314" s="57" t="str">
        <f t="shared" si="4"/>
        <v xml:space="preserve"> </v>
      </c>
      <c r="G314" s="70"/>
      <c r="H314" s="70"/>
      <c r="I314" s="70"/>
      <c r="J314" s="70"/>
      <c r="K314" s="70"/>
      <c r="L314" s="70"/>
    </row>
    <row r="315" spans="1:12" x14ac:dyDescent="0.2">
      <c r="A315" s="65">
        <v>300</v>
      </c>
      <c r="B315" s="70"/>
      <c r="C315" s="70"/>
      <c r="D315" s="19"/>
      <c r="E315" s="19"/>
      <c r="F315" s="57" t="str">
        <f t="shared" si="4"/>
        <v xml:space="preserve"> </v>
      </c>
      <c r="G315" s="70"/>
      <c r="H315" s="70"/>
      <c r="I315" s="70"/>
      <c r="J315" s="70"/>
      <c r="K315" s="70"/>
      <c r="L315" s="70"/>
    </row>
    <row r="316" spans="1:12" x14ac:dyDescent="0.2">
      <c r="A316" s="65">
        <v>301</v>
      </c>
      <c r="B316" s="70"/>
      <c r="C316" s="70"/>
      <c r="D316" s="19"/>
      <c r="E316" s="19"/>
      <c r="F316" s="57" t="str">
        <f t="shared" si="4"/>
        <v xml:space="preserve"> </v>
      </c>
      <c r="G316" s="70"/>
      <c r="H316" s="70"/>
      <c r="I316" s="70"/>
      <c r="J316" s="70"/>
      <c r="K316" s="70"/>
      <c r="L316" s="70"/>
    </row>
    <row r="317" spans="1:12" x14ac:dyDescent="0.2">
      <c r="A317" s="65">
        <v>302</v>
      </c>
      <c r="B317" s="70"/>
      <c r="C317" s="70"/>
      <c r="D317" s="19"/>
      <c r="E317" s="19"/>
      <c r="F317" s="57" t="str">
        <f t="shared" si="4"/>
        <v xml:space="preserve"> </v>
      </c>
      <c r="G317" s="70"/>
      <c r="H317" s="70"/>
      <c r="I317" s="70"/>
      <c r="J317" s="70"/>
      <c r="K317" s="70"/>
      <c r="L317" s="70"/>
    </row>
    <row r="318" spans="1:12" x14ac:dyDescent="0.2">
      <c r="A318" s="65">
        <v>303</v>
      </c>
      <c r="B318" s="70"/>
      <c r="C318" s="70"/>
      <c r="D318" s="19"/>
      <c r="E318" s="19"/>
      <c r="F318" s="57" t="str">
        <f t="shared" si="4"/>
        <v xml:space="preserve"> </v>
      </c>
      <c r="G318" s="70"/>
      <c r="H318" s="70"/>
      <c r="I318" s="70"/>
      <c r="J318" s="70"/>
      <c r="K318" s="70"/>
      <c r="L318" s="70"/>
    </row>
    <row r="319" spans="1:12" x14ac:dyDescent="0.2">
      <c r="A319" s="65">
        <v>304</v>
      </c>
      <c r="B319" s="70"/>
      <c r="C319" s="70"/>
      <c r="D319" s="19"/>
      <c r="E319" s="19"/>
      <c r="F319" s="57" t="str">
        <f t="shared" si="4"/>
        <v xml:space="preserve"> </v>
      </c>
      <c r="G319" s="70"/>
      <c r="H319" s="70"/>
      <c r="I319" s="70"/>
      <c r="J319" s="70"/>
      <c r="K319" s="70"/>
      <c r="L319" s="70"/>
    </row>
    <row r="320" spans="1:12" x14ac:dyDescent="0.2">
      <c r="A320" s="65">
        <v>305</v>
      </c>
      <c r="B320" s="70"/>
      <c r="C320" s="70"/>
      <c r="D320" s="19"/>
      <c r="E320" s="19"/>
      <c r="F320" s="57" t="str">
        <f t="shared" si="4"/>
        <v xml:space="preserve"> </v>
      </c>
      <c r="G320" s="70"/>
      <c r="H320" s="70"/>
      <c r="I320" s="70"/>
      <c r="J320" s="70"/>
      <c r="K320" s="70"/>
      <c r="L320" s="70"/>
    </row>
    <row r="321" spans="1:12" x14ac:dyDescent="0.2">
      <c r="A321" s="65">
        <v>306</v>
      </c>
      <c r="B321" s="70"/>
      <c r="C321" s="70"/>
      <c r="D321" s="19"/>
      <c r="E321" s="19"/>
      <c r="F321" s="57" t="str">
        <f t="shared" si="4"/>
        <v xml:space="preserve"> </v>
      </c>
      <c r="G321" s="70"/>
      <c r="H321" s="70"/>
      <c r="I321" s="70"/>
      <c r="J321" s="70"/>
      <c r="K321" s="70"/>
      <c r="L321" s="70"/>
    </row>
    <row r="322" spans="1:12" x14ac:dyDescent="0.2">
      <c r="A322" s="65">
        <v>307</v>
      </c>
      <c r="B322" s="70"/>
      <c r="C322" s="70"/>
      <c r="D322" s="19"/>
      <c r="E322" s="19"/>
      <c r="F322" s="57" t="str">
        <f t="shared" si="4"/>
        <v xml:space="preserve"> </v>
      </c>
      <c r="G322" s="70"/>
      <c r="H322" s="70"/>
      <c r="I322" s="70"/>
      <c r="J322" s="70"/>
      <c r="K322" s="70"/>
      <c r="L322" s="70"/>
    </row>
    <row r="323" spans="1:12" x14ac:dyDescent="0.2">
      <c r="A323" s="65">
        <v>308</v>
      </c>
      <c r="B323" s="70"/>
      <c r="C323" s="70"/>
      <c r="D323" s="19"/>
      <c r="E323" s="19"/>
      <c r="F323" s="57" t="str">
        <f t="shared" si="4"/>
        <v xml:space="preserve"> </v>
      </c>
      <c r="G323" s="70"/>
      <c r="H323" s="70"/>
      <c r="I323" s="70"/>
      <c r="J323" s="70"/>
      <c r="K323" s="70"/>
      <c r="L323" s="70"/>
    </row>
    <row r="324" spans="1:12" x14ac:dyDescent="0.2">
      <c r="A324" s="65">
        <v>309</v>
      </c>
      <c r="B324" s="70"/>
      <c r="C324" s="70"/>
      <c r="D324" s="19"/>
      <c r="E324" s="19"/>
      <c r="F324" s="57" t="str">
        <f t="shared" si="4"/>
        <v xml:space="preserve"> </v>
      </c>
      <c r="G324" s="70"/>
      <c r="H324" s="70"/>
      <c r="I324" s="70"/>
      <c r="J324" s="70"/>
      <c r="K324" s="70"/>
      <c r="L324" s="70"/>
    </row>
    <row r="325" spans="1:12" x14ac:dyDescent="0.2">
      <c r="A325" s="65">
        <v>310</v>
      </c>
      <c r="B325" s="70"/>
      <c r="C325" s="70"/>
      <c r="D325" s="19"/>
      <c r="E325" s="19"/>
      <c r="F325" s="57" t="str">
        <f t="shared" si="4"/>
        <v xml:space="preserve"> </v>
      </c>
      <c r="G325" s="70"/>
      <c r="H325" s="70"/>
      <c r="I325" s="70"/>
      <c r="J325" s="70"/>
      <c r="K325" s="70"/>
      <c r="L325" s="70"/>
    </row>
    <row r="326" spans="1:12" x14ac:dyDescent="0.2">
      <c r="A326" s="65">
        <v>311</v>
      </c>
      <c r="B326" s="70"/>
      <c r="C326" s="70"/>
      <c r="D326" s="19"/>
      <c r="E326" s="19"/>
      <c r="F326" s="57" t="str">
        <f t="shared" si="4"/>
        <v xml:space="preserve"> </v>
      </c>
      <c r="G326" s="70"/>
      <c r="H326" s="70"/>
      <c r="I326" s="70"/>
      <c r="J326" s="70"/>
      <c r="K326" s="70"/>
      <c r="L326" s="70"/>
    </row>
    <row r="327" spans="1:12" x14ac:dyDescent="0.2">
      <c r="A327" s="65">
        <v>312</v>
      </c>
      <c r="B327" s="70"/>
      <c r="C327" s="70"/>
      <c r="D327" s="19"/>
      <c r="E327" s="19"/>
      <c r="F327" s="57" t="str">
        <f t="shared" si="4"/>
        <v xml:space="preserve"> </v>
      </c>
      <c r="G327" s="70"/>
      <c r="H327" s="70"/>
      <c r="I327" s="70"/>
      <c r="J327" s="70"/>
      <c r="K327" s="70"/>
      <c r="L327" s="70"/>
    </row>
    <row r="328" spans="1:12" x14ac:dyDescent="0.2">
      <c r="A328" s="65">
        <v>313</v>
      </c>
      <c r="B328" s="70"/>
      <c r="C328" s="70"/>
      <c r="D328" s="19"/>
      <c r="E328" s="19"/>
      <c r="F328" s="57" t="str">
        <f t="shared" si="4"/>
        <v xml:space="preserve"> </v>
      </c>
      <c r="G328" s="70"/>
      <c r="H328" s="70"/>
      <c r="I328" s="70"/>
      <c r="J328" s="70"/>
      <c r="K328" s="70"/>
      <c r="L328" s="70"/>
    </row>
    <row r="329" spans="1:12" x14ac:dyDescent="0.2">
      <c r="A329" s="65">
        <v>314</v>
      </c>
      <c r="B329" s="70"/>
      <c r="C329" s="70"/>
      <c r="D329" s="19"/>
      <c r="E329" s="19"/>
      <c r="F329" s="57" t="str">
        <f t="shared" si="4"/>
        <v xml:space="preserve"> </v>
      </c>
      <c r="G329" s="70"/>
      <c r="H329" s="70"/>
      <c r="I329" s="70"/>
      <c r="J329" s="70"/>
      <c r="K329" s="70"/>
      <c r="L329" s="70"/>
    </row>
    <row r="330" spans="1:12" x14ac:dyDescent="0.2">
      <c r="A330" s="65">
        <v>315</v>
      </c>
      <c r="B330" s="70"/>
      <c r="C330" s="70"/>
      <c r="D330" s="19"/>
      <c r="E330" s="19"/>
      <c r="F330" s="57" t="str">
        <f t="shared" si="4"/>
        <v xml:space="preserve"> </v>
      </c>
      <c r="G330" s="70"/>
      <c r="H330" s="70"/>
      <c r="I330" s="70"/>
      <c r="J330" s="70"/>
      <c r="K330" s="70"/>
      <c r="L330" s="70"/>
    </row>
    <row r="331" spans="1:12" x14ac:dyDescent="0.2">
      <c r="A331" s="65">
        <v>316</v>
      </c>
      <c r="B331" s="70"/>
      <c r="C331" s="70"/>
      <c r="D331" s="19"/>
      <c r="E331" s="19"/>
      <c r="F331" s="57" t="str">
        <f t="shared" si="4"/>
        <v xml:space="preserve"> </v>
      </c>
      <c r="G331" s="70"/>
      <c r="H331" s="70"/>
      <c r="I331" s="70"/>
      <c r="J331" s="70"/>
      <c r="K331" s="70"/>
      <c r="L331" s="70"/>
    </row>
    <row r="332" spans="1:12" x14ac:dyDescent="0.2">
      <c r="A332" s="65">
        <v>317</v>
      </c>
      <c r="B332" s="70"/>
      <c r="C332" s="70"/>
      <c r="D332" s="19"/>
      <c r="E332" s="19"/>
      <c r="F332" s="57" t="str">
        <f t="shared" si="4"/>
        <v xml:space="preserve"> </v>
      </c>
      <c r="G332" s="70"/>
      <c r="H332" s="70"/>
      <c r="I332" s="70"/>
      <c r="J332" s="70"/>
      <c r="K332" s="70"/>
      <c r="L332" s="70"/>
    </row>
    <row r="333" spans="1:12" x14ac:dyDescent="0.2">
      <c r="A333" s="65">
        <v>318</v>
      </c>
      <c r="B333" s="70"/>
      <c r="C333" s="70"/>
      <c r="D333" s="19"/>
      <c r="E333" s="19"/>
      <c r="F333" s="57" t="str">
        <f t="shared" si="4"/>
        <v xml:space="preserve"> </v>
      </c>
      <c r="G333" s="70"/>
      <c r="H333" s="70"/>
      <c r="I333" s="70"/>
      <c r="J333" s="70"/>
      <c r="K333" s="70"/>
      <c r="L333" s="70"/>
    </row>
    <row r="334" spans="1:12" x14ac:dyDescent="0.2">
      <c r="A334" s="65">
        <v>319</v>
      </c>
      <c r="B334" s="70"/>
      <c r="C334" s="70"/>
      <c r="D334" s="19"/>
      <c r="E334" s="19"/>
      <c r="F334" s="57" t="str">
        <f t="shared" si="4"/>
        <v xml:space="preserve"> </v>
      </c>
      <c r="G334" s="70"/>
      <c r="H334" s="70"/>
      <c r="I334" s="70"/>
      <c r="J334" s="70"/>
      <c r="K334" s="70"/>
      <c r="L334" s="70"/>
    </row>
    <row r="335" spans="1:12" x14ac:dyDescent="0.2">
      <c r="A335" s="65">
        <v>320</v>
      </c>
      <c r="B335" s="70"/>
      <c r="C335" s="70"/>
      <c r="D335" s="19"/>
      <c r="E335" s="19"/>
      <c r="F335" s="57" t="str">
        <f t="shared" si="4"/>
        <v xml:space="preserve"> </v>
      </c>
      <c r="G335" s="70"/>
      <c r="H335" s="70"/>
      <c r="I335" s="70"/>
      <c r="J335" s="70"/>
      <c r="K335" s="70"/>
      <c r="L335" s="70"/>
    </row>
    <row r="336" spans="1:12" x14ac:dyDescent="0.2">
      <c r="A336" s="65">
        <v>321</v>
      </c>
      <c r="B336" s="70"/>
      <c r="C336" s="70"/>
      <c r="D336" s="19"/>
      <c r="E336" s="19"/>
      <c r="F336" s="57" t="str">
        <f t="shared" si="4"/>
        <v xml:space="preserve"> </v>
      </c>
      <c r="G336" s="70"/>
      <c r="H336" s="70"/>
      <c r="I336" s="70"/>
      <c r="J336" s="70"/>
      <c r="K336" s="70"/>
      <c r="L336" s="70"/>
    </row>
    <row r="337" spans="1:12" x14ac:dyDescent="0.2">
      <c r="A337" s="65">
        <v>322</v>
      </c>
      <c r="B337" s="70"/>
      <c r="C337" s="70"/>
      <c r="D337" s="19"/>
      <c r="E337" s="19"/>
      <c r="F337" s="57" t="str">
        <f t="shared" ref="F337:F400" si="5">IF($E337=1,$F$4,IF($E337=2,$F$5,IF($E337=3,$F$6,IF($E337=4,$F$7,IF($E337=5,$F$8,IF($E337=6,$F$9,IF($E337=7,$F$10,IF($E337=8,$F$11," "))))))))</f>
        <v xml:space="preserve"> </v>
      </c>
      <c r="G337" s="70"/>
      <c r="H337" s="70"/>
      <c r="I337" s="70"/>
      <c r="J337" s="70"/>
      <c r="K337" s="70"/>
      <c r="L337" s="70"/>
    </row>
    <row r="338" spans="1:12" x14ac:dyDescent="0.2">
      <c r="A338" s="65">
        <v>323</v>
      </c>
      <c r="B338" s="70"/>
      <c r="C338" s="70"/>
      <c r="D338" s="19"/>
      <c r="E338" s="19"/>
      <c r="F338" s="57" t="str">
        <f t="shared" si="5"/>
        <v xml:space="preserve"> </v>
      </c>
      <c r="G338" s="70"/>
      <c r="H338" s="70"/>
      <c r="I338" s="70"/>
      <c r="J338" s="70"/>
      <c r="K338" s="70"/>
      <c r="L338" s="70"/>
    </row>
    <row r="339" spans="1:12" x14ac:dyDescent="0.2">
      <c r="A339" s="65">
        <v>324</v>
      </c>
      <c r="B339" s="70"/>
      <c r="C339" s="70"/>
      <c r="D339" s="19"/>
      <c r="E339" s="19"/>
      <c r="F339" s="57" t="str">
        <f t="shared" si="5"/>
        <v xml:space="preserve"> </v>
      </c>
      <c r="G339" s="70"/>
      <c r="H339" s="70"/>
      <c r="I339" s="70"/>
      <c r="J339" s="70"/>
      <c r="K339" s="70"/>
      <c r="L339" s="70"/>
    </row>
    <row r="340" spans="1:12" x14ac:dyDescent="0.2">
      <c r="A340" s="65">
        <v>325</v>
      </c>
      <c r="B340" s="70"/>
      <c r="C340" s="70"/>
      <c r="D340" s="19"/>
      <c r="E340" s="19"/>
      <c r="F340" s="57" t="str">
        <f t="shared" si="5"/>
        <v xml:space="preserve"> </v>
      </c>
      <c r="G340" s="70"/>
      <c r="H340" s="70"/>
      <c r="I340" s="70"/>
      <c r="J340" s="70"/>
      <c r="K340" s="70"/>
      <c r="L340" s="70"/>
    </row>
    <row r="341" spans="1:12" x14ac:dyDescent="0.2">
      <c r="A341" s="65">
        <v>326</v>
      </c>
      <c r="B341" s="70"/>
      <c r="C341" s="70"/>
      <c r="D341" s="19"/>
      <c r="E341" s="19"/>
      <c r="F341" s="57" t="str">
        <f t="shared" si="5"/>
        <v xml:space="preserve"> </v>
      </c>
      <c r="G341" s="70"/>
      <c r="H341" s="70"/>
      <c r="I341" s="70"/>
      <c r="J341" s="70"/>
      <c r="K341" s="70"/>
      <c r="L341" s="70"/>
    </row>
    <row r="342" spans="1:12" x14ac:dyDescent="0.2">
      <c r="A342" s="65">
        <v>327</v>
      </c>
      <c r="B342" s="70"/>
      <c r="C342" s="70"/>
      <c r="D342" s="19"/>
      <c r="E342" s="19"/>
      <c r="F342" s="57" t="str">
        <f t="shared" si="5"/>
        <v xml:space="preserve"> </v>
      </c>
      <c r="G342" s="70"/>
      <c r="H342" s="70"/>
      <c r="I342" s="70"/>
      <c r="J342" s="70"/>
      <c r="K342" s="70"/>
      <c r="L342" s="70"/>
    </row>
    <row r="343" spans="1:12" x14ac:dyDescent="0.2">
      <c r="A343" s="65">
        <v>328</v>
      </c>
      <c r="B343" s="70"/>
      <c r="C343" s="70"/>
      <c r="D343" s="19"/>
      <c r="E343" s="19"/>
      <c r="F343" s="57" t="str">
        <f t="shared" si="5"/>
        <v xml:space="preserve"> </v>
      </c>
      <c r="G343" s="70"/>
      <c r="H343" s="70"/>
      <c r="I343" s="70"/>
      <c r="J343" s="70"/>
      <c r="K343" s="70"/>
      <c r="L343" s="70"/>
    </row>
    <row r="344" spans="1:12" x14ac:dyDescent="0.2">
      <c r="A344" s="65">
        <v>329</v>
      </c>
      <c r="B344" s="70"/>
      <c r="C344" s="70"/>
      <c r="D344" s="19"/>
      <c r="E344" s="19"/>
      <c r="F344" s="57" t="str">
        <f t="shared" si="5"/>
        <v xml:space="preserve"> </v>
      </c>
      <c r="G344" s="70"/>
      <c r="H344" s="70"/>
      <c r="I344" s="70"/>
      <c r="J344" s="70"/>
      <c r="K344" s="70"/>
      <c r="L344" s="70"/>
    </row>
    <row r="345" spans="1:12" x14ac:dyDescent="0.2">
      <c r="A345" s="65">
        <v>330</v>
      </c>
      <c r="B345" s="70"/>
      <c r="C345" s="70"/>
      <c r="D345" s="19"/>
      <c r="E345" s="19"/>
      <c r="F345" s="57" t="str">
        <f t="shared" si="5"/>
        <v xml:space="preserve"> </v>
      </c>
      <c r="G345" s="70"/>
      <c r="H345" s="70"/>
      <c r="I345" s="70"/>
      <c r="J345" s="70"/>
      <c r="K345" s="70"/>
      <c r="L345" s="70"/>
    </row>
    <row r="346" spans="1:12" x14ac:dyDescent="0.2">
      <c r="A346" s="65">
        <v>331</v>
      </c>
      <c r="B346" s="70"/>
      <c r="C346" s="70"/>
      <c r="D346" s="19"/>
      <c r="E346" s="19"/>
      <c r="F346" s="57" t="str">
        <f t="shared" si="5"/>
        <v xml:space="preserve"> </v>
      </c>
      <c r="G346" s="70"/>
      <c r="H346" s="70"/>
      <c r="I346" s="70"/>
      <c r="J346" s="70"/>
      <c r="K346" s="70"/>
      <c r="L346" s="70"/>
    </row>
    <row r="347" spans="1:12" x14ac:dyDescent="0.2">
      <c r="A347" s="65">
        <v>332</v>
      </c>
      <c r="B347" s="70"/>
      <c r="C347" s="70"/>
      <c r="D347" s="19"/>
      <c r="E347" s="19"/>
      <c r="F347" s="57" t="str">
        <f t="shared" si="5"/>
        <v xml:space="preserve"> </v>
      </c>
      <c r="G347" s="70"/>
      <c r="H347" s="70"/>
      <c r="I347" s="70"/>
      <c r="J347" s="70"/>
      <c r="K347" s="70"/>
      <c r="L347" s="70"/>
    </row>
    <row r="348" spans="1:12" x14ac:dyDescent="0.2">
      <c r="A348" s="65">
        <v>333</v>
      </c>
      <c r="B348" s="70"/>
      <c r="C348" s="70"/>
      <c r="D348" s="19"/>
      <c r="E348" s="19"/>
      <c r="F348" s="57" t="str">
        <f t="shared" si="5"/>
        <v xml:space="preserve"> </v>
      </c>
      <c r="G348" s="70"/>
      <c r="H348" s="70"/>
      <c r="I348" s="70"/>
      <c r="J348" s="70"/>
      <c r="K348" s="70"/>
      <c r="L348" s="70"/>
    </row>
    <row r="349" spans="1:12" x14ac:dyDescent="0.2">
      <c r="A349" s="65">
        <v>334</v>
      </c>
      <c r="B349" s="70"/>
      <c r="C349" s="70"/>
      <c r="D349" s="19"/>
      <c r="E349" s="19"/>
      <c r="F349" s="57" t="str">
        <f t="shared" si="5"/>
        <v xml:space="preserve"> </v>
      </c>
      <c r="G349" s="70"/>
      <c r="H349" s="70"/>
      <c r="I349" s="70"/>
      <c r="J349" s="70"/>
      <c r="K349" s="70"/>
      <c r="L349" s="70"/>
    </row>
    <row r="350" spans="1:12" x14ac:dyDescent="0.2">
      <c r="A350" s="65">
        <v>335</v>
      </c>
      <c r="B350" s="70"/>
      <c r="C350" s="70"/>
      <c r="D350" s="19"/>
      <c r="E350" s="19"/>
      <c r="F350" s="57" t="str">
        <f t="shared" si="5"/>
        <v xml:space="preserve"> </v>
      </c>
      <c r="G350" s="70"/>
      <c r="H350" s="70"/>
      <c r="I350" s="70"/>
      <c r="J350" s="70"/>
      <c r="K350" s="70"/>
      <c r="L350" s="70"/>
    </row>
    <row r="351" spans="1:12" x14ac:dyDescent="0.2">
      <c r="A351" s="65">
        <v>336</v>
      </c>
      <c r="B351" s="70"/>
      <c r="C351" s="70"/>
      <c r="D351" s="19"/>
      <c r="E351" s="19"/>
      <c r="F351" s="57" t="str">
        <f t="shared" si="5"/>
        <v xml:space="preserve"> </v>
      </c>
      <c r="G351" s="70"/>
      <c r="H351" s="70"/>
      <c r="I351" s="70"/>
      <c r="J351" s="70"/>
      <c r="K351" s="70"/>
      <c r="L351" s="70"/>
    </row>
    <row r="352" spans="1:12" x14ac:dyDescent="0.2">
      <c r="A352" s="65">
        <v>337</v>
      </c>
      <c r="B352" s="70"/>
      <c r="C352" s="70"/>
      <c r="D352" s="19"/>
      <c r="E352" s="19"/>
      <c r="F352" s="57" t="str">
        <f t="shared" si="5"/>
        <v xml:space="preserve"> </v>
      </c>
      <c r="G352" s="70"/>
      <c r="H352" s="70"/>
      <c r="I352" s="70"/>
      <c r="J352" s="70"/>
      <c r="K352" s="70"/>
      <c r="L352" s="70"/>
    </row>
    <row r="353" spans="1:12" x14ac:dyDescent="0.2">
      <c r="A353" s="65">
        <v>338</v>
      </c>
      <c r="B353" s="70"/>
      <c r="C353" s="70"/>
      <c r="D353" s="19"/>
      <c r="E353" s="19"/>
      <c r="F353" s="57" t="str">
        <f t="shared" si="5"/>
        <v xml:space="preserve"> </v>
      </c>
      <c r="G353" s="70"/>
      <c r="H353" s="70"/>
      <c r="I353" s="70"/>
      <c r="J353" s="70"/>
      <c r="K353" s="70"/>
      <c r="L353" s="70"/>
    </row>
    <row r="354" spans="1:12" x14ac:dyDescent="0.2">
      <c r="A354" s="65">
        <v>339</v>
      </c>
      <c r="B354" s="70"/>
      <c r="C354" s="70"/>
      <c r="D354" s="19"/>
      <c r="E354" s="19"/>
      <c r="F354" s="57" t="str">
        <f t="shared" si="5"/>
        <v xml:space="preserve"> </v>
      </c>
      <c r="G354" s="70"/>
      <c r="H354" s="70"/>
      <c r="I354" s="70"/>
      <c r="J354" s="70"/>
      <c r="K354" s="70"/>
      <c r="L354" s="70"/>
    </row>
    <row r="355" spans="1:12" x14ac:dyDescent="0.2">
      <c r="A355" s="65">
        <v>340</v>
      </c>
      <c r="B355" s="70"/>
      <c r="C355" s="70"/>
      <c r="D355" s="19"/>
      <c r="E355" s="19"/>
      <c r="F355" s="57" t="str">
        <f t="shared" si="5"/>
        <v xml:space="preserve"> </v>
      </c>
      <c r="G355" s="70"/>
      <c r="H355" s="70"/>
      <c r="I355" s="70"/>
      <c r="J355" s="70"/>
      <c r="K355" s="70"/>
      <c r="L355" s="70"/>
    </row>
    <row r="356" spans="1:12" x14ac:dyDescent="0.2">
      <c r="A356" s="65">
        <v>341</v>
      </c>
      <c r="B356" s="70"/>
      <c r="C356" s="70"/>
      <c r="D356" s="19"/>
      <c r="E356" s="19"/>
      <c r="F356" s="57" t="str">
        <f t="shared" si="5"/>
        <v xml:space="preserve"> </v>
      </c>
      <c r="G356" s="70"/>
      <c r="H356" s="70"/>
      <c r="I356" s="70"/>
      <c r="J356" s="70"/>
      <c r="K356" s="70"/>
      <c r="L356" s="70"/>
    </row>
    <row r="357" spans="1:12" x14ac:dyDescent="0.2">
      <c r="A357" s="65">
        <v>342</v>
      </c>
      <c r="B357" s="70"/>
      <c r="C357" s="70"/>
      <c r="D357" s="19"/>
      <c r="E357" s="19"/>
      <c r="F357" s="57" t="str">
        <f t="shared" si="5"/>
        <v xml:space="preserve"> </v>
      </c>
      <c r="G357" s="70"/>
      <c r="H357" s="70"/>
      <c r="I357" s="70"/>
      <c r="J357" s="70"/>
      <c r="K357" s="70"/>
      <c r="L357" s="70"/>
    </row>
    <row r="358" spans="1:12" x14ac:dyDescent="0.2">
      <c r="A358" s="65">
        <v>343</v>
      </c>
      <c r="B358" s="70"/>
      <c r="C358" s="70"/>
      <c r="D358" s="19"/>
      <c r="E358" s="19"/>
      <c r="F358" s="57" t="str">
        <f t="shared" si="5"/>
        <v xml:space="preserve"> </v>
      </c>
      <c r="G358" s="70"/>
      <c r="H358" s="70"/>
      <c r="I358" s="70"/>
      <c r="J358" s="70"/>
      <c r="K358" s="70"/>
      <c r="L358" s="70"/>
    </row>
    <row r="359" spans="1:12" x14ac:dyDescent="0.2">
      <c r="A359" s="65">
        <v>344</v>
      </c>
      <c r="B359" s="70"/>
      <c r="C359" s="70"/>
      <c r="D359" s="19"/>
      <c r="E359" s="19"/>
      <c r="F359" s="57" t="str">
        <f t="shared" si="5"/>
        <v xml:space="preserve"> </v>
      </c>
      <c r="G359" s="70"/>
      <c r="H359" s="70"/>
      <c r="I359" s="70"/>
      <c r="J359" s="70"/>
      <c r="K359" s="70"/>
      <c r="L359" s="70"/>
    </row>
    <row r="360" spans="1:12" x14ac:dyDescent="0.2">
      <c r="A360" s="65">
        <v>345</v>
      </c>
      <c r="B360" s="70"/>
      <c r="C360" s="70"/>
      <c r="D360" s="19"/>
      <c r="E360" s="19"/>
      <c r="F360" s="57" t="str">
        <f t="shared" si="5"/>
        <v xml:space="preserve"> </v>
      </c>
      <c r="G360" s="70"/>
      <c r="H360" s="70"/>
      <c r="I360" s="70"/>
      <c r="J360" s="70"/>
      <c r="K360" s="70"/>
      <c r="L360" s="70"/>
    </row>
    <row r="361" spans="1:12" x14ac:dyDescent="0.2">
      <c r="A361" s="65">
        <v>346</v>
      </c>
      <c r="B361" s="70"/>
      <c r="C361" s="70"/>
      <c r="D361" s="19"/>
      <c r="E361" s="19"/>
      <c r="F361" s="57" t="str">
        <f t="shared" si="5"/>
        <v xml:space="preserve"> </v>
      </c>
      <c r="G361" s="70"/>
      <c r="H361" s="70"/>
      <c r="I361" s="70"/>
      <c r="J361" s="70"/>
      <c r="K361" s="70"/>
      <c r="L361" s="70"/>
    </row>
    <row r="362" spans="1:12" x14ac:dyDescent="0.2">
      <c r="A362" s="65">
        <v>347</v>
      </c>
      <c r="B362" s="70"/>
      <c r="C362" s="70"/>
      <c r="D362" s="19"/>
      <c r="E362" s="19"/>
      <c r="F362" s="57" t="str">
        <f t="shared" si="5"/>
        <v xml:space="preserve"> </v>
      </c>
      <c r="G362" s="70"/>
      <c r="H362" s="70"/>
      <c r="I362" s="70"/>
      <c r="J362" s="70"/>
      <c r="K362" s="70"/>
      <c r="L362" s="70"/>
    </row>
    <row r="363" spans="1:12" x14ac:dyDescent="0.2">
      <c r="A363" s="65">
        <v>348</v>
      </c>
      <c r="B363" s="70"/>
      <c r="C363" s="70"/>
      <c r="D363" s="19"/>
      <c r="E363" s="19"/>
      <c r="F363" s="57" t="str">
        <f t="shared" si="5"/>
        <v xml:space="preserve"> </v>
      </c>
      <c r="G363" s="70"/>
      <c r="H363" s="70"/>
      <c r="I363" s="70"/>
      <c r="J363" s="70"/>
      <c r="K363" s="70"/>
      <c r="L363" s="70"/>
    </row>
    <row r="364" spans="1:12" x14ac:dyDescent="0.2">
      <c r="A364" s="65">
        <v>349</v>
      </c>
      <c r="B364" s="70"/>
      <c r="C364" s="70"/>
      <c r="D364" s="19"/>
      <c r="E364" s="19"/>
      <c r="F364" s="57" t="str">
        <f t="shared" si="5"/>
        <v xml:space="preserve"> </v>
      </c>
      <c r="G364" s="70"/>
      <c r="H364" s="70"/>
      <c r="I364" s="70"/>
      <c r="J364" s="70"/>
      <c r="K364" s="70"/>
      <c r="L364" s="70"/>
    </row>
    <row r="365" spans="1:12" x14ac:dyDescent="0.2">
      <c r="A365" s="65">
        <v>350</v>
      </c>
      <c r="B365" s="70"/>
      <c r="C365" s="70"/>
      <c r="D365" s="19"/>
      <c r="E365" s="19"/>
      <c r="F365" s="57" t="str">
        <f t="shared" si="5"/>
        <v xml:space="preserve"> </v>
      </c>
      <c r="G365" s="70"/>
      <c r="H365" s="70"/>
      <c r="I365" s="70"/>
      <c r="J365" s="70"/>
      <c r="K365" s="70"/>
      <c r="L365" s="70"/>
    </row>
    <row r="366" spans="1:12" x14ac:dyDescent="0.2">
      <c r="A366" s="65">
        <v>351</v>
      </c>
      <c r="B366" s="70"/>
      <c r="C366" s="70"/>
      <c r="D366" s="19"/>
      <c r="E366" s="19"/>
      <c r="F366" s="57" t="str">
        <f t="shared" si="5"/>
        <v xml:space="preserve"> </v>
      </c>
      <c r="G366" s="70"/>
      <c r="H366" s="70"/>
      <c r="I366" s="70"/>
      <c r="J366" s="70"/>
      <c r="K366" s="70"/>
      <c r="L366" s="70"/>
    </row>
    <row r="367" spans="1:12" x14ac:dyDescent="0.2">
      <c r="A367" s="65">
        <v>352</v>
      </c>
      <c r="B367" s="70"/>
      <c r="C367" s="70"/>
      <c r="D367" s="19"/>
      <c r="E367" s="19"/>
      <c r="F367" s="57" t="str">
        <f t="shared" si="5"/>
        <v xml:space="preserve"> </v>
      </c>
      <c r="G367" s="70"/>
      <c r="H367" s="70"/>
      <c r="I367" s="70"/>
      <c r="J367" s="70"/>
      <c r="K367" s="70"/>
      <c r="L367" s="70"/>
    </row>
    <row r="368" spans="1:12" x14ac:dyDescent="0.2">
      <c r="A368" s="65">
        <v>353</v>
      </c>
      <c r="B368" s="70"/>
      <c r="C368" s="70"/>
      <c r="D368" s="19"/>
      <c r="E368" s="19"/>
      <c r="F368" s="57" t="str">
        <f t="shared" si="5"/>
        <v xml:space="preserve"> </v>
      </c>
      <c r="G368" s="70"/>
      <c r="H368" s="70"/>
      <c r="I368" s="70"/>
      <c r="J368" s="70"/>
      <c r="K368" s="70"/>
      <c r="L368" s="70"/>
    </row>
    <row r="369" spans="1:12" x14ac:dyDescent="0.2">
      <c r="A369" s="65">
        <v>354</v>
      </c>
      <c r="B369" s="70"/>
      <c r="C369" s="70"/>
      <c r="D369" s="19"/>
      <c r="E369" s="19"/>
      <c r="F369" s="57" t="str">
        <f t="shared" si="5"/>
        <v xml:space="preserve"> </v>
      </c>
      <c r="G369" s="70"/>
      <c r="H369" s="70"/>
      <c r="I369" s="70"/>
      <c r="J369" s="70"/>
      <c r="K369" s="70"/>
      <c r="L369" s="70"/>
    </row>
    <row r="370" spans="1:12" x14ac:dyDescent="0.2">
      <c r="A370" s="65">
        <v>355</v>
      </c>
      <c r="B370" s="70"/>
      <c r="C370" s="70"/>
      <c r="D370" s="19"/>
      <c r="E370" s="19"/>
      <c r="F370" s="57" t="str">
        <f t="shared" si="5"/>
        <v xml:space="preserve"> </v>
      </c>
      <c r="G370" s="70"/>
      <c r="H370" s="70"/>
      <c r="I370" s="70"/>
      <c r="J370" s="70"/>
      <c r="K370" s="70"/>
      <c r="L370" s="70"/>
    </row>
    <row r="371" spans="1:12" x14ac:dyDescent="0.2">
      <c r="A371" s="65">
        <v>356</v>
      </c>
      <c r="B371" s="70"/>
      <c r="C371" s="70"/>
      <c r="D371" s="19"/>
      <c r="E371" s="19"/>
      <c r="F371" s="57" t="str">
        <f t="shared" si="5"/>
        <v xml:space="preserve"> </v>
      </c>
      <c r="G371" s="70"/>
      <c r="H371" s="70"/>
      <c r="I371" s="70"/>
      <c r="J371" s="70"/>
      <c r="K371" s="70"/>
      <c r="L371" s="70"/>
    </row>
    <row r="372" spans="1:12" x14ac:dyDescent="0.2">
      <c r="A372" s="65">
        <v>357</v>
      </c>
      <c r="B372" s="70"/>
      <c r="C372" s="70"/>
      <c r="D372" s="19"/>
      <c r="E372" s="19"/>
      <c r="F372" s="57" t="str">
        <f t="shared" si="5"/>
        <v xml:space="preserve"> </v>
      </c>
      <c r="G372" s="70"/>
      <c r="H372" s="70"/>
      <c r="I372" s="70"/>
      <c r="J372" s="70"/>
      <c r="K372" s="70"/>
      <c r="L372" s="70"/>
    </row>
    <row r="373" spans="1:12" x14ac:dyDescent="0.2">
      <c r="A373" s="65">
        <v>358</v>
      </c>
      <c r="B373" s="70"/>
      <c r="C373" s="70"/>
      <c r="D373" s="19"/>
      <c r="E373" s="19"/>
      <c r="F373" s="57" t="str">
        <f t="shared" si="5"/>
        <v xml:space="preserve"> </v>
      </c>
      <c r="G373" s="70"/>
      <c r="H373" s="70"/>
      <c r="I373" s="70"/>
      <c r="J373" s="70"/>
      <c r="K373" s="70"/>
      <c r="L373" s="70"/>
    </row>
    <row r="374" spans="1:12" x14ac:dyDescent="0.2">
      <c r="A374" s="65">
        <v>359</v>
      </c>
      <c r="B374" s="70"/>
      <c r="C374" s="70"/>
      <c r="D374" s="19"/>
      <c r="E374" s="19"/>
      <c r="F374" s="57" t="str">
        <f t="shared" si="5"/>
        <v xml:space="preserve"> </v>
      </c>
      <c r="G374" s="70"/>
      <c r="H374" s="70"/>
      <c r="I374" s="70"/>
      <c r="J374" s="70"/>
      <c r="K374" s="70"/>
      <c r="L374" s="70"/>
    </row>
    <row r="375" spans="1:12" x14ac:dyDescent="0.2">
      <c r="A375" s="65">
        <v>360</v>
      </c>
      <c r="B375" s="70"/>
      <c r="C375" s="70"/>
      <c r="D375" s="19"/>
      <c r="E375" s="19"/>
      <c r="F375" s="57" t="str">
        <f t="shared" si="5"/>
        <v xml:space="preserve"> </v>
      </c>
      <c r="G375" s="70"/>
      <c r="H375" s="70"/>
      <c r="I375" s="70"/>
      <c r="J375" s="70"/>
      <c r="K375" s="70"/>
      <c r="L375" s="70"/>
    </row>
    <row r="376" spans="1:12" x14ac:dyDescent="0.2">
      <c r="A376" s="65">
        <v>361</v>
      </c>
      <c r="B376" s="70"/>
      <c r="C376" s="70"/>
      <c r="D376" s="19"/>
      <c r="E376" s="19"/>
      <c r="F376" s="57" t="str">
        <f t="shared" si="5"/>
        <v xml:space="preserve"> </v>
      </c>
      <c r="G376" s="70"/>
      <c r="H376" s="70"/>
      <c r="I376" s="70"/>
      <c r="J376" s="70"/>
      <c r="K376" s="70"/>
      <c r="L376" s="70"/>
    </row>
    <row r="377" spans="1:12" x14ac:dyDescent="0.2">
      <c r="A377" s="65">
        <v>362</v>
      </c>
      <c r="B377" s="70"/>
      <c r="C377" s="70"/>
      <c r="D377" s="19"/>
      <c r="E377" s="19"/>
      <c r="F377" s="57" t="str">
        <f t="shared" si="5"/>
        <v xml:space="preserve"> </v>
      </c>
      <c r="G377" s="70"/>
      <c r="H377" s="70"/>
      <c r="I377" s="70"/>
      <c r="J377" s="70"/>
      <c r="K377" s="70"/>
      <c r="L377" s="70"/>
    </row>
    <row r="378" spans="1:12" x14ac:dyDescent="0.2">
      <c r="A378" s="65">
        <v>363</v>
      </c>
      <c r="B378" s="70"/>
      <c r="C378" s="70"/>
      <c r="D378" s="19"/>
      <c r="E378" s="19"/>
      <c r="F378" s="57" t="str">
        <f t="shared" si="5"/>
        <v xml:space="preserve"> </v>
      </c>
      <c r="G378" s="70"/>
      <c r="H378" s="70"/>
      <c r="I378" s="70"/>
      <c r="J378" s="70"/>
      <c r="K378" s="70"/>
      <c r="L378" s="70"/>
    </row>
    <row r="379" spans="1:12" x14ac:dyDescent="0.2">
      <c r="A379" s="65">
        <v>364</v>
      </c>
      <c r="B379" s="70"/>
      <c r="C379" s="70"/>
      <c r="D379" s="19"/>
      <c r="E379" s="19"/>
      <c r="F379" s="57" t="str">
        <f t="shared" si="5"/>
        <v xml:space="preserve"> </v>
      </c>
      <c r="G379" s="70"/>
      <c r="H379" s="70"/>
      <c r="I379" s="70"/>
      <c r="J379" s="70"/>
      <c r="K379" s="70"/>
      <c r="L379" s="70"/>
    </row>
    <row r="380" spans="1:12" x14ac:dyDescent="0.2">
      <c r="A380" s="65">
        <v>365</v>
      </c>
      <c r="B380" s="70"/>
      <c r="C380" s="70"/>
      <c r="D380" s="19"/>
      <c r="E380" s="19"/>
      <c r="F380" s="57" t="str">
        <f t="shared" si="5"/>
        <v xml:space="preserve"> </v>
      </c>
      <c r="G380" s="70"/>
      <c r="H380" s="70"/>
      <c r="I380" s="70"/>
      <c r="J380" s="70"/>
      <c r="K380" s="70"/>
      <c r="L380" s="70"/>
    </row>
    <row r="381" spans="1:12" x14ac:dyDescent="0.2">
      <c r="A381" s="65">
        <v>366</v>
      </c>
      <c r="B381" s="70"/>
      <c r="C381" s="70"/>
      <c r="D381" s="19"/>
      <c r="E381" s="19"/>
      <c r="F381" s="57" t="str">
        <f t="shared" si="5"/>
        <v xml:space="preserve"> </v>
      </c>
      <c r="G381" s="70"/>
      <c r="H381" s="70"/>
      <c r="I381" s="70"/>
      <c r="J381" s="70"/>
      <c r="K381" s="70"/>
      <c r="L381" s="70"/>
    </row>
    <row r="382" spans="1:12" x14ac:dyDescent="0.2">
      <c r="A382" s="65">
        <v>367</v>
      </c>
      <c r="B382" s="70"/>
      <c r="C382" s="70"/>
      <c r="D382" s="19"/>
      <c r="E382" s="19"/>
      <c r="F382" s="57" t="str">
        <f t="shared" si="5"/>
        <v xml:space="preserve"> </v>
      </c>
      <c r="G382" s="70"/>
      <c r="H382" s="70"/>
      <c r="I382" s="70"/>
      <c r="J382" s="70"/>
      <c r="K382" s="70"/>
      <c r="L382" s="70"/>
    </row>
    <row r="383" spans="1:12" x14ac:dyDescent="0.2">
      <c r="A383" s="65">
        <v>368</v>
      </c>
      <c r="B383" s="70"/>
      <c r="C383" s="70"/>
      <c r="D383" s="19"/>
      <c r="E383" s="19"/>
      <c r="F383" s="57" t="str">
        <f t="shared" si="5"/>
        <v xml:space="preserve"> </v>
      </c>
      <c r="G383" s="70"/>
      <c r="H383" s="70"/>
      <c r="I383" s="70"/>
      <c r="J383" s="70"/>
      <c r="K383" s="70"/>
      <c r="L383" s="70"/>
    </row>
    <row r="384" spans="1:12" x14ac:dyDescent="0.2">
      <c r="A384" s="65">
        <v>369</v>
      </c>
      <c r="B384" s="70"/>
      <c r="C384" s="70"/>
      <c r="D384" s="19"/>
      <c r="E384" s="19"/>
      <c r="F384" s="57" t="str">
        <f t="shared" si="5"/>
        <v xml:space="preserve"> </v>
      </c>
      <c r="G384" s="70"/>
      <c r="H384" s="70"/>
      <c r="I384" s="70"/>
      <c r="J384" s="70"/>
      <c r="K384" s="70"/>
      <c r="L384" s="70"/>
    </row>
    <row r="385" spans="1:12" x14ac:dyDescent="0.2">
      <c r="A385" s="65">
        <v>370</v>
      </c>
      <c r="B385" s="70"/>
      <c r="C385" s="70"/>
      <c r="D385" s="19"/>
      <c r="E385" s="19"/>
      <c r="F385" s="57" t="str">
        <f t="shared" si="5"/>
        <v xml:space="preserve"> </v>
      </c>
      <c r="G385" s="70"/>
      <c r="H385" s="70"/>
      <c r="I385" s="70"/>
      <c r="J385" s="70"/>
      <c r="K385" s="70"/>
      <c r="L385" s="70"/>
    </row>
    <row r="386" spans="1:12" x14ac:dyDescent="0.2">
      <c r="A386" s="65">
        <v>371</v>
      </c>
      <c r="B386" s="70"/>
      <c r="C386" s="70"/>
      <c r="D386" s="19"/>
      <c r="E386" s="19"/>
      <c r="F386" s="57" t="str">
        <f t="shared" si="5"/>
        <v xml:space="preserve"> </v>
      </c>
      <c r="G386" s="70"/>
      <c r="H386" s="70"/>
      <c r="I386" s="70"/>
      <c r="J386" s="70"/>
      <c r="K386" s="70"/>
      <c r="L386" s="70"/>
    </row>
    <row r="387" spans="1:12" x14ac:dyDescent="0.2">
      <c r="A387" s="65">
        <v>372</v>
      </c>
      <c r="B387" s="70"/>
      <c r="C387" s="70"/>
      <c r="D387" s="19"/>
      <c r="E387" s="19"/>
      <c r="F387" s="57" t="str">
        <f t="shared" si="5"/>
        <v xml:space="preserve"> </v>
      </c>
      <c r="G387" s="70"/>
      <c r="H387" s="70"/>
      <c r="I387" s="70"/>
      <c r="J387" s="70"/>
      <c r="K387" s="70"/>
      <c r="L387" s="70"/>
    </row>
    <row r="388" spans="1:12" x14ac:dyDescent="0.2">
      <c r="A388" s="65">
        <v>373</v>
      </c>
      <c r="B388" s="70"/>
      <c r="C388" s="70"/>
      <c r="D388" s="19"/>
      <c r="E388" s="19"/>
      <c r="F388" s="57" t="str">
        <f t="shared" si="5"/>
        <v xml:space="preserve"> </v>
      </c>
      <c r="G388" s="70"/>
      <c r="H388" s="70"/>
      <c r="I388" s="70"/>
      <c r="J388" s="70"/>
      <c r="K388" s="70"/>
      <c r="L388" s="70"/>
    </row>
    <row r="389" spans="1:12" x14ac:dyDescent="0.2">
      <c r="A389" s="65">
        <v>374</v>
      </c>
      <c r="B389" s="70"/>
      <c r="C389" s="70"/>
      <c r="D389" s="19"/>
      <c r="E389" s="19"/>
      <c r="F389" s="57" t="str">
        <f t="shared" si="5"/>
        <v xml:space="preserve"> </v>
      </c>
      <c r="G389" s="70"/>
      <c r="H389" s="70"/>
      <c r="I389" s="70"/>
      <c r="J389" s="70"/>
      <c r="K389" s="70"/>
      <c r="L389" s="70"/>
    </row>
    <row r="390" spans="1:12" x14ac:dyDescent="0.2">
      <c r="A390" s="65">
        <v>375</v>
      </c>
      <c r="B390" s="70"/>
      <c r="C390" s="70"/>
      <c r="D390" s="19"/>
      <c r="E390" s="19"/>
      <c r="F390" s="57" t="str">
        <f t="shared" si="5"/>
        <v xml:space="preserve"> </v>
      </c>
      <c r="G390" s="70"/>
      <c r="H390" s="70"/>
      <c r="I390" s="70"/>
      <c r="J390" s="70"/>
      <c r="K390" s="70"/>
      <c r="L390" s="70"/>
    </row>
    <row r="391" spans="1:12" x14ac:dyDescent="0.2">
      <c r="A391" s="65">
        <v>376</v>
      </c>
      <c r="B391" s="70"/>
      <c r="C391" s="70"/>
      <c r="D391" s="19"/>
      <c r="E391" s="19"/>
      <c r="F391" s="57" t="str">
        <f t="shared" si="5"/>
        <v xml:space="preserve"> </v>
      </c>
      <c r="G391" s="70"/>
      <c r="H391" s="70"/>
      <c r="I391" s="70"/>
      <c r="J391" s="70"/>
      <c r="K391" s="70"/>
      <c r="L391" s="70"/>
    </row>
    <row r="392" spans="1:12" x14ac:dyDescent="0.2">
      <c r="A392" s="65">
        <v>377</v>
      </c>
      <c r="B392" s="70"/>
      <c r="C392" s="70"/>
      <c r="D392" s="19"/>
      <c r="E392" s="19"/>
      <c r="F392" s="57" t="str">
        <f t="shared" si="5"/>
        <v xml:space="preserve"> </v>
      </c>
      <c r="G392" s="70"/>
      <c r="H392" s="70"/>
      <c r="I392" s="70"/>
      <c r="J392" s="70"/>
      <c r="K392" s="70"/>
      <c r="L392" s="70"/>
    </row>
    <row r="393" spans="1:12" x14ac:dyDescent="0.2">
      <c r="A393" s="65">
        <v>378</v>
      </c>
      <c r="B393" s="70"/>
      <c r="C393" s="70"/>
      <c r="D393" s="19"/>
      <c r="E393" s="19"/>
      <c r="F393" s="57" t="str">
        <f t="shared" si="5"/>
        <v xml:space="preserve"> </v>
      </c>
      <c r="G393" s="70"/>
      <c r="H393" s="70"/>
      <c r="I393" s="70"/>
      <c r="J393" s="70"/>
      <c r="K393" s="70"/>
      <c r="L393" s="70"/>
    </row>
    <row r="394" spans="1:12" x14ac:dyDescent="0.2">
      <c r="A394" s="65">
        <v>379</v>
      </c>
      <c r="B394" s="70"/>
      <c r="C394" s="70"/>
      <c r="D394" s="19"/>
      <c r="E394" s="19"/>
      <c r="F394" s="57" t="str">
        <f t="shared" si="5"/>
        <v xml:space="preserve"> </v>
      </c>
      <c r="G394" s="70"/>
      <c r="H394" s="70"/>
      <c r="I394" s="70"/>
      <c r="J394" s="70"/>
      <c r="K394" s="70"/>
      <c r="L394" s="70"/>
    </row>
    <row r="395" spans="1:12" x14ac:dyDescent="0.2">
      <c r="A395" s="65">
        <v>380</v>
      </c>
      <c r="B395" s="70"/>
      <c r="C395" s="70"/>
      <c r="D395" s="19"/>
      <c r="E395" s="19"/>
      <c r="F395" s="57" t="str">
        <f t="shared" si="5"/>
        <v xml:space="preserve"> </v>
      </c>
      <c r="G395" s="70"/>
      <c r="H395" s="70"/>
      <c r="I395" s="70"/>
      <c r="J395" s="70"/>
      <c r="K395" s="70"/>
      <c r="L395" s="70"/>
    </row>
    <row r="396" spans="1:12" x14ac:dyDescent="0.2">
      <c r="A396" s="65">
        <v>381</v>
      </c>
      <c r="B396" s="70"/>
      <c r="C396" s="70"/>
      <c r="D396" s="19"/>
      <c r="E396" s="19"/>
      <c r="F396" s="57" t="str">
        <f t="shared" si="5"/>
        <v xml:space="preserve"> </v>
      </c>
      <c r="G396" s="70"/>
      <c r="H396" s="70"/>
      <c r="I396" s="70"/>
      <c r="J396" s="70"/>
      <c r="K396" s="70"/>
      <c r="L396" s="70"/>
    </row>
    <row r="397" spans="1:12" x14ac:dyDescent="0.2">
      <c r="A397" s="65">
        <v>382</v>
      </c>
      <c r="B397" s="70"/>
      <c r="C397" s="70"/>
      <c r="D397" s="19"/>
      <c r="E397" s="19"/>
      <c r="F397" s="57" t="str">
        <f t="shared" si="5"/>
        <v xml:space="preserve"> </v>
      </c>
      <c r="G397" s="70"/>
      <c r="H397" s="70"/>
      <c r="I397" s="70"/>
      <c r="J397" s="70"/>
      <c r="K397" s="70"/>
      <c r="L397" s="70"/>
    </row>
    <row r="398" spans="1:12" x14ac:dyDescent="0.2">
      <c r="A398" s="65">
        <v>383</v>
      </c>
      <c r="B398" s="70"/>
      <c r="C398" s="70"/>
      <c r="D398" s="19"/>
      <c r="E398" s="19"/>
      <c r="F398" s="57" t="str">
        <f t="shared" si="5"/>
        <v xml:space="preserve"> </v>
      </c>
      <c r="G398" s="70"/>
      <c r="H398" s="70"/>
      <c r="I398" s="70"/>
      <c r="J398" s="70"/>
      <c r="K398" s="70"/>
      <c r="L398" s="70"/>
    </row>
    <row r="399" spans="1:12" x14ac:dyDescent="0.2">
      <c r="A399" s="65">
        <v>384</v>
      </c>
      <c r="B399" s="70"/>
      <c r="C399" s="70"/>
      <c r="D399" s="19"/>
      <c r="E399" s="19"/>
      <c r="F399" s="57" t="str">
        <f t="shared" si="5"/>
        <v xml:space="preserve"> </v>
      </c>
      <c r="G399" s="70"/>
      <c r="H399" s="70"/>
      <c r="I399" s="70"/>
      <c r="J399" s="70"/>
      <c r="K399" s="70"/>
      <c r="L399" s="70"/>
    </row>
    <row r="400" spans="1:12" x14ac:dyDescent="0.2">
      <c r="A400" s="65">
        <v>385</v>
      </c>
      <c r="B400" s="70"/>
      <c r="C400" s="70"/>
      <c r="D400" s="19"/>
      <c r="E400" s="19"/>
      <c r="F400" s="57" t="str">
        <f t="shared" si="5"/>
        <v xml:space="preserve"> </v>
      </c>
      <c r="G400" s="70"/>
      <c r="H400" s="70"/>
      <c r="I400" s="70"/>
      <c r="J400" s="70"/>
      <c r="K400" s="70"/>
      <c r="L400" s="70"/>
    </row>
    <row r="401" spans="1:12" x14ac:dyDescent="0.2">
      <c r="A401" s="65">
        <v>386</v>
      </c>
      <c r="B401" s="70"/>
      <c r="C401" s="70"/>
      <c r="D401" s="19"/>
      <c r="E401" s="19"/>
      <c r="F401" s="57" t="str">
        <f t="shared" ref="F401:F464" si="6">IF($E401=1,$F$4,IF($E401=2,$F$5,IF($E401=3,$F$6,IF($E401=4,$F$7,IF($E401=5,$F$8,IF($E401=6,$F$9,IF($E401=7,$F$10,IF($E401=8,$F$11," "))))))))</f>
        <v xml:space="preserve"> </v>
      </c>
      <c r="G401" s="70"/>
      <c r="H401" s="70"/>
      <c r="I401" s="70"/>
      <c r="J401" s="70"/>
      <c r="K401" s="70"/>
      <c r="L401" s="70"/>
    </row>
    <row r="402" spans="1:12" x14ac:dyDescent="0.2">
      <c r="A402" s="65">
        <v>387</v>
      </c>
      <c r="B402" s="70"/>
      <c r="C402" s="70"/>
      <c r="D402" s="19"/>
      <c r="E402" s="19"/>
      <c r="F402" s="57" t="str">
        <f t="shared" si="6"/>
        <v xml:space="preserve"> </v>
      </c>
      <c r="G402" s="70"/>
      <c r="H402" s="70"/>
      <c r="I402" s="70"/>
      <c r="J402" s="70"/>
      <c r="K402" s="70"/>
      <c r="L402" s="70"/>
    </row>
    <row r="403" spans="1:12" x14ac:dyDescent="0.2">
      <c r="A403" s="65">
        <v>388</v>
      </c>
      <c r="B403" s="70"/>
      <c r="C403" s="70"/>
      <c r="D403" s="19"/>
      <c r="E403" s="19"/>
      <c r="F403" s="57" t="str">
        <f t="shared" si="6"/>
        <v xml:space="preserve"> </v>
      </c>
      <c r="G403" s="70"/>
      <c r="H403" s="70"/>
      <c r="I403" s="70"/>
      <c r="J403" s="70"/>
      <c r="K403" s="70"/>
      <c r="L403" s="70"/>
    </row>
    <row r="404" spans="1:12" x14ac:dyDescent="0.2">
      <c r="A404" s="65">
        <v>389</v>
      </c>
      <c r="B404" s="70"/>
      <c r="C404" s="70"/>
      <c r="D404" s="19"/>
      <c r="E404" s="19"/>
      <c r="F404" s="57" t="str">
        <f t="shared" si="6"/>
        <v xml:space="preserve"> </v>
      </c>
      <c r="G404" s="70"/>
      <c r="H404" s="70"/>
      <c r="I404" s="70"/>
      <c r="J404" s="70"/>
      <c r="K404" s="70"/>
      <c r="L404" s="70"/>
    </row>
    <row r="405" spans="1:12" x14ac:dyDescent="0.2">
      <c r="A405" s="65">
        <v>390</v>
      </c>
      <c r="B405" s="70"/>
      <c r="C405" s="70"/>
      <c r="D405" s="19"/>
      <c r="E405" s="19"/>
      <c r="F405" s="57" t="str">
        <f t="shared" si="6"/>
        <v xml:space="preserve"> </v>
      </c>
      <c r="G405" s="70"/>
      <c r="H405" s="70"/>
      <c r="I405" s="70"/>
      <c r="J405" s="70"/>
      <c r="K405" s="70"/>
      <c r="L405" s="70"/>
    </row>
    <row r="406" spans="1:12" x14ac:dyDescent="0.2">
      <c r="A406" s="65">
        <v>391</v>
      </c>
      <c r="B406" s="70"/>
      <c r="C406" s="70"/>
      <c r="D406" s="19"/>
      <c r="E406" s="19"/>
      <c r="F406" s="57" t="str">
        <f t="shared" si="6"/>
        <v xml:space="preserve"> </v>
      </c>
      <c r="G406" s="70"/>
      <c r="H406" s="70"/>
      <c r="I406" s="70"/>
      <c r="J406" s="70"/>
      <c r="K406" s="70"/>
      <c r="L406" s="70"/>
    </row>
    <row r="407" spans="1:12" x14ac:dyDescent="0.2">
      <c r="A407" s="65">
        <v>392</v>
      </c>
      <c r="B407" s="70"/>
      <c r="C407" s="70"/>
      <c r="D407" s="19"/>
      <c r="E407" s="19"/>
      <c r="F407" s="57" t="str">
        <f t="shared" si="6"/>
        <v xml:space="preserve"> </v>
      </c>
      <c r="G407" s="70"/>
      <c r="H407" s="70"/>
      <c r="I407" s="70"/>
      <c r="J407" s="70"/>
      <c r="K407" s="70"/>
      <c r="L407" s="70"/>
    </row>
    <row r="408" spans="1:12" x14ac:dyDescent="0.2">
      <c r="A408" s="65">
        <v>393</v>
      </c>
      <c r="B408" s="70"/>
      <c r="C408" s="70"/>
      <c r="D408" s="19"/>
      <c r="E408" s="19"/>
      <c r="F408" s="57" t="str">
        <f t="shared" si="6"/>
        <v xml:space="preserve"> </v>
      </c>
      <c r="G408" s="70"/>
      <c r="H408" s="70"/>
      <c r="I408" s="70"/>
      <c r="J408" s="70"/>
      <c r="K408" s="70"/>
      <c r="L408" s="70"/>
    </row>
    <row r="409" spans="1:12" x14ac:dyDescent="0.2">
      <c r="A409" s="65">
        <v>394</v>
      </c>
      <c r="B409" s="70"/>
      <c r="C409" s="70"/>
      <c r="D409" s="19"/>
      <c r="E409" s="19"/>
      <c r="F409" s="57" t="str">
        <f t="shared" si="6"/>
        <v xml:space="preserve"> </v>
      </c>
      <c r="G409" s="70"/>
      <c r="H409" s="70"/>
      <c r="I409" s="70"/>
      <c r="J409" s="70"/>
      <c r="K409" s="70"/>
      <c r="L409" s="70"/>
    </row>
    <row r="410" spans="1:12" x14ac:dyDescent="0.2">
      <c r="A410" s="65">
        <v>395</v>
      </c>
      <c r="B410" s="70"/>
      <c r="C410" s="70"/>
      <c r="D410" s="19"/>
      <c r="E410" s="19"/>
      <c r="F410" s="57" t="str">
        <f t="shared" si="6"/>
        <v xml:space="preserve"> </v>
      </c>
      <c r="G410" s="70"/>
      <c r="H410" s="70"/>
      <c r="I410" s="70"/>
      <c r="J410" s="70"/>
      <c r="K410" s="70"/>
      <c r="L410" s="70"/>
    </row>
    <row r="411" spans="1:12" x14ac:dyDescent="0.2">
      <c r="A411" s="65">
        <v>396</v>
      </c>
      <c r="B411" s="70"/>
      <c r="C411" s="70"/>
      <c r="D411" s="19"/>
      <c r="E411" s="19"/>
      <c r="F411" s="57" t="str">
        <f t="shared" si="6"/>
        <v xml:space="preserve"> </v>
      </c>
      <c r="G411" s="70"/>
      <c r="H411" s="70"/>
      <c r="I411" s="70"/>
      <c r="J411" s="70"/>
      <c r="K411" s="70"/>
      <c r="L411" s="70"/>
    </row>
    <row r="412" spans="1:12" x14ac:dyDescent="0.2">
      <c r="A412" s="65">
        <v>397</v>
      </c>
      <c r="B412" s="70"/>
      <c r="C412" s="70"/>
      <c r="D412" s="19"/>
      <c r="E412" s="19"/>
      <c r="F412" s="57" t="str">
        <f t="shared" si="6"/>
        <v xml:space="preserve"> </v>
      </c>
      <c r="G412" s="70"/>
      <c r="H412" s="70"/>
      <c r="I412" s="70"/>
      <c r="J412" s="70"/>
      <c r="K412" s="70"/>
      <c r="L412" s="70"/>
    </row>
    <row r="413" spans="1:12" x14ac:dyDescent="0.2">
      <c r="A413" s="65">
        <v>398</v>
      </c>
      <c r="B413" s="70"/>
      <c r="C413" s="70"/>
      <c r="D413" s="19"/>
      <c r="E413" s="19"/>
      <c r="F413" s="57" t="str">
        <f t="shared" si="6"/>
        <v xml:space="preserve"> </v>
      </c>
      <c r="G413" s="70"/>
      <c r="H413" s="70"/>
      <c r="I413" s="70"/>
      <c r="J413" s="70"/>
      <c r="K413" s="70"/>
      <c r="L413" s="70"/>
    </row>
    <row r="414" spans="1:12" x14ac:dyDescent="0.2">
      <c r="A414" s="65">
        <v>399</v>
      </c>
      <c r="B414" s="70"/>
      <c r="C414" s="70"/>
      <c r="D414" s="19"/>
      <c r="E414" s="19"/>
      <c r="F414" s="57" t="str">
        <f t="shared" si="6"/>
        <v xml:space="preserve"> </v>
      </c>
      <c r="G414" s="70"/>
      <c r="H414" s="70"/>
      <c r="I414" s="70"/>
      <c r="J414" s="70"/>
      <c r="K414" s="70"/>
      <c r="L414" s="70"/>
    </row>
    <row r="415" spans="1:12" x14ac:dyDescent="0.2">
      <c r="A415" s="65">
        <v>400</v>
      </c>
      <c r="B415" s="70"/>
      <c r="C415" s="70"/>
      <c r="D415" s="19"/>
      <c r="E415" s="19"/>
      <c r="F415" s="57" t="str">
        <f t="shared" si="6"/>
        <v xml:space="preserve"> </v>
      </c>
      <c r="G415" s="70"/>
      <c r="H415" s="70"/>
      <c r="I415" s="70"/>
      <c r="J415" s="70"/>
      <c r="K415" s="70"/>
      <c r="L415" s="70"/>
    </row>
    <row r="416" spans="1:12" x14ac:dyDescent="0.2">
      <c r="A416" s="65">
        <v>401</v>
      </c>
      <c r="B416" s="70"/>
      <c r="C416" s="70"/>
      <c r="D416" s="19"/>
      <c r="E416" s="19"/>
      <c r="F416" s="57" t="str">
        <f t="shared" si="6"/>
        <v xml:space="preserve"> </v>
      </c>
      <c r="G416" s="70"/>
      <c r="H416" s="70"/>
      <c r="I416" s="70"/>
      <c r="J416" s="70"/>
      <c r="K416" s="70"/>
      <c r="L416" s="70"/>
    </row>
    <row r="417" spans="1:12" x14ac:dyDescent="0.2">
      <c r="A417" s="65">
        <v>402</v>
      </c>
      <c r="B417" s="70"/>
      <c r="C417" s="70"/>
      <c r="D417" s="19"/>
      <c r="E417" s="19"/>
      <c r="F417" s="57" t="str">
        <f t="shared" si="6"/>
        <v xml:space="preserve"> </v>
      </c>
      <c r="G417" s="70"/>
      <c r="H417" s="70"/>
      <c r="I417" s="70"/>
      <c r="J417" s="70"/>
      <c r="K417" s="70"/>
      <c r="L417" s="70"/>
    </row>
    <row r="418" spans="1:12" x14ac:dyDescent="0.2">
      <c r="A418" s="65">
        <v>403</v>
      </c>
      <c r="B418" s="70"/>
      <c r="C418" s="70"/>
      <c r="D418" s="19"/>
      <c r="E418" s="19"/>
      <c r="F418" s="57" t="str">
        <f t="shared" si="6"/>
        <v xml:space="preserve"> </v>
      </c>
      <c r="G418" s="70"/>
      <c r="H418" s="70"/>
      <c r="I418" s="70"/>
      <c r="J418" s="70"/>
      <c r="K418" s="70"/>
      <c r="L418" s="70"/>
    </row>
    <row r="419" spans="1:12" x14ac:dyDescent="0.2">
      <c r="A419" s="65">
        <v>404</v>
      </c>
      <c r="B419" s="70"/>
      <c r="C419" s="70"/>
      <c r="D419" s="19"/>
      <c r="E419" s="19"/>
      <c r="F419" s="57" t="str">
        <f t="shared" si="6"/>
        <v xml:space="preserve"> </v>
      </c>
      <c r="G419" s="70"/>
      <c r="H419" s="70"/>
      <c r="I419" s="70"/>
      <c r="J419" s="70"/>
      <c r="K419" s="70"/>
      <c r="L419" s="70"/>
    </row>
    <row r="420" spans="1:12" x14ac:dyDescent="0.2">
      <c r="A420" s="65">
        <v>405</v>
      </c>
      <c r="B420" s="70"/>
      <c r="C420" s="70"/>
      <c r="D420" s="19"/>
      <c r="E420" s="19"/>
      <c r="F420" s="57" t="str">
        <f t="shared" si="6"/>
        <v xml:space="preserve"> </v>
      </c>
      <c r="G420" s="70"/>
      <c r="H420" s="70"/>
      <c r="I420" s="70"/>
      <c r="J420" s="70"/>
      <c r="K420" s="70"/>
      <c r="L420" s="70"/>
    </row>
    <row r="421" spans="1:12" x14ac:dyDescent="0.2">
      <c r="A421" s="65">
        <v>406</v>
      </c>
      <c r="B421" s="70"/>
      <c r="C421" s="70"/>
      <c r="D421" s="19"/>
      <c r="E421" s="19"/>
      <c r="F421" s="57" t="str">
        <f t="shared" si="6"/>
        <v xml:space="preserve"> </v>
      </c>
      <c r="G421" s="70"/>
      <c r="H421" s="70"/>
      <c r="I421" s="70"/>
      <c r="J421" s="70"/>
      <c r="K421" s="70"/>
      <c r="L421" s="70"/>
    </row>
    <row r="422" spans="1:12" x14ac:dyDescent="0.2">
      <c r="A422" s="65">
        <v>407</v>
      </c>
      <c r="B422" s="70"/>
      <c r="C422" s="70"/>
      <c r="D422" s="19"/>
      <c r="E422" s="19"/>
      <c r="F422" s="57" t="str">
        <f t="shared" si="6"/>
        <v xml:space="preserve"> </v>
      </c>
      <c r="G422" s="70"/>
      <c r="H422" s="70"/>
      <c r="I422" s="70"/>
      <c r="J422" s="70"/>
      <c r="K422" s="70"/>
      <c r="L422" s="70"/>
    </row>
    <row r="423" spans="1:12" x14ac:dyDescent="0.2">
      <c r="A423" s="65">
        <v>408</v>
      </c>
      <c r="B423" s="70"/>
      <c r="C423" s="70"/>
      <c r="D423" s="19"/>
      <c r="E423" s="19"/>
      <c r="F423" s="57" t="str">
        <f t="shared" si="6"/>
        <v xml:space="preserve"> </v>
      </c>
      <c r="G423" s="70"/>
      <c r="H423" s="70"/>
      <c r="I423" s="70"/>
      <c r="J423" s="70"/>
      <c r="K423" s="70"/>
      <c r="L423" s="70"/>
    </row>
    <row r="424" spans="1:12" x14ac:dyDescent="0.2">
      <c r="A424" s="65">
        <v>409</v>
      </c>
      <c r="B424" s="70"/>
      <c r="C424" s="70"/>
      <c r="D424" s="19"/>
      <c r="E424" s="19"/>
      <c r="F424" s="57" t="str">
        <f t="shared" si="6"/>
        <v xml:space="preserve"> </v>
      </c>
      <c r="G424" s="70"/>
      <c r="H424" s="70"/>
      <c r="I424" s="70"/>
      <c r="J424" s="70"/>
      <c r="K424" s="70"/>
      <c r="L424" s="70"/>
    </row>
    <row r="425" spans="1:12" x14ac:dyDescent="0.2">
      <c r="A425" s="65">
        <v>410</v>
      </c>
      <c r="B425" s="70"/>
      <c r="C425" s="70"/>
      <c r="D425" s="19"/>
      <c r="E425" s="19"/>
      <c r="F425" s="57" t="str">
        <f t="shared" si="6"/>
        <v xml:space="preserve"> </v>
      </c>
      <c r="G425" s="70"/>
      <c r="H425" s="70"/>
      <c r="I425" s="70"/>
      <c r="J425" s="70"/>
      <c r="K425" s="70"/>
      <c r="L425" s="70"/>
    </row>
    <row r="426" spans="1:12" x14ac:dyDescent="0.2">
      <c r="A426" s="65">
        <v>411</v>
      </c>
      <c r="B426" s="70"/>
      <c r="C426" s="70"/>
      <c r="D426" s="19"/>
      <c r="E426" s="19"/>
      <c r="F426" s="57" t="str">
        <f t="shared" si="6"/>
        <v xml:space="preserve"> </v>
      </c>
      <c r="G426" s="70"/>
      <c r="H426" s="70"/>
      <c r="I426" s="70"/>
      <c r="J426" s="70"/>
      <c r="K426" s="70"/>
      <c r="L426" s="70"/>
    </row>
    <row r="427" spans="1:12" x14ac:dyDescent="0.2">
      <c r="A427" s="65">
        <v>412</v>
      </c>
      <c r="B427" s="70"/>
      <c r="C427" s="70"/>
      <c r="D427" s="19"/>
      <c r="E427" s="19"/>
      <c r="F427" s="57" t="str">
        <f t="shared" si="6"/>
        <v xml:space="preserve"> </v>
      </c>
      <c r="G427" s="70"/>
      <c r="H427" s="70"/>
      <c r="I427" s="70"/>
      <c r="J427" s="70"/>
      <c r="K427" s="70"/>
      <c r="L427" s="70"/>
    </row>
    <row r="428" spans="1:12" x14ac:dyDescent="0.2">
      <c r="A428" s="65">
        <v>413</v>
      </c>
      <c r="B428" s="70"/>
      <c r="C428" s="70"/>
      <c r="D428" s="19"/>
      <c r="E428" s="19"/>
      <c r="F428" s="57" t="str">
        <f t="shared" si="6"/>
        <v xml:space="preserve"> </v>
      </c>
      <c r="G428" s="70"/>
      <c r="H428" s="70"/>
      <c r="I428" s="70"/>
      <c r="J428" s="70"/>
      <c r="K428" s="70"/>
      <c r="L428" s="70"/>
    </row>
    <row r="429" spans="1:12" x14ac:dyDescent="0.2">
      <c r="A429" s="65">
        <v>414</v>
      </c>
      <c r="B429" s="70"/>
      <c r="C429" s="70"/>
      <c r="D429" s="19"/>
      <c r="E429" s="19"/>
      <c r="F429" s="57" t="str">
        <f t="shared" si="6"/>
        <v xml:space="preserve"> </v>
      </c>
      <c r="G429" s="70"/>
      <c r="H429" s="70"/>
      <c r="I429" s="70"/>
      <c r="J429" s="70"/>
      <c r="K429" s="70"/>
      <c r="L429" s="70"/>
    </row>
    <row r="430" spans="1:12" x14ac:dyDescent="0.2">
      <c r="A430" s="65">
        <v>415</v>
      </c>
      <c r="B430" s="70"/>
      <c r="C430" s="70"/>
      <c r="D430" s="19"/>
      <c r="E430" s="19"/>
      <c r="F430" s="57" t="str">
        <f t="shared" si="6"/>
        <v xml:space="preserve"> </v>
      </c>
      <c r="G430" s="70"/>
      <c r="H430" s="70"/>
      <c r="I430" s="70"/>
      <c r="J430" s="70"/>
      <c r="K430" s="70"/>
      <c r="L430" s="70"/>
    </row>
    <row r="431" spans="1:12" x14ac:dyDescent="0.2">
      <c r="A431" s="65">
        <v>416</v>
      </c>
      <c r="B431" s="70"/>
      <c r="C431" s="70"/>
      <c r="D431" s="19"/>
      <c r="E431" s="19"/>
      <c r="F431" s="57" t="str">
        <f t="shared" si="6"/>
        <v xml:space="preserve"> </v>
      </c>
      <c r="G431" s="70"/>
      <c r="H431" s="70"/>
      <c r="I431" s="70"/>
      <c r="J431" s="70"/>
      <c r="K431" s="70"/>
      <c r="L431" s="70"/>
    </row>
    <row r="432" spans="1:12" x14ac:dyDescent="0.2">
      <c r="A432" s="65">
        <v>417</v>
      </c>
      <c r="B432" s="70"/>
      <c r="C432" s="70"/>
      <c r="D432" s="19"/>
      <c r="E432" s="19"/>
      <c r="F432" s="57" t="str">
        <f t="shared" si="6"/>
        <v xml:space="preserve"> </v>
      </c>
      <c r="G432" s="70"/>
      <c r="H432" s="70"/>
      <c r="I432" s="70"/>
      <c r="J432" s="70"/>
      <c r="K432" s="70"/>
      <c r="L432" s="70"/>
    </row>
    <row r="433" spans="1:12" x14ac:dyDescent="0.2">
      <c r="A433" s="65">
        <v>418</v>
      </c>
      <c r="B433" s="70"/>
      <c r="C433" s="70"/>
      <c r="D433" s="19"/>
      <c r="E433" s="19"/>
      <c r="F433" s="57" t="str">
        <f t="shared" si="6"/>
        <v xml:space="preserve"> </v>
      </c>
      <c r="G433" s="70"/>
      <c r="H433" s="70"/>
      <c r="I433" s="70"/>
      <c r="J433" s="70"/>
      <c r="K433" s="70"/>
      <c r="L433" s="70"/>
    </row>
    <row r="434" spans="1:12" x14ac:dyDescent="0.2">
      <c r="A434" s="65">
        <v>419</v>
      </c>
      <c r="B434" s="70"/>
      <c r="C434" s="70"/>
      <c r="D434" s="19"/>
      <c r="E434" s="19"/>
      <c r="F434" s="57" t="str">
        <f t="shared" si="6"/>
        <v xml:space="preserve"> </v>
      </c>
      <c r="G434" s="70"/>
      <c r="H434" s="70"/>
      <c r="I434" s="70"/>
      <c r="J434" s="70"/>
      <c r="K434" s="70"/>
      <c r="L434" s="70"/>
    </row>
    <row r="435" spans="1:12" x14ac:dyDescent="0.2">
      <c r="A435" s="65">
        <v>420</v>
      </c>
      <c r="B435" s="70"/>
      <c r="C435" s="70"/>
      <c r="D435" s="19"/>
      <c r="E435" s="19"/>
      <c r="F435" s="57" t="str">
        <f t="shared" si="6"/>
        <v xml:space="preserve"> </v>
      </c>
      <c r="G435" s="70"/>
      <c r="H435" s="70"/>
      <c r="I435" s="70"/>
      <c r="J435" s="70"/>
      <c r="K435" s="70"/>
      <c r="L435" s="70"/>
    </row>
    <row r="436" spans="1:12" x14ac:dyDescent="0.2">
      <c r="A436" s="65">
        <v>421</v>
      </c>
      <c r="B436" s="70"/>
      <c r="C436" s="70"/>
      <c r="D436" s="19"/>
      <c r="E436" s="19"/>
      <c r="F436" s="57" t="str">
        <f t="shared" si="6"/>
        <v xml:space="preserve"> </v>
      </c>
      <c r="G436" s="70"/>
      <c r="H436" s="70"/>
      <c r="I436" s="70"/>
      <c r="J436" s="70"/>
      <c r="K436" s="70"/>
      <c r="L436" s="70"/>
    </row>
    <row r="437" spans="1:12" x14ac:dyDescent="0.2">
      <c r="A437" s="65">
        <v>422</v>
      </c>
      <c r="B437" s="70"/>
      <c r="C437" s="70"/>
      <c r="D437" s="19"/>
      <c r="E437" s="19"/>
      <c r="F437" s="57" t="str">
        <f t="shared" si="6"/>
        <v xml:space="preserve"> </v>
      </c>
      <c r="G437" s="70"/>
      <c r="H437" s="70"/>
      <c r="I437" s="70"/>
      <c r="J437" s="70"/>
      <c r="K437" s="70"/>
      <c r="L437" s="70"/>
    </row>
    <row r="438" spans="1:12" x14ac:dyDescent="0.2">
      <c r="A438" s="65">
        <v>423</v>
      </c>
      <c r="B438" s="70"/>
      <c r="C438" s="70"/>
      <c r="D438" s="19"/>
      <c r="E438" s="19"/>
      <c r="F438" s="57" t="str">
        <f t="shared" si="6"/>
        <v xml:space="preserve"> </v>
      </c>
      <c r="G438" s="70"/>
      <c r="H438" s="70"/>
      <c r="I438" s="70"/>
      <c r="J438" s="70"/>
      <c r="K438" s="70"/>
      <c r="L438" s="70"/>
    </row>
    <row r="439" spans="1:12" x14ac:dyDescent="0.2">
      <c r="A439" s="65">
        <v>424</v>
      </c>
      <c r="B439" s="70"/>
      <c r="C439" s="70"/>
      <c r="D439" s="19"/>
      <c r="E439" s="19"/>
      <c r="F439" s="57" t="str">
        <f t="shared" si="6"/>
        <v xml:space="preserve"> </v>
      </c>
      <c r="G439" s="70"/>
      <c r="H439" s="70"/>
      <c r="I439" s="70"/>
      <c r="J439" s="70"/>
      <c r="K439" s="70"/>
      <c r="L439" s="70"/>
    </row>
    <row r="440" spans="1:12" x14ac:dyDescent="0.2">
      <c r="A440" s="65">
        <v>425</v>
      </c>
      <c r="B440" s="70"/>
      <c r="C440" s="70"/>
      <c r="D440" s="19"/>
      <c r="E440" s="19"/>
      <c r="F440" s="57" t="str">
        <f t="shared" si="6"/>
        <v xml:space="preserve"> </v>
      </c>
      <c r="G440" s="70"/>
      <c r="H440" s="70"/>
      <c r="I440" s="70"/>
      <c r="J440" s="70"/>
      <c r="K440" s="70"/>
      <c r="L440" s="70"/>
    </row>
    <row r="441" spans="1:12" x14ac:dyDescent="0.2">
      <c r="A441" s="65">
        <v>426</v>
      </c>
      <c r="B441" s="70"/>
      <c r="C441" s="70"/>
      <c r="D441" s="19"/>
      <c r="E441" s="19"/>
      <c r="F441" s="57" t="str">
        <f t="shared" si="6"/>
        <v xml:space="preserve"> </v>
      </c>
      <c r="G441" s="70"/>
      <c r="H441" s="70"/>
      <c r="I441" s="70"/>
      <c r="J441" s="70"/>
      <c r="K441" s="70"/>
      <c r="L441" s="70"/>
    </row>
    <row r="442" spans="1:12" x14ac:dyDescent="0.2">
      <c r="A442" s="65">
        <v>427</v>
      </c>
      <c r="B442" s="70"/>
      <c r="C442" s="70"/>
      <c r="D442" s="19"/>
      <c r="E442" s="19"/>
      <c r="F442" s="57" t="str">
        <f t="shared" si="6"/>
        <v xml:space="preserve"> </v>
      </c>
      <c r="G442" s="70"/>
      <c r="H442" s="70"/>
      <c r="I442" s="70"/>
      <c r="J442" s="70"/>
      <c r="K442" s="70"/>
      <c r="L442" s="70"/>
    </row>
    <row r="443" spans="1:12" x14ac:dyDescent="0.2">
      <c r="A443" s="65">
        <v>428</v>
      </c>
      <c r="B443" s="70"/>
      <c r="C443" s="70"/>
      <c r="D443" s="19"/>
      <c r="E443" s="19"/>
      <c r="F443" s="57" t="str">
        <f t="shared" si="6"/>
        <v xml:space="preserve"> </v>
      </c>
      <c r="G443" s="70"/>
      <c r="H443" s="70"/>
      <c r="I443" s="70"/>
      <c r="J443" s="70"/>
      <c r="K443" s="70"/>
      <c r="L443" s="70"/>
    </row>
    <row r="444" spans="1:12" x14ac:dyDescent="0.2">
      <c r="A444" s="65">
        <v>429</v>
      </c>
      <c r="B444" s="70"/>
      <c r="C444" s="70"/>
      <c r="D444" s="19"/>
      <c r="E444" s="19"/>
      <c r="F444" s="57" t="str">
        <f t="shared" si="6"/>
        <v xml:space="preserve"> </v>
      </c>
      <c r="G444" s="70"/>
      <c r="H444" s="70"/>
      <c r="I444" s="70"/>
      <c r="J444" s="70"/>
      <c r="K444" s="70"/>
      <c r="L444" s="70"/>
    </row>
    <row r="445" spans="1:12" x14ac:dyDescent="0.2">
      <c r="A445" s="65">
        <v>430</v>
      </c>
      <c r="B445" s="70"/>
      <c r="C445" s="70"/>
      <c r="D445" s="19"/>
      <c r="E445" s="19"/>
      <c r="F445" s="57" t="str">
        <f t="shared" si="6"/>
        <v xml:space="preserve"> </v>
      </c>
      <c r="G445" s="70"/>
      <c r="H445" s="70"/>
      <c r="I445" s="70"/>
      <c r="J445" s="70"/>
      <c r="K445" s="70"/>
      <c r="L445" s="70"/>
    </row>
    <row r="446" spans="1:12" x14ac:dyDescent="0.2">
      <c r="A446" s="65">
        <v>431</v>
      </c>
      <c r="B446" s="70"/>
      <c r="C446" s="70"/>
      <c r="D446" s="19"/>
      <c r="E446" s="19"/>
      <c r="F446" s="57" t="str">
        <f t="shared" si="6"/>
        <v xml:space="preserve"> </v>
      </c>
      <c r="G446" s="70"/>
      <c r="H446" s="70"/>
      <c r="I446" s="70"/>
      <c r="J446" s="70"/>
      <c r="K446" s="70"/>
      <c r="L446" s="70"/>
    </row>
    <row r="447" spans="1:12" x14ac:dyDescent="0.2">
      <c r="A447" s="65">
        <v>432</v>
      </c>
      <c r="B447" s="70"/>
      <c r="C447" s="70"/>
      <c r="D447" s="19"/>
      <c r="E447" s="19"/>
      <c r="F447" s="57" t="str">
        <f t="shared" si="6"/>
        <v xml:space="preserve"> </v>
      </c>
      <c r="G447" s="70"/>
      <c r="H447" s="70"/>
      <c r="I447" s="70"/>
      <c r="J447" s="70"/>
      <c r="K447" s="70"/>
      <c r="L447" s="70"/>
    </row>
    <row r="448" spans="1:12" x14ac:dyDescent="0.2">
      <c r="A448" s="65">
        <v>433</v>
      </c>
      <c r="B448" s="70"/>
      <c r="C448" s="70"/>
      <c r="D448" s="19"/>
      <c r="E448" s="19"/>
      <c r="F448" s="57" t="str">
        <f t="shared" si="6"/>
        <v xml:space="preserve"> </v>
      </c>
      <c r="G448" s="70"/>
      <c r="H448" s="70"/>
      <c r="I448" s="70"/>
      <c r="J448" s="70"/>
      <c r="K448" s="70"/>
      <c r="L448" s="70"/>
    </row>
    <row r="449" spans="1:12" x14ac:dyDescent="0.2">
      <c r="A449" s="65">
        <v>434</v>
      </c>
      <c r="B449" s="70"/>
      <c r="C449" s="70"/>
      <c r="D449" s="19"/>
      <c r="E449" s="19"/>
      <c r="F449" s="57" t="str">
        <f t="shared" si="6"/>
        <v xml:space="preserve"> </v>
      </c>
      <c r="G449" s="70"/>
      <c r="H449" s="70"/>
      <c r="I449" s="70"/>
      <c r="J449" s="70"/>
      <c r="K449" s="70"/>
      <c r="L449" s="70"/>
    </row>
    <row r="450" spans="1:12" x14ac:dyDescent="0.2">
      <c r="A450" s="65">
        <v>435</v>
      </c>
      <c r="B450" s="70"/>
      <c r="C450" s="70"/>
      <c r="D450" s="19"/>
      <c r="E450" s="19"/>
      <c r="F450" s="57" t="str">
        <f t="shared" si="6"/>
        <v xml:space="preserve"> </v>
      </c>
      <c r="G450" s="70"/>
      <c r="H450" s="70"/>
      <c r="I450" s="70"/>
      <c r="J450" s="70"/>
      <c r="K450" s="70"/>
      <c r="L450" s="70"/>
    </row>
    <row r="451" spans="1:12" x14ac:dyDescent="0.2">
      <c r="A451" s="65">
        <v>436</v>
      </c>
      <c r="B451" s="70"/>
      <c r="C451" s="70"/>
      <c r="D451" s="19"/>
      <c r="E451" s="19"/>
      <c r="F451" s="57" t="str">
        <f t="shared" si="6"/>
        <v xml:space="preserve"> </v>
      </c>
      <c r="G451" s="70"/>
      <c r="H451" s="70"/>
      <c r="I451" s="70"/>
      <c r="J451" s="70"/>
      <c r="K451" s="70"/>
      <c r="L451" s="70"/>
    </row>
    <row r="452" spans="1:12" x14ac:dyDescent="0.2">
      <c r="A452" s="65">
        <v>437</v>
      </c>
      <c r="B452" s="70"/>
      <c r="C452" s="70"/>
      <c r="D452" s="19"/>
      <c r="E452" s="19"/>
      <c r="F452" s="57" t="str">
        <f t="shared" si="6"/>
        <v xml:space="preserve"> </v>
      </c>
      <c r="G452" s="70"/>
      <c r="H452" s="70"/>
      <c r="I452" s="70"/>
      <c r="J452" s="70"/>
      <c r="K452" s="70"/>
      <c r="L452" s="70"/>
    </row>
    <row r="453" spans="1:12" x14ac:dyDescent="0.2">
      <c r="A453" s="65">
        <v>438</v>
      </c>
      <c r="B453" s="70"/>
      <c r="C453" s="70"/>
      <c r="D453" s="19"/>
      <c r="E453" s="19"/>
      <c r="F453" s="57" t="str">
        <f t="shared" si="6"/>
        <v xml:space="preserve"> </v>
      </c>
      <c r="G453" s="70"/>
      <c r="H453" s="70"/>
      <c r="I453" s="70"/>
      <c r="J453" s="70"/>
      <c r="K453" s="70"/>
      <c r="L453" s="70"/>
    </row>
    <row r="454" spans="1:12" x14ac:dyDescent="0.2">
      <c r="A454" s="65">
        <v>439</v>
      </c>
      <c r="B454" s="70"/>
      <c r="C454" s="70"/>
      <c r="D454" s="19"/>
      <c r="E454" s="19"/>
      <c r="F454" s="57" t="str">
        <f t="shared" si="6"/>
        <v xml:space="preserve"> </v>
      </c>
      <c r="G454" s="70"/>
      <c r="H454" s="70"/>
      <c r="I454" s="70"/>
      <c r="J454" s="70"/>
      <c r="K454" s="70"/>
      <c r="L454" s="70"/>
    </row>
    <row r="455" spans="1:12" x14ac:dyDescent="0.2">
      <c r="A455" s="65">
        <v>440</v>
      </c>
      <c r="B455" s="70"/>
      <c r="C455" s="70"/>
      <c r="D455" s="19"/>
      <c r="E455" s="19"/>
      <c r="F455" s="57" t="str">
        <f t="shared" si="6"/>
        <v xml:space="preserve"> </v>
      </c>
      <c r="G455" s="70"/>
      <c r="H455" s="70"/>
      <c r="I455" s="70"/>
      <c r="J455" s="70"/>
      <c r="K455" s="70"/>
      <c r="L455" s="70"/>
    </row>
    <row r="456" spans="1:12" x14ac:dyDescent="0.2">
      <c r="A456" s="65">
        <v>441</v>
      </c>
      <c r="B456" s="70"/>
      <c r="C456" s="70"/>
      <c r="D456" s="19"/>
      <c r="E456" s="19"/>
      <c r="F456" s="57" t="str">
        <f t="shared" si="6"/>
        <v xml:space="preserve"> </v>
      </c>
      <c r="G456" s="70"/>
      <c r="H456" s="70"/>
      <c r="I456" s="70"/>
      <c r="J456" s="70"/>
      <c r="K456" s="70"/>
      <c r="L456" s="70"/>
    </row>
    <row r="457" spans="1:12" x14ac:dyDescent="0.2">
      <c r="A457" s="65">
        <v>442</v>
      </c>
      <c r="B457" s="70"/>
      <c r="C457" s="70"/>
      <c r="D457" s="19"/>
      <c r="E457" s="19"/>
      <c r="F457" s="57" t="str">
        <f t="shared" si="6"/>
        <v xml:space="preserve"> </v>
      </c>
      <c r="G457" s="70"/>
      <c r="H457" s="70"/>
      <c r="I457" s="70"/>
      <c r="J457" s="70"/>
      <c r="K457" s="70"/>
      <c r="L457" s="70"/>
    </row>
    <row r="458" spans="1:12" x14ac:dyDescent="0.2">
      <c r="A458" s="65">
        <v>443</v>
      </c>
      <c r="B458" s="70"/>
      <c r="C458" s="70"/>
      <c r="D458" s="19"/>
      <c r="E458" s="19"/>
      <c r="F458" s="57" t="str">
        <f t="shared" si="6"/>
        <v xml:space="preserve"> </v>
      </c>
      <c r="G458" s="70"/>
      <c r="H458" s="70"/>
      <c r="I458" s="70"/>
      <c r="J458" s="70"/>
      <c r="K458" s="70"/>
      <c r="L458" s="70"/>
    </row>
    <row r="459" spans="1:12" x14ac:dyDescent="0.2">
      <c r="A459" s="65">
        <v>444</v>
      </c>
      <c r="B459" s="70"/>
      <c r="C459" s="70"/>
      <c r="D459" s="19"/>
      <c r="E459" s="19"/>
      <c r="F459" s="57" t="str">
        <f t="shared" si="6"/>
        <v xml:space="preserve"> </v>
      </c>
      <c r="G459" s="70"/>
      <c r="H459" s="70"/>
      <c r="I459" s="70"/>
      <c r="J459" s="70"/>
      <c r="K459" s="70"/>
      <c r="L459" s="70"/>
    </row>
    <row r="460" spans="1:12" x14ac:dyDescent="0.2">
      <c r="A460" s="65">
        <v>445</v>
      </c>
      <c r="B460" s="70"/>
      <c r="C460" s="70"/>
      <c r="D460" s="19"/>
      <c r="E460" s="19"/>
      <c r="F460" s="57" t="str">
        <f t="shared" si="6"/>
        <v xml:space="preserve"> </v>
      </c>
      <c r="G460" s="70"/>
      <c r="H460" s="70"/>
      <c r="I460" s="70"/>
      <c r="J460" s="70"/>
      <c r="K460" s="70"/>
      <c r="L460" s="70"/>
    </row>
    <row r="461" spans="1:12" x14ac:dyDescent="0.2">
      <c r="A461" s="65">
        <v>446</v>
      </c>
      <c r="B461" s="70"/>
      <c r="C461" s="70"/>
      <c r="D461" s="19"/>
      <c r="E461" s="19"/>
      <c r="F461" s="57" t="str">
        <f t="shared" si="6"/>
        <v xml:space="preserve"> </v>
      </c>
      <c r="G461" s="70"/>
      <c r="H461" s="70"/>
      <c r="I461" s="70"/>
      <c r="J461" s="70"/>
      <c r="K461" s="70"/>
      <c r="L461" s="70"/>
    </row>
    <row r="462" spans="1:12" x14ac:dyDescent="0.2">
      <c r="A462" s="65">
        <v>447</v>
      </c>
      <c r="B462" s="70"/>
      <c r="C462" s="70"/>
      <c r="D462" s="19"/>
      <c r="E462" s="19"/>
      <c r="F462" s="57" t="str">
        <f t="shared" si="6"/>
        <v xml:space="preserve"> </v>
      </c>
      <c r="G462" s="70"/>
      <c r="H462" s="70"/>
      <c r="I462" s="70"/>
      <c r="J462" s="70"/>
      <c r="K462" s="70"/>
      <c r="L462" s="70"/>
    </row>
    <row r="463" spans="1:12" x14ac:dyDescent="0.2">
      <c r="A463" s="65">
        <v>448</v>
      </c>
      <c r="B463" s="70"/>
      <c r="C463" s="70"/>
      <c r="D463" s="19"/>
      <c r="E463" s="19"/>
      <c r="F463" s="57" t="str">
        <f t="shared" si="6"/>
        <v xml:space="preserve"> </v>
      </c>
      <c r="G463" s="70"/>
      <c r="H463" s="70"/>
      <c r="I463" s="70"/>
      <c r="J463" s="70"/>
      <c r="K463" s="70"/>
      <c r="L463" s="70"/>
    </row>
    <row r="464" spans="1:12" x14ac:dyDescent="0.2">
      <c r="A464" s="65">
        <v>449</v>
      </c>
      <c r="B464" s="70"/>
      <c r="C464" s="70"/>
      <c r="D464" s="19"/>
      <c r="E464" s="19"/>
      <c r="F464" s="57" t="str">
        <f t="shared" si="6"/>
        <v xml:space="preserve"> </v>
      </c>
      <c r="G464" s="70"/>
      <c r="H464" s="70"/>
      <c r="I464" s="70"/>
      <c r="J464" s="70"/>
      <c r="K464" s="70"/>
      <c r="L464" s="70"/>
    </row>
    <row r="465" spans="1:12" x14ac:dyDescent="0.2">
      <c r="A465" s="65">
        <v>450</v>
      </c>
      <c r="B465" s="70"/>
      <c r="C465" s="70"/>
      <c r="D465" s="19"/>
      <c r="E465" s="19"/>
      <c r="F465" s="57" t="str">
        <f t="shared" ref="F465:F528" si="7">IF($E465=1,$F$4,IF($E465=2,$F$5,IF($E465=3,$F$6,IF($E465=4,$F$7,IF($E465=5,$F$8,IF($E465=6,$F$9,IF($E465=7,$F$10,IF($E465=8,$F$11," "))))))))</f>
        <v xml:space="preserve"> </v>
      </c>
      <c r="G465" s="70"/>
      <c r="H465" s="70"/>
      <c r="I465" s="70"/>
      <c r="J465" s="70"/>
      <c r="K465" s="70"/>
      <c r="L465" s="70"/>
    </row>
    <row r="466" spans="1:12" x14ac:dyDescent="0.2">
      <c r="A466" s="65">
        <v>451</v>
      </c>
      <c r="B466" s="70"/>
      <c r="C466" s="70"/>
      <c r="D466" s="19"/>
      <c r="E466" s="19"/>
      <c r="F466" s="57" t="str">
        <f t="shared" si="7"/>
        <v xml:space="preserve"> </v>
      </c>
      <c r="G466" s="70"/>
      <c r="H466" s="70"/>
      <c r="I466" s="70"/>
      <c r="J466" s="70"/>
      <c r="K466" s="70"/>
      <c r="L466" s="70"/>
    </row>
    <row r="467" spans="1:12" x14ac:dyDescent="0.2">
      <c r="A467" s="65">
        <v>452</v>
      </c>
      <c r="B467" s="70"/>
      <c r="C467" s="70"/>
      <c r="D467" s="19"/>
      <c r="E467" s="19"/>
      <c r="F467" s="57" t="str">
        <f t="shared" si="7"/>
        <v xml:space="preserve"> </v>
      </c>
      <c r="G467" s="70"/>
      <c r="H467" s="70"/>
      <c r="I467" s="70"/>
      <c r="J467" s="70"/>
      <c r="K467" s="70"/>
      <c r="L467" s="70"/>
    </row>
    <row r="468" spans="1:12" x14ac:dyDescent="0.2">
      <c r="A468" s="65">
        <v>453</v>
      </c>
      <c r="B468" s="70"/>
      <c r="C468" s="70"/>
      <c r="D468" s="19"/>
      <c r="E468" s="19"/>
      <c r="F468" s="57" t="str">
        <f t="shared" si="7"/>
        <v xml:space="preserve"> </v>
      </c>
      <c r="G468" s="70"/>
      <c r="H468" s="70"/>
      <c r="I468" s="70"/>
      <c r="J468" s="70"/>
      <c r="K468" s="70"/>
      <c r="L468" s="70"/>
    </row>
    <row r="469" spans="1:12" x14ac:dyDescent="0.2">
      <c r="A469" s="65">
        <v>454</v>
      </c>
      <c r="B469" s="70"/>
      <c r="C469" s="70"/>
      <c r="D469" s="19"/>
      <c r="E469" s="19"/>
      <c r="F469" s="57" t="str">
        <f t="shared" si="7"/>
        <v xml:space="preserve"> </v>
      </c>
      <c r="G469" s="70"/>
      <c r="H469" s="70"/>
      <c r="I469" s="70"/>
      <c r="J469" s="70"/>
      <c r="K469" s="70"/>
      <c r="L469" s="70"/>
    </row>
    <row r="470" spans="1:12" x14ac:dyDescent="0.2">
      <c r="A470" s="65">
        <v>455</v>
      </c>
      <c r="B470" s="70"/>
      <c r="C470" s="70"/>
      <c r="D470" s="19"/>
      <c r="E470" s="19"/>
      <c r="F470" s="57" t="str">
        <f t="shared" si="7"/>
        <v xml:space="preserve"> </v>
      </c>
      <c r="G470" s="70"/>
      <c r="H470" s="70"/>
      <c r="I470" s="70"/>
      <c r="J470" s="70"/>
      <c r="K470" s="70"/>
      <c r="L470" s="70"/>
    </row>
    <row r="471" spans="1:12" x14ac:dyDescent="0.2">
      <c r="A471" s="65">
        <v>456</v>
      </c>
      <c r="B471" s="70"/>
      <c r="C471" s="70"/>
      <c r="D471" s="19"/>
      <c r="E471" s="19"/>
      <c r="F471" s="57" t="str">
        <f t="shared" si="7"/>
        <v xml:space="preserve"> </v>
      </c>
      <c r="G471" s="70"/>
      <c r="H471" s="70"/>
      <c r="I471" s="70"/>
      <c r="J471" s="70"/>
      <c r="K471" s="70"/>
      <c r="L471" s="70"/>
    </row>
    <row r="472" spans="1:12" x14ac:dyDescent="0.2">
      <c r="A472" s="65">
        <v>457</v>
      </c>
      <c r="B472" s="70"/>
      <c r="C472" s="70"/>
      <c r="D472" s="19"/>
      <c r="E472" s="19"/>
      <c r="F472" s="57" t="str">
        <f t="shared" si="7"/>
        <v xml:space="preserve"> </v>
      </c>
      <c r="G472" s="70"/>
      <c r="H472" s="70"/>
      <c r="I472" s="70"/>
      <c r="J472" s="70"/>
      <c r="K472" s="70"/>
      <c r="L472" s="70"/>
    </row>
    <row r="473" spans="1:12" x14ac:dyDescent="0.2">
      <c r="A473" s="65">
        <v>458</v>
      </c>
      <c r="B473" s="70"/>
      <c r="C473" s="70"/>
      <c r="D473" s="19"/>
      <c r="E473" s="19"/>
      <c r="F473" s="57" t="str">
        <f t="shared" si="7"/>
        <v xml:space="preserve"> </v>
      </c>
      <c r="G473" s="70"/>
      <c r="H473" s="70"/>
      <c r="I473" s="70"/>
      <c r="J473" s="70"/>
      <c r="K473" s="70"/>
      <c r="L473" s="70"/>
    </row>
    <row r="474" spans="1:12" x14ac:dyDescent="0.2">
      <c r="A474" s="65">
        <v>459</v>
      </c>
      <c r="B474" s="70"/>
      <c r="C474" s="70"/>
      <c r="D474" s="19"/>
      <c r="E474" s="19"/>
      <c r="F474" s="57" t="str">
        <f t="shared" si="7"/>
        <v xml:space="preserve"> </v>
      </c>
      <c r="G474" s="70"/>
      <c r="H474" s="70"/>
      <c r="I474" s="70"/>
      <c r="J474" s="70"/>
      <c r="K474" s="70"/>
      <c r="L474" s="70"/>
    </row>
    <row r="475" spans="1:12" x14ac:dyDescent="0.2">
      <c r="A475" s="65">
        <v>460</v>
      </c>
      <c r="B475" s="70"/>
      <c r="C475" s="70"/>
      <c r="D475" s="19"/>
      <c r="E475" s="19"/>
      <c r="F475" s="57" t="str">
        <f t="shared" si="7"/>
        <v xml:space="preserve"> </v>
      </c>
      <c r="G475" s="70"/>
      <c r="H475" s="70"/>
      <c r="I475" s="70"/>
      <c r="J475" s="70"/>
      <c r="K475" s="70"/>
      <c r="L475" s="70"/>
    </row>
    <row r="476" spans="1:12" x14ac:dyDescent="0.2">
      <c r="A476" s="65">
        <v>461</v>
      </c>
      <c r="B476" s="70"/>
      <c r="C476" s="70"/>
      <c r="D476" s="19"/>
      <c r="E476" s="19"/>
      <c r="F476" s="57" t="str">
        <f t="shared" si="7"/>
        <v xml:space="preserve"> </v>
      </c>
      <c r="G476" s="70"/>
      <c r="H476" s="70"/>
      <c r="I476" s="70"/>
      <c r="J476" s="70"/>
      <c r="K476" s="70"/>
      <c r="L476" s="70"/>
    </row>
    <row r="477" spans="1:12" x14ac:dyDescent="0.2">
      <c r="A477" s="65">
        <v>462</v>
      </c>
      <c r="B477" s="70"/>
      <c r="C477" s="70"/>
      <c r="D477" s="19"/>
      <c r="E477" s="19"/>
      <c r="F477" s="57" t="str">
        <f t="shared" si="7"/>
        <v xml:space="preserve"> </v>
      </c>
      <c r="G477" s="70"/>
      <c r="H477" s="70"/>
      <c r="I477" s="70"/>
      <c r="J477" s="70"/>
      <c r="K477" s="70"/>
      <c r="L477" s="70"/>
    </row>
    <row r="478" spans="1:12" x14ac:dyDescent="0.2">
      <c r="A478" s="65">
        <v>463</v>
      </c>
      <c r="B478" s="70"/>
      <c r="C478" s="70"/>
      <c r="D478" s="19"/>
      <c r="E478" s="19"/>
      <c r="F478" s="57" t="str">
        <f t="shared" si="7"/>
        <v xml:space="preserve"> </v>
      </c>
      <c r="G478" s="70"/>
      <c r="H478" s="70"/>
      <c r="I478" s="70"/>
      <c r="J478" s="70"/>
      <c r="K478" s="70"/>
      <c r="L478" s="70"/>
    </row>
    <row r="479" spans="1:12" x14ac:dyDescent="0.2">
      <c r="A479" s="65">
        <v>464</v>
      </c>
      <c r="B479" s="70"/>
      <c r="C479" s="70"/>
      <c r="D479" s="19"/>
      <c r="E479" s="19"/>
      <c r="F479" s="57" t="str">
        <f t="shared" si="7"/>
        <v xml:space="preserve"> </v>
      </c>
      <c r="G479" s="70"/>
      <c r="H479" s="70"/>
      <c r="I479" s="70"/>
      <c r="J479" s="70"/>
      <c r="K479" s="70"/>
      <c r="L479" s="70"/>
    </row>
    <row r="480" spans="1:12" x14ac:dyDescent="0.2">
      <c r="A480" s="65">
        <v>465</v>
      </c>
      <c r="B480" s="70"/>
      <c r="C480" s="70"/>
      <c r="D480" s="19"/>
      <c r="E480" s="19"/>
      <c r="F480" s="57" t="str">
        <f t="shared" si="7"/>
        <v xml:space="preserve"> </v>
      </c>
      <c r="G480" s="70"/>
      <c r="H480" s="70"/>
      <c r="I480" s="70"/>
      <c r="J480" s="70"/>
      <c r="K480" s="70"/>
      <c r="L480" s="70"/>
    </row>
    <row r="481" spans="1:12" x14ac:dyDescent="0.2">
      <c r="A481" s="65">
        <v>466</v>
      </c>
      <c r="B481" s="70"/>
      <c r="C481" s="70"/>
      <c r="D481" s="19"/>
      <c r="E481" s="19"/>
      <c r="F481" s="57" t="str">
        <f t="shared" si="7"/>
        <v xml:space="preserve"> </v>
      </c>
      <c r="G481" s="70"/>
      <c r="H481" s="70"/>
      <c r="I481" s="70"/>
      <c r="J481" s="70"/>
      <c r="K481" s="70"/>
      <c r="L481" s="70"/>
    </row>
    <row r="482" spans="1:12" x14ac:dyDescent="0.2">
      <c r="A482" s="65">
        <v>467</v>
      </c>
      <c r="B482" s="70"/>
      <c r="C482" s="70"/>
      <c r="D482" s="19"/>
      <c r="E482" s="19"/>
      <c r="F482" s="57" t="str">
        <f t="shared" si="7"/>
        <v xml:space="preserve"> </v>
      </c>
      <c r="G482" s="70"/>
      <c r="H482" s="70"/>
      <c r="I482" s="70"/>
      <c r="J482" s="70"/>
      <c r="K482" s="70"/>
      <c r="L482" s="70"/>
    </row>
    <row r="483" spans="1:12" x14ac:dyDescent="0.2">
      <c r="A483" s="65">
        <v>468</v>
      </c>
      <c r="B483" s="70"/>
      <c r="C483" s="70"/>
      <c r="D483" s="19"/>
      <c r="E483" s="19"/>
      <c r="F483" s="57" t="str">
        <f t="shared" si="7"/>
        <v xml:space="preserve"> </v>
      </c>
      <c r="G483" s="70"/>
      <c r="H483" s="70"/>
      <c r="I483" s="70"/>
      <c r="J483" s="70"/>
      <c r="K483" s="70"/>
      <c r="L483" s="70"/>
    </row>
    <row r="484" spans="1:12" x14ac:dyDescent="0.2">
      <c r="A484" s="65">
        <v>469</v>
      </c>
      <c r="B484" s="70"/>
      <c r="C484" s="70"/>
      <c r="D484" s="19"/>
      <c r="E484" s="19"/>
      <c r="F484" s="57" t="str">
        <f t="shared" si="7"/>
        <v xml:space="preserve"> </v>
      </c>
      <c r="G484" s="70"/>
      <c r="H484" s="70"/>
      <c r="I484" s="70"/>
      <c r="J484" s="70"/>
      <c r="K484" s="70"/>
      <c r="L484" s="70"/>
    </row>
    <row r="485" spans="1:12" x14ac:dyDescent="0.2">
      <c r="A485" s="65">
        <v>470</v>
      </c>
      <c r="B485" s="70"/>
      <c r="C485" s="70"/>
      <c r="D485" s="19"/>
      <c r="E485" s="19"/>
      <c r="F485" s="57" t="str">
        <f t="shared" si="7"/>
        <v xml:space="preserve"> </v>
      </c>
      <c r="G485" s="70"/>
      <c r="H485" s="70"/>
      <c r="I485" s="70"/>
      <c r="J485" s="70"/>
      <c r="K485" s="70"/>
      <c r="L485" s="70"/>
    </row>
    <row r="486" spans="1:12" x14ac:dyDescent="0.2">
      <c r="A486" s="65">
        <v>471</v>
      </c>
      <c r="B486" s="70"/>
      <c r="C486" s="70"/>
      <c r="D486" s="19"/>
      <c r="E486" s="19"/>
      <c r="F486" s="57" t="str">
        <f t="shared" si="7"/>
        <v xml:space="preserve"> </v>
      </c>
      <c r="G486" s="70"/>
      <c r="H486" s="70"/>
      <c r="I486" s="70"/>
      <c r="J486" s="70"/>
      <c r="K486" s="70"/>
      <c r="L486" s="70"/>
    </row>
    <row r="487" spans="1:12" x14ac:dyDescent="0.2">
      <c r="A487" s="65">
        <v>472</v>
      </c>
      <c r="B487" s="70"/>
      <c r="C487" s="70"/>
      <c r="D487" s="19"/>
      <c r="E487" s="19"/>
      <c r="F487" s="57" t="str">
        <f t="shared" si="7"/>
        <v xml:space="preserve"> </v>
      </c>
      <c r="G487" s="70"/>
      <c r="H487" s="70"/>
      <c r="I487" s="70"/>
      <c r="J487" s="70"/>
      <c r="K487" s="70"/>
      <c r="L487" s="70"/>
    </row>
    <row r="488" spans="1:12" x14ac:dyDescent="0.2">
      <c r="A488" s="65">
        <v>473</v>
      </c>
      <c r="B488" s="70"/>
      <c r="C488" s="70"/>
      <c r="D488" s="19"/>
      <c r="E488" s="19"/>
      <c r="F488" s="57" t="str">
        <f t="shared" si="7"/>
        <v xml:space="preserve"> </v>
      </c>
      <c r="G488" s="70"/>
      <c r="H488" s="70"/>
      <c r="I488" s="70"/>
      <c r="J488" s="70"/>
      <c r="K488" s="70"/>
      <c r="L488" s="70"/>
    </row>
    <row r="489" spans="1:12" x14ac:dyDescent="0.2">
      <c r="A489" s="65">
        <v>474</v>
      </c>
      <c r="B489" s="70"/>
      <c r="C489" s="70"/>
      <c r="D489" s="19"/>
      <c r="E489" s="19"/>
      <c r="F489" s="57" t="str">
        <f t="shared" si="7"/>
        <v xml:space="preserve"> </v>
      </c>
      <c r="G489" s="70"/>
      <c r="H489" s="70"/>
      <c r="I489" s="70"/>
      <c r="J489" s="70"/>
      <c r="K489" s="70"/>
      <c r="L489" s="70"/>
    </row>
    <row r="490" spans="1:12" x14ac:dyDescent="0.2">
      <c r="A490" s="65">
        <v>475</v>
      </c>
      <c r="B490" s="70"/>
      <c r="C490" s="70"/>
      <c r="D490" s="19"/>
      <c r="E490" s="19"/>
      <c r="F490" s="57" t="str">
        <f t="shared" si="7"/>
        <v xml:space="preserve"> </v>
      </c>
      <c r="G490" s="70"/>
      <c r="H490" s="70"/>
      <c r="I490" s="70"/>
      <c r="J490" s="70"/>
      <c r="K490" s="70"/>
      <c r="L490" s="70"/>
    </row>
    <row r="491" spans="1:12" x14ac:dyDescent="0.2">
      <c r="A491" s="65">
        <v>476</v>
      </c>
      <c r="B491" s="70"/>
      <c r="C491" s="70"/>
      <c r="D491" s="19"/>
      <c r="E491" s="19"/>
      <c r="F491" s="57" t="str">
        <f t="shared" si="7"/>
        <v xml:space="preserve"> </v>
      </c>
      <c r="G491" s="70"/>
      <c r="H491" s="70"/>
      <c r="I491" s="70"/>
      <c r="J491" s="70"/>
      <c r="K491" s="70"/>
      <c r="L491" s="70"/>
    </row>
    <row r="492" spans="1:12" x14ac:dyDescent="0.2">
      <c r="A492" s="65">
        <v>477</v>
      </c>
      <c r="B492" s="70"/>
      <c r="C492" s="70"/>
      <c r="D492" s="19"/>
      <c r="E492" s="19"/>
      <c r="F492" s="57" t="str">
        <f t="shared" si="7"/>
        <v xml:space="preserve"> </v>
      </c>
      <c r="G492" s="70"/>
      <c r="H492" s="70"/>
      <c r="I492" s="70"/>
      <c r="J492" s="70"/>
      <c r="K492" s="70"/>
      <c r="L492" s="70"/>
    </row>
    <row r="493" spans="1:12" x14ac:dyDescent="0.2">
      <c r="A493" s="65">
        <v>478</v>
      </c>
      <c r="B493" s="70"/>
      <c r="C493" s="70"/>
      <c r="D493" s="19"/>
      <c r="E493" s="19"/>
      <c r="F493" s="57" t="str">
        <f t="shared" si="7"/>
        <v xml:space="preserve"> </v>
      </c>
      <c r="G493" s="70"/>
      <c r="H493" s="70"/>
      <c r="I493" s="70"/>
      <c r="J493" s="70"/>
      <c r="K493" s="70"/>
      <c r="L493" s="70"/>
    </row>
    <row r="494" spans="1:12" x14ac:dyDescent="0.2">
      <c r="A494" s="65">
        <v>479</v>
      </c>
      <c r="B494" s="70"/>
      <c r="C494" s="70"/>
      <c r="D494" s="19"/>
      <c r="E494" s="19"/>
      <c r="F494" s="57" t="str">
        <f t="shared" si="7"/>
        <v xml:space="preserve"> </v>
      </c>
      <c r="G494" s="70"/>
      <c r="H494" s="70"/>
      <c r="I494" s="70"/>
      <c r="J494" s="70"/>
      <c r="K494" s="70"/>
      <c r="L494" s="70"/>
    </row>
    <row r="495" spans="1:12" x14ac:dyDescent="0.2">
      <c r="A495" s="65">
        <v>480</v>
      </c>
      <c r="B495" s="70"/>
      <c r="C495" s="70"/>
      <c r="D495" s="19"/>
      <c r="E495" s="19"/>
      <c r="F495" s="57" t="str">
        <f t="shared" si="7"/>
        <v xml:space="preserve"> </v>
      </c>
      <c r="G495" s="70"/>
      <c r="H495" s="70"/>
      <c r="I495" s="70"/>
      <c r="J495" s="70"/>
      <c r="K495" s="70"/>
      <c r="L495" s="70"/>
    </row>
    <row r="496" spans="1:12" x14ac:dyDescent="0.2">
      <c r="A496" s="65">
        <v>481</v>
      </c>
      <c r="B496" s="70"/>
      <c r="C496" s="70"/>
      <c r="D496" s="19"/>
      <c r="E496" s="19"/>
      <c r="F496" s="57" t="str">
        <f t="shared" si="7"/>
        <v xml:space="preserve"> </v>
      </c>
      <c r="G496" s="70"/>
      <c r="H496" s="70"/>
      <c r="I496" s="70"/>
      <c r="J496" s="70"/>
      <c r="K496" s="70"/>
      <c r="L496" s="70"/>
    </row>
    <row r="497" spans="1:12" x14ac:dyDescent="0.2">
      <c r="A497" s="65">
        <v>482</v>
      </c>
      <c r="B497" s="70"/>
      <c r="C497" s="70"/>
      <c r="D497" s="19"/>
      <c r="E497" s="19"/>
      <c r="F497" s="57" t="str">
        <f t="shared" si="7"/>
        <v xml:space="preserve"> </v>
      </c>
      <c r="G497" s="70"/>
      <c r="H497" s="70"/>
      <c r="I497" s="70"/>
      <c r="J497" s="70"/>
      <c r="K497" s="70"/>
      <c r="L497" s="70"/>
    </row>
    <row r="498" spans="1:12" x14ac:dyDescent="0.2">
      <c r="A498" s="65">
        <v>483</v>
      </c>
      <c r="B498" s="70"/>
      <c r="C498" s="70"/>
      <c r="D498" s="19"/>
      <c r="E498" s="19"/>
      <c r="F498" s="57" t="str">
        <f t="shared" si="7"/>
        <v xml:space="preserve"> </v>
      </c>
      <c r="G498" s="70"/>
      <c r="H498" s="70"/>
      <c r="I498" s="70"/>
      <c r="J498" s="70"/>
      <c r="K498" s="70"/>
      <c r="L498" s="70"/>
    </row>
    <row r="499" spans="1:12" x14ac:dyDescent="0.2">
      <c r="A499" s="65">
        <v>484</v>
      </c>
      <c r="B499" s="70"/>
      <c r="C499" s="70"/>
      <c r="D499" s="19"/>
      <c r="E499" s="19"/>
      <c r="F499" s="57" t="str">
        <f t="shared" si="7"/>
        <v xml:space="preserve"> </v>
      </c>
      <c r="G499" s="70"/>
      <c r="H499" s="70"/>
      <c r="I499" s="70"/>
      <c r="J499" s="70"/>
      <c r="K499" s="70"/>
      <c r="L499" s="70"/>
    </row>
    <row r="500" spans="1:12" x14ac:dyDescent="0.2">
      <c r="A500" s="65">
        <v>485</v>
      </c>
      <c r="B500" s="70"/>
      <c r="C500" s="70"/>
      <c r="D500" s="19"/>
      <c r="E500" s="19"/>
      <c r="F500" s="57" t="str">
        <f t="shared" si="7"/>
        <v xml:space="preserve"> </v>
      </c>
      <c r="G500" s="70"/>
      <c r="H500" s="70"/>
      <c r="I500" s="70"/>
      <c r="J500" s="70"/>
      <c r="K500" s="70"/>
      <c r="L500" s="70"/>
    </row>
    <row r="501" spans="1:12" x14ac:dyDescent="0.2">
      <c r="A501" s="65">
        <v>486</v>
      </c>
      <c r="B501" s="70"/>
      <c r="C501" s="70"/>
      <c r="D501" s="19"/>
      <c r="E501" s="19"/>
      <c r="F501" s="57" t="str">
        <f t="shared" si="7"/>
        <v xml:space="preserve"> </v>
      </c>
      <c r="G501" s="70"/>
      <c r="H501" s="70"/>
      <c r="I501" s="70"/>
      <c r="J501" s="70"/>
      <c r="K501" s="70"/>
      <c r="L501" s="70"/>
    </row>
    <row r="502" spans="1:12" x14ac:dyDescent="0.2">
      <c r="A502" s="65">
        <v>487</v>
      </c>
      <c r="B502" s="70"/>
      <c r="C502" s="70"/>
      <c r="D502" s="19"/>
      <c r="E502" s="19"/>
      <c r="F502" s="57" t="str">
        <f t="shared" si="7"/>
        <v xml:space="preserve"> </v>
      </c>
      <c r="G502" s="70"/>
      <c r="H502" s="70"/>
      <c r="I502" s="70"/>
      <c r="J502" s="70"/>
      <c r="K502" s="70"/>
      <c r="L502" s="70"/>
    </row>
    <row r="503" spans="1:12" x14ac:dyDescent="0.2">
      <c r="A503" s="65">
        <v>488</v>
      </c>
      <c r="B503" s="70"/>
      <c r="C503" s="70"/>
      <c r="D503" s="19"/>
      <c r="E503" s="19"/>
      <c r="F503" s="57" t="str">
        <f t="shared" si="7"/>
        <v xml:space="preserve"> </v>
      </c>
      <c r="G503" s="70"/>
      <c r="H503" s="70"/>
      <c r="I503" s="70"/>
      <c r="J503" s="70"/>
      <c r="K503" s="70"/>
      <c r="L503" s="70"/>
    </row>
    <row r="504" spans="1:12" x14ac:dyDescent="0.2">
      <c r="A504" s="65">
        <v>489</v>
      </c>
      <c r="B504" s="70"/>
      <c r="C504" s="70"/>
      <c r="D504" s="19"/>
      <c r="E504" s="19"/>
      <c r="F504" s="57" t="str">
        <f t="shared" si="7"/>
        <v xml:space="preserve"> </v>
      </c>
      <c r="G504" s="70"/>
      <c r="H504" s="70"/>
      <c r="I504" s="70"/>
      <c r="J504" s="70"/>
      <c r="K504" s="70"/>
      <c r="L504" s="70"/>
    </row>
    <row r="505" spans="1:12" x14ac:dyDescent="0.2">
      <c r="A505" s="65">
        <v>490</v>
      </c>
      <c r="B505" s="70"/>
      <c r="C505" s="70"/>
      <c r="D505" s="19"/>
      <c r="E505" s="19"/>
      <c r="F505" s="57" t="str">
        <f t="shared" si="7"/>
        <v xml:space="preserve"> </v>
      </c>
      <c r="G505" s="70"/>
      <c r="H505" s="70"/>
      <c r="I505" s="70"/>
      <c r="J505" s="70"/>
      <c r="K505" s="70"/>
      <c r="L505" s="70"/>
    </row>
    <row r="506" spans="1:12" x14ac:dyDescent="0.2">
      <c r="A506" s="65">
        <v>491</v>
      </c>
      <c r="B506" s="70"/>
      <c r="C506" s="70"/>
      <c r="D506" s="19"/>
      <c r="E506" s="19"/>
      <c r="F506" s="57" t="str">
        <f t="shared" si="7"/>
        <v xml:space="preserve"> </v>
      </c>
      <c r="G506" s="70"/>
      <c r="H506" s="70"/>
      <c r="I506" s="70"/>
      <c r="J506" s="70"/>
      <c r="K506" s="70"/>
      <c r="L506" s="70"/>
    </row>
    <row r="507" spans="1:12" x14ac:dyDescent="0.2">
      <c r="A507" s="65">
        <v>492</v>
      </c>
      <c r="B507" s="70"/>
      <c r="C507" s="70"/>
      <c r="D507" s="19"/>
      <c r="E507" s="19"/>
      <c r="F507" s="57" t="str">
        <f t="shared" si="7"/>
        <v xml:space="preserve"> </v>
      </c>
      <c r="G507" s="70"/>
      <c r="H507" s="70"/>
      <c r="I507" s="70"/>
      <c r="J507" s="70"/>
      <c r="K507" s="70"/>
      <c r="L507" s="70"/>
    </row>
    <row r="508" spans="1:12" x14ac:dyDescent="0.2">
      <c r="A508" s="65">
        <v>493</v>
      </c>
      <c r="B508" s="70"/>
      <c r="C508" s="70"/>
      <c r="D508" s="19"/>
      <c r="E508" s="19"/>
      <c r="F508" s="57" t="str">
        <f t="shared" si="7"/>
        <v xml:space="preserve"> </v>
      </c>
      <c r="G508" s="70"/>
      <c r="H508" s="70"/>
      <c r="I508" s="70"/>
      <c r="J508" s="70"/>
      <c r="K508" s="70"/>
      <c r="L508" s="70"/>
    </row>
    <row r="509" spans="1:12" x14ac:dyDescent="0.2">
      <c r="A509" s="65">
        <v>494</v>
      </c>
      <c r="B509" s="70"/>
      <c r="C509" s="70"/>
      <c r="D509" s="19"/>
      <c r="E509" s="19"/>
      <c r="F509" s="57" t="str">
        <f t="shared" si="7"/>
        <v xml:space="preserve"> </v>
      </c>
      <c r="G509" s="70"/>
      <c r="H509" s="70"/>
      <c r="I509" s="70"/>
      <c r="J509" s="70"/>
      <c r="K509" s="70"/>
      <c r="L509" s="70"/>
    </row>
    <row r="510" spans="1:12" x14ac:dyDescent="0.2">
      <c r="A510" s="65">
        <v>495</v>
      </c>
      <c r="B510" s="70"/>
      <c r="C510" s="70"/>
      <c r="D510" s="19"/>
      <c r="E510" s="19"/>
      <c r="F510" s="57" t="str">
        <f t="shared" si="7"/>
        <v xml:space="preserve"> </v>
      </c>
      <c r="G510" s="70"/>
      <c r="H510" s="70"/>
      <c r="I510" s="70"/>
      <c r="J510" s="70"/>
      <c r="K510" s="70"/>
      <c r="L510" s="70"/>
    </row>
    <row r="511" spans="1:12" x14ac:dyDescent="0.2">
      <c r="A511" s="65">
        <v>496</v>
      </c>
      <c r="B511" s="70"/>
      <c r="C511" s="70"/>
      <c r="D511" s="19"/>
      <c r="E511" s="19"/>
      <c r="F511" s="57" t="str">
        <f t="shared" si="7"/>
        <v xml:space="preserve"> </v>
      </c>
      <c r="G511" s="70"/>
      <c r="H511" s="70"/>
      <c r="I511" s="70"/>
      <c r="J511" s="70"/>
      <c r="K511" s="70"/>
      <c r="L511" s="70"/>
    </row>
    <row r="512" spans="1:12" x14ac:dyDescent="0.2">
      <c r="A512" s="65">
        <v>497</v>
      </c>
      <c r="B512" s="70"/>
      <c r="C512" s="70"/>
      <c r="D512" s="19"/>
      <c r="E512" s="19"/>
      <c r="F512" s="57" t="str">
        <f t="shared" si="7"/>
        <v xml:space="preserve"> </v>
      </c>
      <c r="G512" s="70"/>
      <c r="H512" s="70"/>
      <c r="I512" s="70"/>
      <c r="J512" s="70"/>
      <c r="K512" s="70"/>
      <c r="L512" s="70"/>
    </row>
    <row r="513" spans="1:12" x14ac:dyDescent="0.2">
      <c r="A513" s="65">
        <v>498</v>
      </c>
      <c r="B513" s="70"/>
      <c r="C513" s="70"/>
      <c r="D513" s="19"/>
      <c r="E513" s="19"/>
      <c r="F513" s="57" t="str">
        <f t="shared" si="7"/>
        <v xml:space="preserve"> </v>
      </c>
      <c r="G513" s="70"/>
      <c r="H513" s="70"/>
      <c r="I513" s="70"/>
      <c r="J513" s="70"/>
      <c r="K513" s="70"/>
      <c r="L513" s="70"/>
    </row>
    <row r="514" spans="1:12" x14ac:dyDescent="0.2">
      <c r="A514" s="65">
        <v>499</v>
      </c>
      <c r="B514" s="70"/>
      <c r="C514" s="70"/>
      <c r="D514" s="19"/>
      <c r="E514" s="19"/>
      <c r="F514" s="57" t="str">
        <f t="shared" si="7"/>
        <v xml:space="preserve"> </v>
      </c>
      <c r="G514" s="70"/>
      <c r="H514" s="70"/>
      <c r="I514" s="70"/>
      <c r="J514" s="70"/>
      <c r="K514" s="70"/>
      <c r="L514" s="70"/>
    </row>
    <row r="515" spans="1:12" x14ac:dyDescent="0.2">
      <c r="A515" s="65">
        <v>500</v>
      </c>
      <c r="B515" s="70"/>
      <c r="C515" s="70"/>
      <c r="D515" s="19"/>
      <c r="E515" s="19"/>
      <c r="F515" s="57" t="str">
        <f t="shared" si="7"/>
        <v xml:space="preserve"> </v>
      </c>
      <c r="G515" s="70"/>
      <c r="H515" s="70"/>
      <c r="I515" s="70"/>
      <c r="J515" s="70"/>
      <c r="K515" s="70"/>
      <c r="L515" s="70"/>
    </row>
    <row r="516" spans="1:12" x14ac:dyDescent="0.2">
      <c r="A516" s="65">
        <v>501</v>
      </c>
      <c r="B516" s="70"/>
      <c r="C516" s="70"/>
      <c r="D516" s="19"/>
      <c r="E516" s="19"/>
      <c r="F516" s="57" t="str">
        <f t="shared" si="7"/>
        <v xml:space="preserve"> </v>
      </c>
      <c r="G516" s="70"/>
      <c r="H516" s="70"/>
      <c r="I516" s="70"/>
      <c r="J516" s="70"/>
      <c r="K516" s="70"/>
      <c r="L516" s="70"/>
    </row>
    <row r="517" spans="1:12" x14ac:dyDescent="0.2">
      <c r="A517" s="65">
        <v>502</v>
      </c>
      <c r="B517" s="70"/>
      <c r="C517" s="70"/>
      <c r="D517" s="19"/>
      <c r="E517" s="19"/>
      <c r="F517" s="57" t="str">
        <f t="shared" si="7"/>
        <v xml:space="preserve"> </v>
      </c>
      <c r="G517" s="70"/>
      <c r="H517" s="70"/>
      <c r="I517" s="70"/>
      <c r="J517" s="70"/>
      <c r="K517" s="70"/>
      <c r="L517" s="70"/>
    </row>
    <row r="518" spans="1:12" x14ac:dyDescent="0.2">
      <c r="A518" s="65">
        <v>503</v>
      </c>
      <c r="B518" s="70"/>
      <c r="C518" s="70"/>
      <c r="D518" s="19"/>
      <c r="E518" s="19"/>
      <c r="F518" s="57" t="str">
        <f t="shared" si="7"/>
        <v xml:space="preserve"> </v>
      </c>
      <c r="G518" s="70"/>
      <c r="H518" s="70"/>
      <c r="I518" s="70"/>
      <c r="J518" s="70"/>
      <c r="K518" s="70"/>
      <c r="L518" s="70"/>
    </row>
    <row r="519" spans="1:12" x14ac:dyDescent="0.2">
      <c r="A519" s="65">
        <v>504</v>
      </c>
      <c r="B519" s="70"/>
      <c r="C519" s="70"/>
      <c r="D519" s="19"/>
      <c r="E519" s="19"/>
      <c r="F519" s="57" t="str">
        <f t="shared" si="7"/>
        <v xml:space="preserve"> </v>
      </c>
      <c r="G519" s="70"/>
      <c r="H519" s="70"/>
      <c r="I519" s="70"/>
      <c r="J519" s="70"/>
      <c r="K519" s="70"/>
      <c r="L519" s="70"/>
    </row>
    <row r="520" spans="1:12" x14ac:dyDescent="0.2">
      <c r="A520" s="65">
        <v>505</v>
      </c>
      <c r="B520" s="70"/>
      <c r="C520" s="70"/>
      <c r="D520" s="19"/>
      <c r="E520" s="19"/>
      <c r="F520" s="57" t="str">
        <f t="shared" si="7"/>
        <v xml:space="preserve"> </v>
      </c>
      <c r="G520" s="70"/>
      <c r="H520" s="70"/>
      <c r="I520" s="70"/>
      <c r="J520" s="70"/>
      <c r="K520" s="70"/>
      <c r="L520" s="70"/>
    </row>
    <row r="521" spans="1:12" x14ac:dyDescent="0.2">
      <c r="A521" s="65">
        <v>506</v>
      </c>
      <c r="B521" s="70"/>
      <c r="C521" s="70"/>
      <c r="D521" s="19"/>
      <c r="E521" s="19"/>
      <c r="F521" s="57" t="str">
        <f t="shared" si="7"/>
        <v xml:space="preserve"> </v>
      </c>
      <c r="G521" s="70"/>
      <c r="H521" s="70"/>
      <c r="I521" s="70"/>
      <c r="J521" s="70"/>
      <c r="K521" s="70"/>
      <c r="L521" s="70"/>
    </row>
    <row r="522" spans="1:12" x14ac:dyDescent="0.2">
      <c r="A522" s="65">
        <v>507</v>
      </c>
      <c r="B522" s="70"/>
      <c r="C522" s="70"/>
      <c r="D522" s="19"/>
      <c r="E522" s="19"/>
      <c r="F522" s="57" t="str">
        <f t="shared" si="7"/>
        <v xml:space="preserve"> </v>
      </c>
      <c r="G522" s="70"/>
      <c r="H522" s="70"/>
      <c r="I522" s="70"/>
      <c r="J522" s="70"/>
      <c r="K522" s="70"/>
      <c r="L522" s="70"/>
    </row>
    <row r="523" spans="1:12" x14ac:dyDescent="0.2">
      <c r="A523" s="65">
        <v>508</v>
      </c>
      <c r="B523" s="70"/>
      <c r="C523" s="70"/>
      <c r="D523" s="19"/>
      <c r="E523" s="19"/>
      <c r="F523" s="57" t="str">
        <f t="shared" si="7"/>
        <v xml:space="preserve"> </v>
      </c>
      <c r="G523" s="70"/>
      <c r="H523" s="70"/>
      <c r="I523" s="70"/>
      <c r="J523" s="70"/>
      <c r="K523" s="70"/>
      <c r="L523" s="70"/>
    </row>
    <row r="524" spans="1:12" x14ac:dyDescent="0.2">
      <c r="A524" s="65">
        <v>509</v>
      </c>
      <c r="B524" s="70"/>
      <c r="C524" s="70"/>
      <c r="D524" s="19"/>
      <c r="E524" s="19"/>
      <c r="F524" s="57" t="str">
        <f t="shared" si="7"/>
        <v xml:space="preserve"> </v>
      </c>
      <c r="G524" s="70"/>
      <c r="H524" s="70"/>
      <c r="I524" s="70"/>
      <c r="J524" s="70"/>
      <c r="K524" s="70"/>
      <c r="L524" s="70"/>
    </row>
    <row r="525" spans="1:12" x14ac:dyDescent="0.2">
      <c r="A525" s="65">
        <v>510</v>
      </c>
      <c r="B525" s="70"/>
      <c r="C525" s="70"/>
      <c r="D525" s="19"/>
      <c r="E525" s="19"/>
      <c r="F525" s="57" t="str">
        <f t="shared" si="7"/>
        <v xml:space="preserve"> </v>
      </c>
      <c r="G525" s="70"/>
      <c r="H525" s="70"/>
      <c r="I525" s="70"/>
      <c r="J525" s="70"/>
      <c r="K525" s="70"/>
      <c r="L525" s="70"/>
    </row>
    <row r="526" spans="1:12" x14ac:dyDescent="0.2">
      <c r="A526" s="65">
        <v>511</v>
      </c>
      <c r="B526" s="70"/>
      <c r="C526" s="70"/>
      <c r="D526" s="19"/>
      <c r="E526" s="19"/>
      <c r="F526" s="57" t="str">
        <f t="shared" si="7"/>
        <v xml:space="preserve"> </v>
      </c>
      <c r="G526" s="70"/>
      <c r="H526" s="70"/>
      <c r="I526" s="70"/>
      <c r="J526" s="70"/>
      <c r="K526" s="70"/>
      <c r="L526" s="70"/>
    </row>
    <row r="527" spans="1:12" x14ac:dyDescent="0.2">
      <c r="A527" s="65">
        <v>512</v>
      </c>
      <c r="B527" s="70"/>
      <c r="C527" s="70"/>
      <c r="D527" s="19"/>
      <c r="E527" s="19"/>
      <c r="F527" s="57" t="str">
        <f t="shared" si="7"/>
        <v xml:space="preserve"> </v>
      </c>
      <c r="G527" s="70"/>
      <c r="H527" s="70"/>
      <c r="I527" s="70"/>
      <c r="J527" s="70"/>
      <c r="K527" s="70"/>
      <c r="L527" s="70"/>
    </row>
    <row r="528" spans="1:12" x14ac:dyDescent="0.2">
      <c r="A528" s="65">
        <v>513</v>
      </c>
      <c r="B528" s="70"/>
      <c r="C528" s="70"/>
      <c r="D528" s="19"/>
      <c r="E528" s="19"/>
      <c r="F528" s="57" t="str">
        <f t="shared" si="7"/>
        <v xml:space="preserve"> </v>
      </c>
      <c r="G528" s="70"/>
      <c r="H528" s="70"/>
      <c r="I528" s="70"/>
      <c r="J528" s="70"/>
      <c r="K528" s="70"/>
      <c r="L528" s="70"/>
    </row>
    <row r="529" spans="1:12" x14ac:dyDescent="0.2">
      <c r="A529" s="65">
        <v>514</v>
      </c>
      <c r="B529" s="70"/>
      <c r="C529" s="70"/>
      <c r="D529" s="19"/>
      <c r="E529" s="19"/>
      <c r="F529" s="57" t="str">
        <f t="shared" ref="F529:F592" si="8">IF($E529=1,$F$4,IF($E529=2,$F$5,IF($E529=3,$F$6,IF($E529=4,$F$7,IF($E529=5,$F$8,IF($E529=6,$F$9,IF($E529=7,$F$10,IF($E529=8,$F$11," "))))))))</f>
        <v xml:space="preserve"> </v>
      </c>
      <c r="G529" s="70"/>
      <c r="H529" s="70"/>
      <c r="I529" s="70"/>
      <c r="J529" s="70"/>
      <c r="K529" s="70"/>
      <c r="L529" s="70"/>
    </row>
    <row r="530" spans="1:12" x14ac:dyDescent="0.2">
      <c r="A530" s="65">
        <v>515</v>
      </c>
      <c r="B530" s="70"/>
      <c r="C530" s="70"/>
      <c r="D530" s="19"/>
      <c r="E530" s="19"/>
      <c r="F530" s="57" t="str">
        <f t="shared" si="8"/>
        <v xml:space="preserve"> </v>
      </c>
      <c r="G530" s="70"/>
      <c r="H530" s="70"/>
      <c r="I530" s="70"/>
      <c r="J530" s="70"/>
      <c r="K530" s="70"/>
      <c r="L530" s="70"/>
    </row>
    <row r="531" spans="1:12" x14ac:dyDescent="0.2">
      <c r="A531" s="65">
        <v>516</v>
      </c>
      <c r="B531" s="70"/>
      <c r="C531" s="70"/>
      <c r="D531" s="19"/>
      <c r="E531" s="19"/>
      <c r="F531" s="57" t="str">
        <f t="shared" si="8"/>
        <v xml:space="preserve"> </v>
      </c>
      <c r="G531" s="70"/>
      <c r="H531" s="70"/>
      <c r="I531" s="70"/>
      <c r="J531" s="70"/>
      <c r="K531" s="70"/>
      <c r="L531" s="70"/>
    </row>
    <row r="532" spans="1:12" x14ac:dyDescent="0.2">
      <c r="A532" s="65">
        <v>517</v>
      </c>
      <c r="B532" s="70"/>
      <c r="C532" s="70"/>
      <c r="D532" s="19"/>
      <c r="E532" s="19"/>
      <c r="F532" s="57" t="str">
        <f t="shared" si="8"/>
        <v xml:space="preserve"> </v>
      </c>
      <c r="G532" s="70"/>
      <c r="H532" s="70"/>
      <c r="I532" s="70"/>
      <c r="J532" s="70"/>
      <c r="K532" s="70"/>
      <c r="L532" s="70"/>
    </row>
    <row r="533" spans="1:12" x14ac:dyDescent="0.2">
      <c r="A533" s="65">
        <v>518</v>
      </c>
      <c r="B533" s="70"/>
      <c r="C533" s="70"/>
      <c r="D533" s="19"/>
      <c r="E533" s="19"/>
      <c r="F533" s="57" t="str">
        <f t="shared" si="8"/>
        <v xml:space="preserve"> </v>
      </c>
      <c r="G533" s="70"/>
      <c r="H533" s="70"/>
      <c r="I533" s="70"/>
      <c r="J533" s="70"/>
      <c r="K533" s="70"/>
      <c r="L533" s="70"/>
    </row>
    <row r="534" spans="1:12" x14ac:dyDescent="0.2">
      <c r="A534" s="65">
        <v>519</v>
      </c>
      <c r="B534" s="70"/>
      <c r="C534" s="70"/>
      <c r="D534" s="19"/>
      <c r="E534" s="19"/>
      <c r="F534" s="57" t="str">
        <f t="shared" si="8"/>
        <v xml:space="preserve"> </v>
      </c>
      <c r="G534" s="70"/>
      <c r="H534" s="70"/>
      <c r="I534" s="70"/>
      <c r="J534" s="70"/>
      <c r="K534" s="70"/>
      <c r="L534" s="70"/>
    </row>
    <row r="535" spans="1:12" x14ac:dyDescent="0.2">
      <c r="A535" s="65">
        <v>520</v>
      </c>
      <c r="B535" s="70"/>
      <c r="C535" s="70"/>
      <c r="D535" s="19"/>
      <c r="E535" s="19"/>
      <c r="F535" s="57" t="str">
        <f t="shared" si="8"/>
        <v xml:space="preserve"> </v>
      </c>
      <c r="G535" s="70"/>
      <c r="H535" s="70"/>
      <c r="I535" s="70"/>
      <c r="J535" s="70"/>
      <c r="K535" s="70"/>
      <c r="L535" s="70"/>
    </row>
    <row r="536" spans="1:12" x14ac:dyDescent="0.2">
      <c r="A536" s="65">
        <v>521</v>
      </c>
      <c r="B536" s="70"/>
      <c r="C536" s="70"/>
      <c r="D536" s="19"/>
      <c r="E536" s="19"/>
      <c r="F536" s="57" t="str">
        <f t="shared" si="8"/>
        <v xml:space="preserve"> </v>
      </c>
      <c r="G536" s="70"/>
      <c r="H536" s="70"/>
      <c r="I536" s="70"/>
      <c r="J536" s="70"/>
      <c r="K536" s="70"/>
      <c r="L536" s="70"/>
    </row>
    <row r="537" spans="1:12" x14ac:dyDescent="0.2">
      <c r="A537" s="65">
        <v>522</v>
      </c>
      <c r="B537" s="70"/>
      <c r="C537" s="70"/>
      <c r="D537" s="19"/>
      <c r="E537" s="19"/>
      <c r="F537" s="57" t="str">
        <f t="shared" si="8"/>
        <v xml:space="preserve"> </v>
      </c>
      <c r="G537" s="70"/>
      <c r="H537" s="70"/>
      <c r="I537" s="70"/>
      <c r="J537" s="70"/>
      <c r="K537" s="70"/>
      <c r="L537" s="70"/>
    </row>
    <row r="538" spans="1:12" x14ac:dyDescent="0.2">
      <c r="A538" s="65">
        <v>523</v>
      </c>
      <c r="B538" s="70"/>
      <c r="C538" s="70"/>
      <c r="D538" s="19"/>
      <c r="E538" s="19"/>
      <c r="F538" s="57" t="str">
        <f t="shared" si="8"/>
        <v xml:space="preserve"> </v>
      </c>
      <c r="G538" s="70"/>
      <c r="H538" s="70"/>
      <c r="I538" s="70"/>
      <c r="J538" s="70"/>
      <c r="K538" s="70"/>
      <c r="L538" s="70"/>
    </row>
    <row r="539" spans="1:12" x14ac:dyDescent="0.2">
      <c r="A539" s="65">
        <v>524</v>
      </c>
      <c r="B539" s="70"/>
      <c r="C539" s="70"/>
      <c r="D539" s="19"/>
      <c r="E539" s="19"/>
      <c r="F539" s="57" t="str">
        <f t="shared" si="8"/>
        <v xml:space="preserve"> </v>
      </c>
      <c r="G539" s="70"/>
      <c r="H539" s="70"/>
      <c r="I539" s="70"/>
      <c r="J539" s="70"/>
      <c r="K539" s="70"/>
      <c r="L539" s="70"/>
    </row>
    <row r="540" spans="1:12" x14ac:dyDescent="0.2">
      <c r="A540" s="65">
        <v>525</v>
      </c>
      <c r="B540" s="70"/>
      <c r="C540" s="70"/>
      <c r="D540" s="19"/>
      <c r="E540" s="19"/>
      <c r="F540" s="57" t="str">
        <f t="shared" si="8"/>
        <v xml:space="preserve"> </v>
      </c>
      <c r="G540" s="70"/>
      <c r="H540" s="70"/>
      <c r="I540" s="70"/>
      <c r="J540" s="70"/>
      <c r="K540" s="70"/>
      <c r="L540" s="70"/>
    </row>
    <row r="541" spans="1:12" x14ac:dyDescent="0.2">
      <c r="A541" s="65">
        <v>526</v>
      </c>
      <c r="B541" s="70"/>
      <c r="C541" s="70"/>
      <c r="D541" s="19"/>
      <c r="E541" s="19"/>
      <c r="F541" s="57" t="str">
        <f t="shared" si="8"/>
        <v xml:space="preserve"> </v>
      </c>
      <c r="G541" s="70"/>
      <c r="H541" s="70"/>
      <c r="I541" s="70"/>
      <c r="J541" s="70"/>
      <c r="K541" s="70"/>
      <c r="L541" s="70"/>
    </row>
    <row r="542" spans="1:12" x14ac:dyDescent="0.2">
      <c r="A542" s="65">
        <v>527</v>
      </c>
      <c r="B542" s="70"/>
      <c r="C542" s="70"/>
      <c r="D542" s="19"/>
      <c r="E542" s="19"/>
      <c r="F542" s="57" t="str">
        <f t="shared" si="8"/>
        <v xml:space="preserve"> </v>
      </c>
      <c r="G542" s="70"/>
      <c r="H542" s="70"/>
      <c r="I542" s="70"/>
      <c r="J542" s="70"/>
      <c r="K542" s="70"/>
      <c r="L542" s="70"/>
    </row>
    <row r="543" spans="1:12" x14ac:dyDescent="0.2">
      <c r="A543" s="65">
        <v>528</v>
      </c>
      <c r="B543" s="70"/>
      <c r="C543" s="70"/>
      <c r="D543" s="19"/>
      <c r="E543" s="19"/>
      <c r="F543" s="57" t="str">
        <f t="shared" si="8"/>
        <v xml:space="preserve"> </v>
      </c>
      <c r="G543" s="70"/>
      <c r="H543" s="70"/>
      <c r="I543" s="70"/>
      <c r="J543" s="70"/>
      <c r="K543" s="70"/>
      <c r="L543" s="70"/>
    </row>
    <row r="544" spans="1:12" x14ac:dyDescent="0.2">
      <c r="A544" s="65">
        <v>529</v>
      </c>
      <c r="B544" s="70"/>
      <c r="C544" s="70"/>
      <c r="D544" s="19"/>
      <c r="E544" s="19"/>
      <c r="F544" s="57" t="str">
        <f t="shared" si="8"/>
        <v xml:space="preserve"> </v>
      </c>
      <c r="G544" s="70"/>
      <c r="H544" s="70"/>
      <c r="I544" s="70"/>
      <c r="J544" s="70"/>
      <c r="K544" s="70"/>
      <c r="L544" s="70"/>
    </row>
    <row r="545" spans="1:12" x14ac:dyDescent="0.2">
      <c r="A545" s="65">
        <v>530</v>
      </c>
      <c r="B545" s="70"/>
      <c r="C545" s="70"/>
      <c r="D545" s="19"/>
      <c r="E545" s="19"/>
      <c r="F545" s="57" t="str">
        <f t="shared" si="8"/>
        <v xml:space="preserve"> </v>
      </c>
      <c r="G545" s="70"/>
      <c r="H545" s="70"/>
      <c r="I545" s="70"/>
      <c r="J545" s="70"/>
      <c r="K545" s="70"/>
      <c r="L545" s="70"/>
    </row>
    <row r="546" spans="1:12" x14ac:dyDescent="0.2">
      <c r="A546" s="65">
        <v>531</v>
      </c>
      <c r="B546" s="70"/>
      <c r="C546" s="70"/>
      <c r="D546" s="19"/>
      <c r="E546" s="19"/>
      <c r="F546" s="57" t="str">
        <f t="shared" si="8"/>
        <v xml:space="preserve"> </v>
      </c>
      <c r="G546" s="70"/>
      <c r="H546" s="70"/>
      <c r="I546" s="70"/>
      <c r="J546" s="70"/>
      <c r="K546" s="70"/>
      <c r="L546" s="70"/>
    </row>
    <row r="547" spans="1:12" x14ac:dyDescent="0.2">
      <c r="A547" s="65">
        <v>532</v>
      </c>
      <c r="B547" s="70"/>
      <c r="C547" s="70"/>
      <c r="D547" s="19"/>
      <c r="E547" s="19"/>
      <c r="F547" s="57" t="str">
        <f t="shared" si="8"/>
        <v xml:space="preserve"> </v>
      </c>
      <c r="G547" s="70"/>
      <c r="H547" s="70"/>
      <c r="I547" s="70"/>
      <c r="J547" s="70"/>
      <c r="K547" s="70"/>
      <c r="L547" s="70"/>
    </row>
    <row r="548" spans="1:12" x14ac:dyDescent="0.2">
      <c r="A548" s="65">
        <v>533</v>
      </c>
      <c r="B548" s="70"/>
      <c r="C548" s="70"/>
      <c r="D548" s="19"/>
      <c r="E548" s="19"/>
      <c r="F548" s="57" t="str">
        <f t="shared" si="8"/>
        <v xml:space="preserve"> </v>
      </c>
      <c r="G548" s="70"/>
      <c r="H548" s="70"/>
      <c r="I548" s="70"/>
      <c r="J548" s="70"/>
      <c r="K548" s="70"/>
      <c r="L548" s="70"/>
    </row>
    <row r="549" spans="1:12" x14ac:dyDescent="0.2">
      <c r="A549" s="65">
        <v>534</v>
      </c>
      <c r="B549" s="70"/>
      <c r="C549" s="70"/>
      <c r="D549" s="19"/>
      <c r="E549" s="19"/>
      <c r="F549" s="57" t="str">
        <f t="shared" si="8"/>
        <v xml:space="preserve"> </v>
      </c>
      <c r="G549" s="70"/>
      <c r="H549" s="70"/>
      <c r="I549" s="70"/>
      <c r="J549" s="70"/>
      <c r="K549" s="70"/>
      <c r="L549" s="70"/>
    </row>
    <row r="550" spans="1:12" x14ac:dyDescent="0.2">
      <c r="A550" s="65">
        <v>535</v>
      </c>
      <c r="B550" s="70"/>
      <c r="C550" s="70"/>
      <c r="D550" s="19"/>
      <c r="E550" s="19"/>
      <c r="F550" s="57" t="str">
        <f t="shared" si="8"/>
        <v xml:space="preserve"> </v>
      </c>
      <c r="G550" s="70"/>
      <c r="H550" s="70"/>
      <c r="I550" s="70"/>
      <c r="J550" s="70"/>
      <c r="K550" s="70"/>
      <c r="L550" s="70"/>
    </row>
    <row r="551" spans="1:12" x14ac:dyDescent="0.2">
      <c r="A551" s="65">
        <v>536</v>
      </c>
      <c r="B551" s="70"/>
      <c r="C551" s="70"/>
      <c r="D551" s="19"/>
      <c r="E551" s="19"/>
      <c r="F551" s="57" t="str">
        <f t="shared" si="8"/>
        <v xml:space="preserve"> </v>
      </c>
      <c r="G551" s="70"/>
      <c r="H551" s="70"/>
      <c r="I551" s="70"/>
      <c r="J551" s="70"/>
      <c r="K551" s="70"/>
      <c r="L551" s="70"/>
    </row>
    <row r="552" spans="1:12" x14ac:dyDescent="0.2">
      <c r="A552" s="65">
        <v>537</v>
      </c>
      <c r="B552" s="70"/>
      <c r="C552" s="70"/>
      <c r="D552" s="19"/>
      <c r="E552" s="19"/>
      <c r="F552" s="57" t="str">
        <f t="shared" si="8"/>
        <v xml:space="preserve"> </v>
      </c>
      <c r="G552" s="70"/>
      <c r="H552" s="70"/>
      <c r="I552" s="70"/>
      <c r="J552" s="70"/>
      <c r="K552" s="70"/>
      <c r="L552" s="70"/>
    </row>
    <row r="553" spans="1:12" x14ac:dyDescent="0.2">
      <c r="A553" s="65">
        <v>538</v>
      </c>
      <c r="B553" s="70"/>
      <c r="C553" s="70"/>
      <c r="D553" s="19"/>
      <c r="E553" s="19"/>
      <c r="F553" s="57" t="str">
        <f t="shared" si="8"/>
        <v xml:space="preserve"> </v>
      </c>
      <c r="G553" s="70"/>
      <c r="H553" s="70"/>
      <c r="I553" s="70"/>
      <c r="J553" s="70"/>
      <c r="K553" s="70"/>
      <c r="L553" s="70"/>
    </row>
    <row r="554" spans="1:12" x14ac:dyDescent="0.2">
      <c r="A554" s="65">
        <v>539</v>
      </c>
      <c r="B554" s="70"/>
      <c r="C554" s="70"/>
      <c r="D554" s="19"/>
      <c r="E554" s="19"/>
      <c r="F554" s="57" t="str">
        <f t="shared" si="8"/>
        <v xml:space="preserve"> </v>
      </c>
      <c r="G554" s="70"/>
      <c r="H554" s="70"/>
      <c r="I554" s="70"/>
      <c r="J554" s="70"/>
      <c r="K554" s="70"/>
      <c r="L554" s="70"/>
    </row>
    <row r="555" spans="1:12" x14ac:dyDescent="0.2">
      <c r="A555" s="65">
        <v>540</v>
      </c>
      <c r="B555" s="70"/>
      <c r="C555" s="70"/>
      <c r="D555" s="19"/>
      <c r="E555" s="19"/>
      <c r="F555" s="57" t="str">
        <f t="shared" si="8"/>
        <v xml:space="preserve"> </v>
      </c>
      <c r="G555" s="70"/>
      <c r="H555" s="70"/>
      <c r="I555" s="70"/>
      <c r="J555" s="70"/>
      <c r="K555" s="70"/>
      <c r="L555" s="70"/>
    </row>
    <row r="556" spans="1:12" x14ac:dyDescent="0.2">
      <c r="A556" s="65">
        <v>541</v>
      </c>
      <c r="B556" s="70"/>
      <c r="C556" s="70"/>
      <c r="D556" s="19"/>
      <c r="E556" s="19"/>
      <c r="F556" s="57" t="str">
        <f t="shared" si="8"/>
        <v xml:space="preserve"> </v>
      </c>
      <c r="G556" s="70"/>
      <c r="H556" s="70"/>
      <c r="I556" s="70"/>
      <c r="J556" s="70"/>
      <c r="K556" s="70"/>
      <c r="L556" s="70"/>
    </row>
    <row r="557" spans="1:12" x14ac:dyDescent="0.2">
      <c r="A557" s="65">
        <v>542</v>
      </c>
      <c r="B557" s="70"/>
      <c r="C557" s="70"/>
      <c r="D557" s="19"/>
      <c r="E557" s="19"/>
      <c r="F557" s="57" t="str">
        <f t="shared" si="8"/>
        <v xml:space="preserve"> </v>
      </c>
      <c r="G557" s="70"/>
      <c r="H557" s="70"/>
      <c r="I557" s="70"/>
      <c r="J557" s="70"/>
      <c r="K557" s="70"/>
      <c r="L557" s="70"/>
    </row>
    <row r="558" spans="1:12" x14ac:dyDescent="0.2">
      <c r="A558" s="65">
        <v>543</v>
      </c>
      <c r="B558" s="70"/>
      <c r="C558" s="70"/>
      <c r="D558" s="19"/>
      <c r="E558" s="19"/>
      <c r="F558" s="57" t="str">
        <f t="shared" si="8"/>
        <v xml:space="preserve"> </v>
      </c>
      <c r="G558" s="70"/>
      <c r="H558" s="70"/>
      <c r="I558" s="70"/>
      <c r="J558" s="70"/>
      <c r="K558" s="70"/>
      <c r="L558" s="70"/>
    </row>
    <row r="559" spans="1:12" x14ac:dyDescent="0.2">
      <c r="A559" s="65">
        <v>544</v>
      </c>
      <c r="B559" s="70"/>
      <c r="C559" s="70"/>
      <c r="D559" s="19"/>
      <c r="E559" s="19"/>
      <c r="F559" s="57" t="str">
        <f t="shared" si="8"/>
        <v xml:space="preserve"> </v>
      </c>
      <c r="G559" s="70"/>
      <c r="H559" s="70"/>
      <c r="I559" s="70"/>
      <c r="J559" s="70"/>
      <c r="K559" s="70"/>
      <c r="L559" s="70"/>
    </row>
    <row r="560" spans="1:12" x14ac:dyDescent="0.2">
      <c r="A560" s="65">
        <v>545</v>
      </c>
      <c r="B560" s="70"/>
      <c r="C560" s="70"/>
      <c r="D560" s="19"/>
      <c r="E560" s="19"/>
      <c r="F560" s="57" t="str">
        <f t="shared" si="8"/>
        <v xml:space="preserve"> </v>
      </c>
      <c r="G560" s="70"/>
      <c r="H560" s="70"/>
      <c r="I560" s="70"/>
      <c r="J560" s="70"/>
      <c r="K560" s="70"/>
      <c r="L560" s="70"/>
    </row>
    <row r="561" spans="1:12" x14ac:dyDescent="0.2">
      <c r="A561" s="65">
        <v>546</v>
      </c>
      <c r="B561" s="70"/>
      <c r="C561" s="70"/>
      <c r="D561" s="19"/>
      <c r="E561" s="19"/>
      <c r="F561" s="57" t="str">
        <f t="shared" si="8"/>
        <v xml:space="preserve"> </v>
      </c>
      <c r="G561" s="70"/>
      <c r="H561" s="70"/>
      <c r="I561" s="70"/>
      <c r="J561" s="70"/>
      <c r="K561" s="70"/>
      <c r="L561" s="70"/>
    </row>
    <row r="562" spans="1:12" x14ac:dyDescent="0.2">
      <c r="A562" s="65">
        <v>547</v>
      </c>
      <c r="B562" s="70"/>
      <c r="C562" s="70"/>
      <c r="D562" s="19"/>
      <c r="E562" s="19"/>
      <c r="F562" s="57" t="str">
        <f t="shared" si="8"/>
        <v xml:space="preserve"> </v>
      </c>
      <c r="G562" s="70"/>
      <c r="H562" s="70"/>
      <c r="I562" s="70"/>
      <c r="J562" s="70"/>
      <c r="K562" s="70"/>
      <c r="L562" s="70"/>
    </row>
    <row r="563" spans="1:12" x14ac:dyDescent="0.2">
      <c r="A563" s="65">
        <v>548</v>
      </c>
      <c r="B563" s="70"/>
      <c r="C563" s="70"/>
      <c r="D563" s="19"/>
      <c r="E563" s="19"/>
      <c r="F563" s="57" t="str">
        <f t="shared" si="8"/>
        <v xml:space="preserve"> </v>
      </c>
      <c r="G563" s="70"/>
      <c r="H563" s="70"/>
      <c r="I563" s="70"/>
      <c r="J563" s="70"/>
      <c r="K563" s="70"/>
      <c r="L563" s="70"/>
    </row>
    <row r="564" spans="1:12" x14ac:dyDescent="0.2">
      <c r="A564" s="65">
        <v>549</v>
      </c>
      <c r="B564" s="70"/>
      <c r="C564" s="70"/>
      <c r="D564" s="19"/>
      <c r="E564" s="19"/>
      <c r="F564" s="57" t="str">
        <f t="shared" si="8"/>
        <v xml:space="preserve"> </v>
      </c>
      <c r="G564" s="70"/>
      <c r="H564" s="70"/>
      <c r="I564" s="70"/>
      <c r="J564" s="70"/>
      <c r="K564" s="70"/>
      <c r="L564" s="70"/>
    </row>
    <row r="565" spans="1:12" x14ac:dyDescent="0.2">
      <c r="A565" s="65">
        <v>550</v>
      </c>
      <c r="B565" s="70"/>
      <c r="C565" s="70"/>
      <c r="D565" s="19"/>
      <c r="E565" s="19"/>
      <c r="F565" s="57" t="str">
        <f t="shared" si="8"/>
        <v xml:space="preserve"> </v>
      </c>
      <c r="G565" s="70"/>
      <c r="H565" s="70"/>
      <c r="I565" s="70"/>
      <c r="J565" s="70"/>
      <c r="K565" s="70"/>
      <c r="L565" s="70"/>
    </row>
    <row r="566" spans="1:12" x14ac:dyDescent="0.2">
      <c r="A566" s="65">
        <v>551</v>
      </c>
      <c r="B566" s="70"/>
      <c r="C566" s="70"/>
      <c r="D566" s="19"/>
      <c r="E566" s="19"/>
      <c r="F566" s="57" t="str">
        <f t="shared" si="8"/>
        <v xml:space="preserve"> </v>
      </c>
      <c r="G566" s="70"/>
      <c r="H566" s="70"/>
      <c r="I566" s="70"/>
      <c r="J566" s="70"/>
      <c r="K566" s="70"/>
      <c r="L566" s="70"/>
    </row>
    <row r="567" spans="1:12" x14ac:dyDescent="0.2">
      <c r="A567" s="65">
        <v>552</v>
      </c>
      <c r="B567" s="70"/>
      <c r="C567" s="70"/>
      <c r="D567" s="19"/>
      <c r="E567" s="19"/>
      <c r="F567" s="57" t="str">
        <f t="shared" si="8"/>
        <v xml:space="preserve"> </v>
      </c>
      <c r="G567" s="70"/>
      <c r="H567" s="70"/>
      <c r="I567" s="70"/>
      <c r="J567" s="70"/>
      <c r="K567" s="70"/>
      <c r="L567" s="70"/>
    </row>
    <row r="568" spans="1:12" x14ac:dyDescent="0.2">
      <c r="A568" s="65">
        <v>553</v>
      </c>
      <c r="B568" s="70"/>
      <c r="C568" s="70"/>
      <c r="D568" s="19"/>
      <c r="E568" s="19"/>
      <c r="F568" s="57" t="str">
        <f t="shared" si="8"/>
        <v xml:space="preserve"> </v>
      </c>
      <c r="G568" s="70"/>
      <c r="H568" s="70"/>
      <c r="I568" s="70"/>
      <c r="J568" s="70"/>
      <c r="K568" s="70"/>
      <c r="L568" s="70"/>
    </row>
    <row r="569" spans="1:12" x14ac:dyDescent="0.2">
      <c r="A569" s="65">
        <v>554</v>
      </c>
      <c r="B569" s="70"/>
      <c r="C569" s="70"/>
      <c r="D569" s="19"/>
      <c r="E569" s="19"/>
      <c r="F569" s="57" t="str">
        <f t="shared" si="8"/>
        <v xml:space="preserve"> </v>
      </c>
      <c r="G569" s="70"/>
      <c r="H569" s="70"/>
      <c r="I569" s="70"/>
      <c r="J569" s="70"/>
      <c r="K569" s="70"/>
      <c r="L569" s="70"/>
    </row>
    <row r="570" spans="1:12" x14ac:dyDescent="0.2">
      <c r="A570" s="65">
        <v>555</v>
      </c>
      <c r="B570" s="70"/>
      <c r="C570" s="70"/>
      <c r="D570" s="19"/>
      <c r="E570" s="19"/>
      <c r="F570" s="57" t="str">
        <f t="shared" si="8"/>
        <v xml:space="preserve"> </v>
      </c>
      <c r="G570" s="70"/>
      <c r="H570" s="70"/>
      <c r="I570" s="70"/>
      <c r="J570" s="70"/>
      <c r="K570" s="70"/>
      <c r="L570" s="70"/>
    </row>
    <row r="571" spans="1:12" x14ac:dyDescent="0.2">
      <c r="A571" s="65">
        <v>556</v>
      </c>
      <c r="B571" s="70"/>
      <c r="C571" s="70"/>
      <c r="D571" s="19"/>
      <c r="E571" s="19"/>
      <c r="F571" s="57" t="str">
        <f t="shared" si="8"/>
        <v xml:space="preserve"> </v>
      </c>
      <c r="G571" s="70"/>
      <c r="H571" s="70"/>
      <c r="I571" s="70"/>
      <c r="J571" s="70"/>
      <c r="K571" s="70"/>
      <c r="L571" s="70"/>
    </row>
    <row r="572" spans="1:12" x14ac:dyDescent="0.2">
      <c r="A572" s="65">
        <v>557</v>
      </c>
      <c r="B572" s="70"/>
      <c r="C572" s="70"/>
      <c r="D572" s="19"/>
      <c r="E572" s="19"/>
      <c r="F572" s="57" t="str">
        <f t="shared" si="8"/>
        <v xml:space="preserve"> </v>
      </c>
      <c r="G572" s="70"/>
      <c r="H572" s="70"/>
      <c r="I572" s="70"/>
      <c r="J572" s="70"/>
      <c r="K572" s="70"/>
      <c r="L572" s="70"/>
    </row>
    <row r="573" spans="1:12" x14ac:dyDescent="0.2">
      <c r="A573" s="65">
        <v>558</v>
      </c>
      <c r="B573" s="70"/>
      <c r="C573" s="70"/>
      <c r="D573" s="19"/>
      <c r="E573" s="19"/>
      <c r="F573" s="57" t="str">
        <f t="shared" si="8"/>
        <v xml:space="preserve"> </v>
      </c>
      <c r="G573" s="70"/>
      <c r="H573" s="70"/>
      <c r="I573" s="70"/>
      <c r="J573" s="70"/>
      <c r="K573" s="70"/>
      <c r="L573" s="70"/>
    </row>
    <row r="574" spans="1:12" x14ac:dyDescent="0.2">
      <c r="A574" s="65">
        <v>559</v>
      </c>
      <c r="B574" s="70"/>
      <c r="C574" s="70"/>
      <c r="D574" s="19"/>
      <c r="E574" s="19"/>
      <c r="F574" s="57" t="str">
        <f t="shared" si="8"/>
        <v xml:space="preserve"> </v>
      </c>
      <c r="G574" s="70"/>
      <c r="H574" s="70"/>
      <c r="I574" s="70"/>
      <c r="J574" s="70"/>
      <c r="K574" s="70"/>
      <c r="L574" s="70"/>
    </row>
    <row r="575" spans="1:12" x14ac:dyDescent="0.2">
      <c r="A575" s="65">
        <v>560</v>
      </c>
      <c r="B575" s="70"/>
      <c r="C575" s="70"/>
      <c r="D575" s="19"/>
      <c r="E575" s="19"/>
      <c r="F575" s="57" t="str">
        <f t="shared" si="8"/>
        <v xml:space="preserve"> </v>
      </c>
      <c r="G575" s="70"/>
      <c r="H575" s="70"/>
      <c r="I575" s="70"/>
      <c r="J575" s="70"/>
      <c r="K575" s="70"/>
      <c r="L575" s="70"/>
    </row>
    <row r="576" spans="1:12" x14ac:dyDescent="0.2">
      <c r="A576" s="65">
        <v>561</v>
      </c>
      <c r="B576" s="70"/>
      <c r="C576" s="70"/>
      <c r="D576" s="19"/>
      <c r="E576" s="19"/>
      <c r="F576" s="57" t="str">
        <f t="shared" si="8"/>
        <v xml:space="preserve"> </v>
      </c>
      <c r="G576" s="70"/>
      <c r="H576" s="70"/>
      <c r="I576" s="70"/>
      <c r="J576" s="70"/>
      <c r="K576" s="70"/>
      <c r="L576" s="70"/>
    </row>
    <row r="577" spans="1:12" x14ac:dyDescent="0.2">
      <c r="A577" s="65">
        <v>562</v>
      </c>
      <c r="B577" s="70"/>
      <c r="C577" s="70"/>
      <c r="D577" s="19"/>
      <c r="E577" s="19"/>
      <c r="F577" s="57" t="str">
        <f t="shared" si="8"/>
        <v xml:space="preserve"> </v>
      </c>
      <c r="G577" s="70"/>
      <c r="H577" s="70"/>
      <c r="I577" s="70"/>
      <c r="J577" s="70"/>
      <c r="K577" s="70"/>
      <c r="L577" s="70"/>
    </row>
    <row r="578" spans="1:12" x14ac:dyDescent="0.2">
      <c r="A578" s="65">
        <v>563</v>
      </c>
      <c r="B578" s="70"/>
      <c r="C578" s="70"/>
      <c r="D578" s="19"/>
      <c r="E578" s="19"/>
      <c r="F578" s="57" t="str">
        <f t="shared" si="8"/>
        <v xml:space="preserve"> </v>
      </c>
      <c r="G578" s="70"/>
      <c r="H578" s="70"/>
      <c r="I578" s="70"/>
      <c r="J578" s="70"/>
      <c r="K578" s="70"/>
      <c r="L578" s="70"/>
    </row>
    <row r="579" spans="1:12" x14ac:dyDescent="0.2">
      <c r="A579" s="65">
        <v>564</v>
      </c>
      <c r="B579" s="70"/>
      <c r="C579" s="70"/>
      <c r="D579" s="19"/>
      <c r="E579" s="19"/>
      <c r="F579" s="57" t="str">
        <f t="shared" si="8"/>
        <v xml:space="preserve"> </v>
      </c>
      <c r="G579" s="70"/>
      <c r="H579" s="70"/>
      <c r="I579" s="70"/>
      <c r="J579" s="70"/>
      <c r="K579" s="70"/>
      <c r="L579" s="70"/>
    </row>
    <row r="580" spans="1:12" x14ac:dyDescent="0.2">
      <c r="A580" s="65">
        <v>565</v>
      </c>
      <c r="B580" s="70"/>
      <c r="C580" s="70"/>
      <c r="D580" s="19"/>
      <c r="E580" s="19"/>
      <c r="F580" s="57" t="str">
        <f t="shared" si="8"/>
        <v xml:space="preserve"> </v>
      </c>
      <c r="G580" s="70"/>
      <c r="H580" s="70"/>
      <c r="I580" s="70"/>
      <c r="J580" s="70"/>
      <c r="K580" s="70"/>
      <c r="L580" s="70"/>
    </row>
    <row r="581" spans="1:12" x14ac:dyDescent="0.2">
      <c r="A581" s="65">
        <v>566</v>
      </c>
      <c r="B581" s="70"/>
      <c r="C581" s="70"/>
      <c r="D581" s="19"/>
      <c r="E581" s="19"/>
      <c r="F581" s="57" t="str">
        <f t="shared" si="8"/>
        <v xml:space="preserve"> </v>
      </c>
      <c r="G581" s="70"/>
      <c r="H581" s="70"/>
      <c r="I581" s="70"/>
      <c r="J581" s="70"/>
      <c r="K581" s="70"/>
      <c r="L581" s="70"/>
    </row>
    <row r="582" spans="1:12" x14ac:dyDescent="0.2">
      <c r="A582" s="65">
        <v>567</v>
      </c>
      <c r="B582" s="70"/>
      <c r="C582" s="70"/>
      <c r="D582" s="19"/>
      <c r="E582" s="19"/>
      <c r="F582" s="57" t="str">
        <f t="shared" si="8"/>
        <v xml:space="preserve"> </v>
      </c>
      <c r="G582" s="70"/>
      <c r="H582" s="70"/>
      <c r="I582" s="70"/>
      <c r="J582" s="70"/>
      <c r="K582" s="70"/>
      <c r="L582" s="70"/>
    </row>
    <row r="583" spans="1:12" x14ac:dyDescent="0.2">
      <c r="A583" s="65">
        <v>568</v>
      </c>
      <c r="B583" s="70"/>
      <c r="C583" s="70"/>
      <c r="D583" s="19"/>
      <c r="E583" s="19"/>
      <c r="F583" s="57" t="str">
        <f t="shared" si="8"/>
        <v xml:space="preserve"> </v>
      </c>
      <c r="G583" s="70"/>
      <c r="H583" s="70"/>
      <c r="I583" s="70"/>
      <c r="J583" s="70"/>
      <c r="K583" s="70"/>
      <c r="L583" s="70"/>
    </row>
    <row r="584" spans="1:12" x14ac:dyDescent="0.2">
      <c r="A584" s="65">
        <v>569</v>
      </c>
      <c r="B584" s="70"/>
      <c r="C584" s="70"/>
      <c r="D584" s="19"/>
      <c r="E584" s="19"/>
      <c r="F584" s="57" t="str">
        <f t="shared" si="8"/>
        <v xml:space="preserve"> </v>
      </c>
      <c r="G584" s="70"/>
      <c r="H584" s="70"/>
      <c r="I584" s="70"/>
      <c r="J584" s="70"/>
      <c r="K584" s="70"/>
      <c r="L584" s="70"/>
    </row>
    <row r="585" spans="1:12" x14ac:dyDescent="0.2">
      <c r="A585" s="65">
        <v>570</v>
      </c>
      <c r="B585" s="70"/>
      <c r="C585" s="70"/>
      <c r="D585" s="19"/>
      <c r="E585" s="19"/>
      <c r="F585" s="57" t="str">
        <f t="shared" si="8"/>
        <v xml:space="preserve"> </v>
      </c>
      <c r="G585" s="70"/>
      <c r="H585" s="70"/>
      <c r="I585" s="70"/>
      <c r="J585" s="70"/>
      <c r="K585" s="70"/>
      <c r="L585" s="70"/>
    </row>
    <row r="586" spans="1:12" x14ac:dyDescent="0.2">
      <c r="A586" s="65">
        <v>571</v>
      </c>
      <c r="B586" s="70"/>
      <c r="C586" s="70"/>
      <c r="D586" s="19"/>
      <c r="E586" s="19"/>
      <c r="F586" s="57" t="str">
        <f t="shared" si="8"/>
        <v xml:space="preserve"> </v>
      </c>
      <c r="G586" s="70"/>
      <c r="H586" s="70"/>
      <c r="I586" s="70"/>
      <c r="J586" s="70"/>
      <c r="K586" s="70"/>
      <c r="L586" s="70"/>
    </row>
    <row r="587" spans="1:12" x14ac:dyDescent="0.2">
      <c r="A587" s="65">
        <v>572</v>
      </c>
      <c r="B587" s="70"/>
      <c r="C587" s="70"/>
      <c r="D587" s="19"/>
      <c r="E587" s="19"/>
      <c r="F587" s="57" t="str">
        <f t="shared" si="8"/>
        <v xml:space="preserve"> </v>
      </c>
      <c r="G587" s="70"/>
      <c r="H587" s="70"/>
      <c r="I587" s="70"/>
      <c r="J587" s="70"/>
      <c r="K587" s="70"/>
      <c r="L587" s="70"/>
    </row>
    <row r="588" spans="1:12" x14ac:dyDescent="0.2">
      <c r="A588" s="65">
        <v>573</v>
      </c>
      <c r="B588" s="70"/>
      <c r="C588" s="70"/>
      <c r="D588" s="19"/>
      <c r="E588" s="19"/>
      <c r="F588" s="57" t="str">
        <f t="shared" si="8"/>
        <v xml:space="preserve"> </v>
      </c>
      <c r="G588" s="70"/>
      <c r="H588" s="70"/>
      <c r="I588" s="70"/>
      <c r="J588" s="70"/>
      <c r="K588" s="70"/>
      <c r="L588" s="70"/>
    </row>
    <row r="589" spans="1:12" x14ac:dyDescent="0.2">
      <c r="A589" s="65">
        <v>574</v>
      </c>
      <c r="B589" s="70"/>
      <c r="C589" s="70"/>
      <c r="D589" s="19"/>
      <c r="E589" s="19"/>
      <c r="F589" s="57" t="str">
        <f t="shared" si="8"/>
        <v xml:space="preserve"> </v>
      </c>
      <c r="G589" s="70"/>
      <c r="H589" s="70"/>
      <c r="I589" s="70"/>
      <c r="J589" s="70"/>
      <c r="K589" s="70"/>
      <c r="L589" s="70"/>
    </row>
    <row r="590" spans="1:12" x14ac:dyDescent="0.2">
      <c r="A590" s="65">
        <v>575</v>
      </c>
      <c r="B590" s="70"/>
      <c r="C590" s="70"/>
      <c r="D590" s="19"/>
      <c r="E590" s="19"/>
      <c r="F590" s="57" t="str">
        <f t="shared" si="8"/>
        <v xml:space="preserve"> </v>
      </c>
      <c r="G590" s="70"/>
      <c r="H590" s="70"/>
      <c r="I590" s="70"/>
      <c r="J590" s="70"/>
      <c r="K590" s="70"/>
      <c r="L590" s="70"/>
    </row>
    <row r="591" spans="1:12" x14ac:dyDescent="0.2">
      <c r="A591" s="65">
        <v>576</v>
      </c>
      <c r="B591" s="70"/>
      <c r="C591" s="70"/>
      <c r="D591" s="19"/>
      <c r="E591" s="19"/>
      <c r="F591" s="57" t="str">
        <f t="shared" si="8"/>
        <v xml:space="preserve"> </v>
      </c>
      <c r="G591" s="70"/>
      <c r="H591" s="70"/>
      <c r="I591" s="70"/>
      <c r="J591" s="70"/>
      <c r="K591" s="70"/>
      <c r="L591" s="70"/>
    </row>
    <row r="592" spans="1:12" x14ac:dyDescent="0.2">
      <c r="A592" s="65">
        <v>577</v>
      </c>
      <c r="B592" s="70"/>
      <c r="C592" s="70"/>
      <c r="D592" s="19"/>
      <c r="E592" s="19"/>
      <c r="F592" s="57" t="str">
        <f t="shared" si="8"/>
        <v xml:space="preserve"> </v>
      </c>
      <c r="G592" s="70"/>
      <c r="H592" s="70"/>
      <c r="I592" s="70"/>
      <c r="J592" s="70"/>
      <c r="K592" s="70"/>
      <c r="L592" s="70"/>
    </row>
    <row r="593" spans="1:12" x14ac:dyDescent="0.2">
      <c r="A593" s="65">
        <v>578</v>
      </c>
      <c r="B593" s="70"/>
      <c r="C593" s="70"/>
      <c r="D593" s="19"/>
      <c r="E593" s="19"/>
      <c r="F593" s="57" t="str">
        <f t="shared" ref="F593:F656" si="9">IF($E593=1,$F$4,IF($E593=2,$F$5,IF($E593=3,$F$6,IF($E593=4,$F$7,IF($E593=5,$F$8,IF($E593=6,$F$9,IF($E593=7,$F$10,IF($E593=8,$F$11," "))))))))</f>
        <v xml:space="preserve"> </v>
      </c>
      <c r="G593" s="70"/>
      <c r="H593" s="70"/>
      <c r="I593" s="70"/>
      <c r="J593" s="70"/>
      <c r="K593" s="70"/>
      <c r="L593" s="70"/>
    </row>
    <row r="594" spans="1:12" x14ac:dyDescent="0.2">
      <c r="A594" s="65">
        <v>579</v>
      </c>
      <c r="B594" s="70"/>
      <c r="C594" s="70"/>
      <c r="D594" s="19"/>
      <c r="E594" s="19"/>
      <c r="F594" s="57" t="str">
        <f t="shared" si="9"/>
        <v xml:space="preserve"> </v>
      </c>
      <c r="G594" s="70"/>
      <c r="H594" s="70"/>
      <c r="I594" s="70"/>
      <c r="J594" s="70"/>
      <c r="K594" s="70"/>
      <c r="L594" s="70"/>
    </row>
    <row r="595" spans="1:12" x14ac:dyDescent="0.2">
      <c r="A595" s="65">
        <v>580</v>
      </c>
      <c r="B595" s="70"/>
      <c r="C595" s="70"/>
      <c r="D595" s="19"/>
      <c r="E595" s="19"/>
      <c r="F595" s="57" t="str">
        <f t="shared" si="9"/>
        <v xml:space="preserve"> </v>
      </c>
      <c r="G595" s="70"/>
      <c r="H595" s="70"/>
      <c r="I595" s="70"/>
      <c r="J595" s="70"/>
      <c r="K595" s="70"/>
      <c r="L595" s="70"/>
    </row>
    <row r="596" spans="1:12" x14ac:dyDescent="0.2">
      <c r="A596" s="65">
        <v>581</v>
      </c>
      <c r="B596" s="70"/>
      <c r="C596" s="70"/>
      <c r="D596" s="19"/>
      <c r="E596" s="19"/>
      <c r="F596" s="57" t="str">
        <f t="shared" si="9"/>
        <v xml:space="preserve"> </v>
      </c>
      <c r="G596" s="70"/>
      <c r="H596" s="70"/>
      <c r="I596" s="70"/>
      <c r="J596" s="70"/>
      <c r="K596" s="70"/>
      <c r="L596" s="70"/>
    </row>
    <row r="597" spans="1:12" x14ac:dyDescent="0.2">
      <c r="A597" s="65">
        <v>582</v>
      </c>
      <c r="B597" s="70"/>
      <c r="C597" s="70"/>
      <c r="D597" s="19"/>
      <c r="E597" s="19"/>
      <c r="F597" s="57" t="str">
        <f t="shared" si="9"/>
        <v xml:space="preserve"> </v>
      </c>
      <c r="G597" s="70"/>
      <c r="H597" s="70"/>
      <c r="I597" s="70"/>
      <c r="J597" s="70"/>
      <c r="K597" s="70"/>
      <c r="L597" s="70"/>
    </row>
    <row r="598" spans="1:12" x14ac:dyDescent="0.2">
      <c r="A598" s="65">
        <v>583</v>
      </c>
      <c r="B598" s="70"/>
      <c r="C598" s="70"/>
      <c r="D598" s="19"/>
      <c r="E598" s="19"/>
      <c r="F598" s="57" t="str">
        <f t="shared" si="9"/>
        <v xml:space="preserve"> </v>
      </c>
      <c r="G598" s="70"/>
      <c r="H598" s="70"/>
      <c r="I598" s="70"/>
      <c r="J598" s="70"/>
      <c r="K598" s="70"/>
      <c r="L598" s="70"/>
    </row>
    <row r="599" spans="1:12" x14ac:dyDescent="0.2">
      <c r="A599" s="65">
        <v>584</v>
      </c>
      <c r="B599" s="70"/>
      <c r="C599" s="70"/>
      <c r="D599" s="19"/>
      <c r="E599" s="19"/>
      <c r="F599" s="57" t="str">
        <f t="shared" si="9"/>
        <v xml:space="preserve"> </v>
      </c>
      <c r="G599" s="70"/>
      <c r="H599" s="70"/>
      <c r="I599" s="70"/>
      <c r="J599" s="70"/>
      <c r="K599" s="70"/>
      <c r="L599" s="70"/>
    </row>
    <row r="600" spans="1:12" x14ac:dyDescent="0.2">
      <c r="A600" s="65">
        <v>585</v>
      </c>
      <c r="B600" s="70"/>
      <c r="C600" s="70"/>
      <c r="D600" s="19"/>
      <c r="E600" s="19"/>
      <c r="F600" s="57" t="str">
        <f t="shared" si="9"/>
        <v xml:space="preserve"> </v>
      </c>
      <c r="G600" s="70"/>
      <c r="H600" s="70"/>
      <c r="I600" s="70"/>
      <c r="J600" s="70"/>
      <c r="K600" s="70"/>
      <c r="L600" s="70"/>
    </row>
    <row r="601" spans="1:12" x14ac:dyDescent="0.2">
      <c r="A601" s="65">
        <v>586</v>
      </c>
      <c r="B601" s="70"/>
      <c r="C601" s="70"/>
      <c r="D601" s="19"/>
      <c r="E601" s="19"/>
      <c r="F601" s="57" t="str">
        <f t="shared" si="9"/>
        <v xml:space="preserve"> </v>
      </c>
      <c r="G601" s="70"/>
      <c r="H601" s="70"/>
      <c r="I601" s="70"/>
      <c r="J601" s="70"/>
      <c r="K601" s="70"/>
      <c r="L601" s="70"/>
    </row>
    <row r="602" spans="1:12" x14ac:dyDescent="0.2">
      <c r="A602" s="65">
        <v>587</v>
      </c>
      <c r="B602" s="70"/>
      <c r="C602" s="70"/>
      <c r="D602" s="19"/>
      <c r="E602" s="19"/>
      <c r="F602" s="57" t="str">
        <f t="shared" si="9"/>
        <v xml:space="preserve"> </v>
      </c>
      <c r="G602" s="70"/>
      <c r="H602" s="70"/>
      <c r="I602" s="70"/>
      <c r="J602" s="70"/>
      <c r="K602" s="70"/>
      <c r="L602" s="70"/>
    </row>
    <row r="603" spans="1:12" x14ac:dyDescent="0.2">
      <c r="A603" s="65">
        <v>588</v>
      </c>
      <c r="B603" s="70"/>
      <c r="C603" s="70"/>
      <c r="D603" s="19"/>
      <c r="E603" s="19"/>
      <c r="F603" s="57" t="str">
        <f t="shared" si="9"/>
        <v xml:space="preserve"> </v>
      </c>
      <c r="G603" s="70"/>
      <c r="H603" s="70"/>
      <c r="I603" s="70"/>
      <c r="J603" s="70"/>
      <c r="K603" s="70"/>
      <c r="L603" s="70"/>
    </row>
    <row r="604" spans="1:12" x14ac:dyDescent="0.2">
      <c r="A604" s="65">
        <v>589</v>
      </c>
      <c r="B604" s="70"/>
      <c r="C604" s="70"/>
      <c r="D604" s="19"/>
      <c r="E604" s="19"/>
      <c r="F604" s="57" t="str">
        <f t="shared" si="9"/>
        <v xml:space="preserve"> </v>
      </c>
      <c r="G604" s="70"/>
      <c r="H604" s="70"/>
      <c r="I604" s="70"/>
      <c r="J604" s="70"/>
      <c r="K604" s="70"/>
      <c r="L604" s="70"/>
    </row>
    <row r="605" spans="1:12" x14ac:dyDescent="0.2">
      <c r="A605" s="65">
        <v>590</v>
      </c>
      <c r="B605" s="70"/>
      <c r="C605" s="70"/>
      <c r="D605" s="19"/>
      <c r="E605" s="19"/>
      <c r="F605" s="57" t="str">
        <f t="shared" si="9"/>
        <v xml:space="preserve"> </v>
      </c>
      <c r="G605" s="70"/>
      <c r="H605" s="70"/>
      <c r="I605" s="70"/>
      <c r="J605" s="70"/>
      <c r="K605" s="70"/>
      <c r="L605" s="70"/>
    </row>
    <row r="606" spans="1:12" x14ac:dyDescent="0.2">
      <c r="A606" s="65">
        <v>591</v>
      </c>
      <c r="B606" s="70"/>
      <c r="C606" s="70"/>
      <c r="D606" s="19"/>
      <c r="E606" s="19"/>
      <c r="F606" s="57" t="str">
        <f t="shared" si="9"/>
        <v xml:space="preserve"> </v>
      </c>
      <c r="G606" s="70"/>
      <c r="H606" s="70"/>
      <c r="I606" s="70"/>
      <c r="J606" s="70"/>
      <c r="K606" s="70"/>
      <c r="L606" s="70"/>
    </row>
    <row r="607" spans="1:12" x14ac:dyDescent="0.2">
      <c r="A607" s="65">
        <v>592</v>
      </c>
      <c r="B607" s="70"/>
      <c r="C607" s="70"/>
      <c r="D607" s="19"/>
      <c r="E607" s="19"/>
      <c r="F607" s="57" t="str">
        <f t="shared" si="9"/>
        <v xml:space="preserve"> </v>
      </c>
      <c r="G607" s="70"/>
      <c r="H607" s="70"/>
      <c r="I607" s="70"/>
      <c r="J607" s="70"/>
      <c r="K607" s="70"/>
      <c r="L607" s="70"/>
    </row>
    <row r="608" spans="1:12" x14ac:dyDescent="0.2">
      <c r="A608" s="65">
        <v>593</v>
      </c>
      <c r="B608" s="70"/>
      <c r="C608" s="70"/>
      <c r="D608" s="19"/>
      <c r="E608" s="19"/>
      <c r="F608" s="57" t="str">
        <f t="shared" si="9"/>
        <v xml:space="preserve"> </v>
      </c>
      <c r="G608" s="70"/>
      <c r="H608" s="70"/>
      <c r="I608" s="70"/>
      <c r="J608" s="70"/>
      <c r="K608" s="70"/>
      <c r="L608" s="70"/>
    </row>
    <row r="609" spans="1:12" x14ac:dyDescent="0.2">
      <c r="A609" s="65">
        <v>594</v>
      </c>
      <c r="B609" s="70"/>
      <c r="C609" s="70"/>
      <c r="D609" s="19"/>
      <c r="E609" s="19"/>
      <c r="F609" s="57" t="str">
        <f t="shared" si="9"/>
        <v xml:space="preserve"> </v>
      </c>
      <c r="G609" s="70"/>
      <c r="H609" s="70"/>
      <c r="I609" s="70"/>
      <c r="J609" s="70"/>
      <c r="K609" s="70"/>
      <c r="L609" s="70"/>
    </row>
    <row r="610" spans="1:12" x14ac:dyDescent="0.2">
      <c r="A610" s="65">
        <v>595</v>
      </c>
      <c r="B610" s="70"/>
      <c r="C610" s="70"/>
      <c r="D610" s="19"/>
      <c r="E610" s="19"/>
      <c r="F610" s="57" t="str">
        <f t="shared" si="9"/>
        <v xml:space="preserve"> </v>
      </c>
      <c r="G610" s="70"/>
      <c r="H610" s="70"/>
      <c r="I610" s="70"/>
      <c r="J610" s="70"/>
      <c r="K610" s="70"/>
      <c r="L610" s="70"/>
    </row>
    <row r="611" spans="1:12" x14ac:dyDescent="0.2">
      <c r="A611" s="65">
        <v>596</v>
      </c>
      <c r="B611" s="70"/>
      <c r="C611" s="70"/>
      <c r="D611" s="19"/>
      <c r="E611" s="19"/>
      <c r="F611" s="57" t="str">
        <f t="shared" si="9"/>
        <v xml:space="preserve"> </v>
      </c>
      <c r="G611" s="70"/>
      <c r="H611" s="70"/>
      <c r="I611" s="70"/>
      <c r="J611" s="70"/>
      <c r="K611" s="70"/>
      <c r="L611" s="70"/>
    </row>
    <row r="612" spans="1:12" x14ac:dyDescent="0.2">
      <c r="A612" s="65">
        <v>597</v>
      </c>
      <c r="B612" s="70"/>
      <c r="C612" s="70"/>
      <c r="D612" s="19"/>
      <c r="E612" s="19"/>
      <c r="F612" s="57" t="str">
        <f t="shared" si="9"/>
        <v xml:space="preserve"> </v>
      </c>
      <c r="G612" s="70"/>
      <c r="H612" s="70"/>
      <c r="I612" s="70"/>
      <c r="J612" s="70"/>
      <c r="K612" s="70"/>
      <c r="L612" s="70"/>
    </row>
    <row r="613" spans="1:12" x14ac:dyDescent="0.2">
      <c r="A613" s="65">
        <v>598</v>
      </c>
      <c r="B613" s="70"/>
      <c r="C613" s="70"/>
      <c r="D613" s="19"/>
      <c r="E613" s="19"/>
      <c r="F613" s="57" t="str">
        <f t="shared" si="9"/>
        <v xml:space="preserve"> </v>
      </c>
      <c r="G613" s="70"/>
      <c r="H613" s="70"/>
      <c r="I613" s="70"/>
      <c r="J613" s="70"/>
      <c r="K613" s="70"/>
      <c r="L613" s="70"/>
    </row>
    <row r="614" spans="1:12" x14ac:dyDescent="0.2">
      <c r="A614" s="65">
        <v>599</v>
      </c>
      <c r="B614" s="70"/>
      <c r="C614" s="70"/>
      <c r="D614" s="19"/>
      <c r="E614" s="19"/>
      <c r="F614" s="57" t="str">
        <f t="shared" si="9"/>
        <v xml:space="preserve"> </v>
      </c>
      <c r="G614" s="70"/>
      <c r="H614" s="70"/>
      <c r="I614" s="70"/>
      <c r="J614" s="70"/>
      <c r="K614" s="70"/>
      <c r="L614" s="70"/>
    </row>
    <row r="615" spans="1:12" x14ac:dyDescent="0.2">
      <c r="A615" s="65">
        <v>600</v>
      </c>
      <c r="B615" s="70"/>
      <c r="C615" s="70"/>
      <c r="D615" s="19"/>
      <c r="E615" s="19"/>
      <c r="F615" s="57" t="str">
        <f t="shared" si="9"/>
        <v xml:space="preserve"> </v>
      </c>
      <c r="G615" s="70"/>
      <c r="H615" s="70"/>
      <c r="I615" s="70"/>
      <c r="J615" s="70"/>
      <c r="K615" s="70"/>
      <c r="L615" s="70"/>
    </row>
    <row r="616" spans="1:12" x14ac:dyDescent="0.2">
      <c r="A616" s="65">
        <v>601</v>
      </c>
      <c r="B616" s="70"/>
      <c r="C616" s="70"/>
      <c r="D616" s="19"/>
      <c r="E616" s="19"/>
      <c r="F616" s="57" t="str">
        <f t="shared" si="9"/>
        <v xml:space="preserve"> </v>
      </c>
      <c r="G616" s="70"/>
      <c r="H616" s="70"/>
      <c r="I616" s="70"/>
      <c r="J616" s="70"/>
      <c r="K616" s="70"/>
      <c r="L616" s="70"/>
    </row>
    <row r="617" spans="1:12" x14ac:dyDescent="0.2">
      <c r="A617" s="65">
        <v>602</v>
      </c>
      <c r="B617" s="70"/>
      <c r="C617" s="70"/>
      <c r="D617" s="19"/>
      <c r="E617" s="19"/>
      <c r="F617" s="57" t="str">
        <f t="shared" si="9"/>
        <v xml:space="preserve"> </v>
      </c>
      <c r="G617" s="70"/>
      <c r="H617" s="70"/>
      <c r="I617" s="70"/>
      <c r="J617" s="70"/>
      <c r="K617" s="70"/>
      <c r="L617" s="70"/>
    </row>
    <row r="618" spans="1:12" x14ac:dyDescent="0.2">
      <c r="A618" s="65">
        <v>603</v>
      </c>
      <c r="B618" s="70"/>
      <c r="C618" s="70"/>
      <c r="D618" s="19"/>
      <c r="E618" s="19"/>
      <c r="F618" s="57" t="str">
        <f t="shared" si="9"/>
        <v xml:space="preserve"> </v>
      </c>
      <c r="G618" s="70"/>
      <c r="H618" s="70"/>
      <c r="I618" s="70"/>
      <c r="J618" s="70"/>
      <c r="K618" s="70"/>
      <c r="L618" s="70"/>
    </row>
    <row r="619" spans="1:12" x14ac:dyDescent="0.2">
      <c r="A619" s="65">
        <v>604</v>
      </c>
      <c r="B619" s="70"/>
      <c r="C619" s="70"/>
      <c r="D619" s="19"/>
      <c r="E619" s="19"/>
      <c r="F619" s="57" t="str">
        <f t="shared" si="9"/>
        <v xml:space="preserve"> </v>
      </c>
      <c r="G619" s="70"/>
      <c r="H619" s="70"/>
      <c r="I619" s="70"/>
      <c r="J619" s="70"/>
      <c r="K619" s="70"/>
      <c r="L619" s="70"/>
    </row>
    <row r="620" spans="1:12" x14ac:dyDescent="0.2">
      <c r="A620" s="65">
        <v>605</v>
      </c>
      <c r="B620" s="70"/>
      <c r="C620" s="70"/>
      <c r="D620" s="19"/>
      <c r="E620" s="19"/>
      <c r="F620" s="57" t="str">
        <f t="shared" si="9"/>
        <v xml:space="preserve"> </v>
      </c>
      <c r="G620" s="70"/>
      <c r="H620" s="70"/>
      <c r="I620" s="70"/>
      <c r="J620" s="70"/>
      <c r="K620" s="70"/>
      <c r="L620" s="70"/>
    </row>
    <row r="621" spans="1:12" x14ac:dyDescent="0.2">
      <c r="A621" s="65">
        <v>606</v>
      </c>
      <c r="B621" s="70"/>
      <c r="C621" s="70"/>
      <c r="D621" s="19"/>
      <c r="E621" s="19"/>
      <c r="F621" s="57" t="str">
        <f t="shared" si="9"/>
        <v xml:space="preserve"> </v>
      </c>
      <c r="G621" s="70"/>
      <c r="H621" s="70"/>
      <c r="I621" s="70"/>
      <c r="J621" s="70"/>
      <c r="K621" s="70"/>
      <c r="L621" s="70"/>
    </row>
    <row r="622" spans="1:12" x14ac:dyDescent="0.2">
      <c r="A622" s="65">
        <v>607</v>
      </c>
      <c r="B622" s="70"/>
      <c r="C622" s="70"/>
      <c r="D622" s="19"/>
      <c r="E622" s="19"/>
      <c r="F622" s="57" t="str">
        <f t="shared" si="9"/>
        <v xml:space="preserve"> </v>
      </c>
      <c r="G622" s="70"/>
      <c r="H622" s="70"/>
      <c r="I622" s="70"/>
      <c r="J622" s="70"/>
      <c r="K622" s="70"/>
      <c r="L622" s="70"/>
    </row>
    <row r="623" spans="1:12" x14ac:dyDescent="0.2">
      <c r="A623" s="65">
        <v>608</v>
      </c>
      <c r="B623" s="70"/>
      <c r="C623" s="70"/>
      <c r="D623" s="19"/>
      <c r="E623" s="19"/>
      <c r="F623" s="57" t="str">
        <f t="shared" si="9"/>
        <v xml:space="preserve"> </v>
      </c>
      <c r="G623" s="70"/>
      <c r="H623" s="70"/>
      <c r="I623" s="70"/>
      <c r="J623" s="70"/>
      <c r="K623" s="70"/>
      <c r="L623" s="70"/>
    </row>
    <row r="624" spans="1:12" x14ac:dyDescent="0.2">
      <c r="A624" s="65">
        <v>609</v>
      </c>
      <c r="B624" s="70"/>
      <c r="C624" s="70"/>
      <c r="D624" s="19"/>
      <c r="E624" s="19"/>
      <c r="F624" s="57" t="str">
        <f t="shared" si="9"/>
        <v xml:space="preserve"> </v>
      </c>
      <c r="G624" s="70"/>
      <c r="H624" s="70"/>
      <c r="I624" s="70"/>
      <c r="J624" s="70"/>
      <c r="K624" s="70"/>
      <c r="L624" s="70"/>
    </row>
    <row r="625" spans="1:12" x14ac:dyDescent="0.2">
      <c r="A625" s="65">
        <v>610</v>
      </c>
      <c r="B625" s="70"/>
      <c r="C625" s="70"/>
      <c r="D625" s="19"/>
      <c r="E625" s="19"/>
      <c r="F625" s="57" t="str">
        <f t="shared" si="9"/>
        <v xml:space="preserve"> </v>
      </c>
      <c r="G625" s="70"/>
      <c r="H625" s="70"/>
      <c r="I625" s="70"/>
      <c r="J625" s="70"/>
      <c r="K625" s="70"/>
      <c r="L625" s="70"/>
    </row>
    <row r="626" spans="1:12" x14ac:dyDescent="0.2">
      <c r="A626" s="65">
        <v>611</v>
      </c>
      <c r="B626" s="70"/>
      <c r="C626" s="70"/>
      <c r="D626" s="19"/>
      <c r="E626" s="19"/>
      <c r="F626" s="57" t="str">
        <f t="shared" si="9"/>
        <v xml:space="preserve"> </v>
      </c>
      <c r="G626" s="70"/>
      <c r="H626" s="70"/>
      <c r="I626" s="70"/>
      <c r="J626" s="70"/>
      <c r="K626" s="70"/>
      <c r="L626" s="70"/>
    </row>
    <row r="627" spans="1:12" x14ac:dyDescent="0.2">
      <c r="A627" s="65">
        <v>612</v>
      </c>
      <c r="B627" s="70"/>
      <c r="C627" s="70"/>
      <c r="D627" s="19"/>
      <c r="E627" s="19"/>
      <c r="F627" s="57" t="str">
        <f t="shared" si="9"/>
        <v xml:space="preserve"> </v>
      </c>
      <c r="G627" s="70"/>
      <c r="H627" s="70"/>
      <c r="I627" s="70"/>
      <c r="J627" s="70"/>
      <c r="K627" s="70"/>
      <c r="L627" s="70"/>
    </row>
    <row r="628" spans="1:12" x14ac:dyDescent="0.2">
      <c r="A628" s="65">
        <v>613</v>
      </c>
      <c r="B628" s="70"/>
      <c r="C628" s="70"/>
      <c r="D628" s="19"/>
      <c r="E628" s="19"/>
      <c r="F628" s="57" t="str">
        <f t="shared" si="9"/>
        <v xml:space="preserve"> </v>
      </c>
      <c r="G628" s="70"/>
      <c r="H628" s="70"/>
      <c r="I628" s="70"/>
      <c r="J628" s="70"/>
      <c r="K628" s="70"/>
      <c r="L628" s="70"/>
    </row>
    <row r="629" spans="1:12" x14ac:dyDescent="0.2">
      <c r="A629" s="65">
        <v>614</v>
      </c>
      <c r="B629" s="70"/>
      <c r="C629" s="70"/>
      <c r="D629" s="19"/>
      <c r="E629" s="19"/>
      <c r="F629" s="57" t="str">
        <f t="shared" si="9"/>
        <v xml:space="preserve"> </v>
      </c>
      <c r="G629" s="70"/>
      <c r="H629" s="70"/>
      <c r="I629" s="70"/>
      <c r="J629" s="70"/>
      <c r="K629" s="70"/>
      <c r="L629" s="70"/>
    </row>
    <row r="630" spans="1:12" x14ac:dyDescent="0.2">
      <c r="A630" s="65">
        <v>615</v>
      </c>
      <c r="B630" s="70"/>
      <c r="C630" s="70"/>
      <c r="D630" s="19"/>
      <c r="E630" s="19"/>
      <c r="F630" s="57" t="str">
        <f t="shared" si="9"/>
        <v xml:space="preserve"> </v>
      </c>
      <c r="G630" s="70"/>
      <c r="H630" s="70"/>
      <c r="I630" s="70"/>
      <c r="J630" s="70"/>
      <c r="K630" s="70"/>
      <c r="L630" s="70"/>
    </row>
    <row r="631" spans="1:12" x14ac:dyDescent="0.2">
      <c r="A631" s="65">
        <v>616</v>
      </c>
      <c r="B631" s="70"/>
      <c r="C631" s="70"/>
      <c r="D631" s="19"/>
      <c r="E631" s="19"/>
      <c r="F631" s="57" t="str">
        <f t="shared" si="9"/>
        <v xml:space="preserve"> </v>
      </c>
      <c r="G631" s="70"/>
      <c r="H631" s="70"/>
      <c r="I631" s="70"/>
      <c r="J631" s="70"/>
      <c r="K631" s="70"/>
      <c r="L631" s="70"/>
    </row>
    <row r="632" spans="1:12" x14ac:dyDescent="0.2">
      <c r="A632" s="65">
        <v>617</v>
      </c>
      <c r="B632" s="70"/>
      <c r="C632" s="70"/>
      <c r="D632" s="19"/>
      <c r="E632" s="19"/>
      <c r="F632" s="57" t="str">
        <f t="shared" si="9"/>
        <v xml:space="preserve"> </v>
      </c>
      <c r="G632" s="70"/>
      <c r="H632" s="70"/>
      <c r="I632" s="70"/>
      <c r="J632" s="70"/>
      <c r="K632" s="70"/>
      <c r="L632" s="70"/>
    </row>
    <row r="633" spans="1:12" x14ac:dyDescent="0.2">
      <c r="A633" s="65">
        <v>618</v>
      </c>
      <c r="B633" s="70"/>
      <c r="C633" s="70"/>
      <c r="D633" s="19"/>
      <c r="E633" s="19"/>
      <c r="F633" s="57" t="str">
        <f t="shared" si="9"/>
        <v xml:space="preserve"> </v>
      </c>
      <c r="G633" s="70"/>
      <c r="H633" s="70"/>
      <c r="I633" s="70"/>
      <c r="J633" s="70"/>
      <c r="K633" s="70"/>
      <c r="L633" s="70"/>
    </row>
    <row r="634" spans="1:12" x14ac:dyDescent="0.2">
      <c r="A634" s="65">
        <v>619</v>
      </c>
      <c r="B634" s="70"/>
      <c r="C634" s="70"/>
      <c r="D634" s="19"/>
      <c r="E634" s="19"/>
      <c r="F634" s="57" t="str">
        <f t="shared" si="9"/>
        <v xml:space="preserve"> </v>
      </c>
      <c r="G634" s="70"/>
      <c r="H634" s="70"/>
      <c r="I634" s="70"/>
      <c r="J634" s="70"/>
      <c r="K634" s="70"/>
      <c r="L634" s="70"/>
    </row>
    <row r="635" spans="1:12" x14ac:dyDescent="0.2">
      <c r="A635" s="65">
        <v>620</v>
      </c>
      <c r="B635" s="70"/>
      <c r="C635" s="70"/>
      <c r="D635" s="19"/>
      <c r="E635" s="19"/>
      <c r="F635" s="57" t="str">
        <f t="shared" si="9"/>
        <v xml:space="preserve"> </v>
      </c>
      <c r="G635" s="70"/>
      <c r="H635" s="70"/>
      <c r="I635" s="70"/>
      <c r="J635" s="70"/>
      <c r="K635" s="70"/>
      <c r="L635" s="70"/>
    </row>
    <row r="636" spans="1:12" x14ac:dyDescent="0.2">
      <c r="A636" s="65">
        <v>621</v>
      </c>
      <c r="B636" s="70"/>
      <c r="C636" s="70"/>
      <c r="D636" s="19"/>
      <c r="E636" s="19"/>
      <c r="F636" s="57" t="str">
        <f t="shared" si="9"/>
        <v xml:space="preserve"> </v>
      </c>
      <c r="G636" s="70"/>
      <c r="H636" s="70"/>
      <c r="I636" s="70"/>
      <c r="J636" s="70"/>
      <c r="K636" s="70"/>
      <c r="L636" s="70"/>
    </row>
    <row r="637" spans="1:12" x14ac:dyDescent="0.2">
      <c r="A637" s="65">
        <v>622</v>
      </c>
      <c r="B637" s="70"/>
      <c r="C637" s="70"/>
      <c r="D637" s="19"/>
      <c r="E637" s="19"/>
      <c r="F637" s="57" t="str">
        <f t="shared" si="9"/>
        <v xml:space="preserve"> </v>
      </c>
      <c r="G637" s="70"/>
      <c r="H637" s="70"/>
      <c r="I637" s="70"/>
      <c r="J637" s="70"/>
      <c r="K637" s="70"/>
      <c r="L637" s="70"/>
    </row>
    <row r="638" spans="1:12" x14ac:dyDescent="0.2">
      <c r="A638" s="65">
        <v>623</v>
      </c>
      <c r="B638" s="70"/>
      <c r="C638" s="70"/>
      <c r="D638" s="19"/>
      <c r="E638" s="19"/>
      <c r="F638" s="57" t="str">
        <f t="shared" si="9"/>
        <v xml:space="preserve"> </v>
      </c>
      <c r="G638" s="70"/>
      <c r="H638" s="70"/>
      <c r="I638" s="70"/>
      <c r="J638" s="70"/>
      <c r="K638" s="70"/>
      <c r="L638" s="70"/>
    </row>
    <row r="639" spans="1:12" x14ac:dyDescent="0.2">
      <c r="A639" s="65">
        <v>624</v>
      </c>
      <c r="B639" s="70"/>
      <c r="C639" s="70"/>
      <c r="D639" s="19"/>
      <c r="E639" s="19"/>
      <c r="F639" s="57" t="str">
        <f t="shared" si="9"/>
        <v xml:space="preserve"> </v>
      </c>
      <c r="G639" s="70"/>
      <c r="H639" s="70"/>
      <c r="I639" s="70"/>
      <c r="J639" s="70"/>
      <c r="K639" s="70"/>
      <c r="L639" s="70"/>
    </row>
    <row r="640" spans="1:12" x14ac:dyDescent="0.2">
      <c r="A640" s="65">
        <v>625</v>
      </c>
      <c r="B640" s="70"/>
      <c r="C640" s="70"/>
      <c r="D640" s="19"/>
      <c r="E640" s="19"/>
      <c r="F640" s="57" t="str">
        <f t="shared" si="9"/>
        <v xml:space="preserve"> </v>
      </c>
      <c r="G640" s="70"/>
      <c r="H640" s="70"/>
      <c r="I640" s="70"/>
      <c r="J640" s="70"/>
      <c r="K640" s="70"/>
      <c r="L640" s="70"/>
    </row>
    <row r="641" spans="1:12" x14ac:dyDescent="0.2">
      <c r="A641" s="65">
        <v>626</v>
      </c>
      <c r="B641" s="70"/>
      <c r="C641" s="70"/>
      <c r="D641" s="19"/>
      <c r="E641" s="19"/>
      <c r="F641" s="57" t="str">
        <f t="shared" si="9"/>
        <v xml:space="preserve"> </v>
      </c>
      <c r="G641" s="70"/>
      <c r="H641" s="70"/>
      <c r="I641" s="70"/>
      <c r="J641" s="70"/>
      <c r="K641" s="70"/>
      <c r="L641" s="70"/>
    </row>
    <row r="642" spans="1:12" x14ac:dyDescent="0.2">
      <c r="A642" s="65">
        <v>627</v>
      </c>
      <c r="B642" s="70"/>
      <c r="C642" s="70"/>
      <c r="D642" s="19"/>
      <c r="E642" s="19"/>
      <c r="F642" s="57" t="str">
        <f t="shared" si="9"/>
        <v xml:space="preserve"> </v>
      </c>
      <c r="G642" s="70"/>
      <c r="H642" s="70"/>
      <c r="I642" s="70"/>
      <c r="J642" s="70"/>
      <c r="K642" s="70"/>
      <c r="L642" s="70"/>
    </row>
    <row r="643" spans="1:12" x14ac:dyDescent="0.2">
      <c r="A643" s="65">
        <v>628</v>
      </c>
      <c r="B643" s="70"/>
      <c r="C643" s="70"/>
      <c r="D643" s="19"/>
      <c r="E643" s="19"/>
      <c r="F643" s="57" t="str">
        <f t="shared" si="9"/>
        <v xml:space="preserve"> </v>
      </c>
      <c r="G643" s="70"/>
      <c r="H643" s="70"/>
      <c r="I643" s="70"/>
      <c r="J643" s="70"/>
      <c r="K643" s="70"/>
      <c r="L643" s="70"/>
    </row>
    <row r="644" spans="1:12" x14ac:dyDescent="0.2">
      <c r="A644" s="65">
        <v>629</v>
      </c>
      <c r="B644" s="70"/>
      <c r="C644" s="70"/>
      <c r="D644" s="19"/>
      <c r="E644" s="19"/>
      <c r="F644" s="57" t="str">
        <f t="shared" si="9"/>
        <v xml:space="preserve"> </v>
      </c>
      <c r="G644" s="70"/>
      <c r="H644" s="70"/>
      <c r="I644" s="70"/>
      <c r="J644" s="70"/>
      <c r="K644" s="70"/>
      <c r="L644" s="70"/>
    </row>
    <row r="645" spans="1:12" x14ac:dyDescent="0.2">
      <c r="A645" s="65">
        <v>630</v>
      </c>
      <c r="B645" s="70"/>
      <c r="C645" s="70"/>
      <c r="D645" s="19"/>
      <c r="E645" s="19"/>
      <c r="F645" s="57" t="str">
        <f t="shared" si="9"/>
        <v xml:space="preserve"> </v>
      </c>
      <c r="G645" s="70"/>
      <c r="H645" s="70"/>
      <c r="I645" s="70"/>
      <c r="J645" s="70"/>
      <c r="K645" s="70"/>
      <c r="L645" s="70"/>
    </row>
    <row r="646" spans="1:12" x14ac:dyDescent="0.2">
      <c r="A646" s="65">
        <v>631</v>
      </c>
      <c r="B646" s="70"/>
      <c r="C646" s="70"/>
      <c r="D646" s="19"/>
      <c r="E646" s="19"/>
      <c r="F646" s="57" t="str">
        <f t="shared" si="9"/>
        <v xml:space="preserve"> </v>
      </c>
      <c r="G646" s="70"/>
      <c r="H646" s="70"/>
      <c r="I646" s="70"/>
      <c r="J646" s="70"/>
      <c r="K646" s="70"/>
      <c r="L646" s="70"/>
    </row>
    <row r="647" spans="1:12" x14ac:dyDescent="0.2">
      <c r="A647" s="65">
        <v>632</v>
      </c>
      <c r="B647" s="70"/>
      <c r="C647" s="70"/>
      <c r="D647" s="19"/>
      <c r="E647" s="19"/>
      <c r="F647" s="57" t="str">
        <f t="shared" si="9"/>
        <v xml:space="preserve"> </v>
      </c>
      <c r="G647" s="70"/>
      <c r="H647" s="70"/>
      <c r="I647" s="70"/>
      <c r="J647" s="70"/>
      <c r="K647" s="70"/>
      <c r="L647" s="70"/>
    </row>
    <row r="648" spans="1:12" x14ac:dyDescent="0.2">
      <c r="A648" s="65">
        <v>633</v>
      </c>
      <c r="B648" s="70"/>
      <c r="C648" s="70"/>
      <c r="D648" s="19"/>
      <c r="E648" s="19"/>
      <c r="F648" s="57" t="str">
        <f t="shared" si="9"/>
        <v xml:space="preserve"> </v>
      </c>
      <c r="G648" s="70"/>
      <c r="H648" s="70"/>
      <c r="I648" s="70"/>
      <c r="J648" s="70"/>
      <c r="K648" s="70"/>
      <c r="L648" s="70"/>
    </row>
    <row r="649" spans="1:12" x14ac:dyDescent="0.2">
      <c r="A649" s="65">
        <v>634</v>
      </c>
      <c r="B649" s="70"/>
      <c r="C649" s="70"/>
      <c r="D649" s="19"/>
      <c r="E649" s="19"/>
      <c r="F649" s="57" t="str">
        <f t="shared" si="9"/>
        <v xml:space="preserve"> </v>
      </c>
      <c r="G649" s="70"/>
      <c r="H649" s="70"/>
      <c r="I649" s="70"/>
      <c r="J649" s="70"/>
      <c r="K649" s="70"/>
      <c r="L649" s="70"/>
    </row>
    <row r="650" spans="1:12" x14ac:dyDescent="0.2">
      <c r="A650" s="65">
        <v>635</v>
      </c>
      <c r="B650" s="70"/>
      <c r="C650" s="70"/>
      <c r="D650" s="19"/>
      <c r="E650" s="19"/>
      <c r="F650" s="57" t="str">
        <f t="shared" si="9"/>
        <v xml:space="preserve"> </v>
      </c>
      <c r="G650" s="70"/>
      <c r="H650" s="70"/>
      <c r="I650" s="70"/>
      <c r="J650" s="70"/>
      <c r="K650" s="70"/>
      <c r="L650" s="70"/>
    </row>
    <row r="651" spans="1:12" x14ac:dyDescent="0.2">
      <c r="A651" s="65">
        <v>636</v>
      </c>
      <c r="B651" s="70"/>
      <c r="C651" s="70"/>
      <c r="D651" s="19"/>
      <c r="E651" s="19"/>
      <c r="F651" s="57" t="str">
        <f t="shared" si="9"/>
        <v xml:space="preserve"> </v>
      </c>
      <c r="G651" s="70"/>
      <c r="H651" s="70"/>
      <c r="I651" s="70"/>
      <c r="J651" s="70"/>
      <c r="K651" s="70"/>
      <c r="L651" s="70"/>
    </row>
    <row r="652" spans="1:12" x14ac:dyDescent="0.2">
      <c r="A652" s="65">
        <v>637</v>
      </c>
      <c r="B652" s="70"/>
      <c r="C652" s="70"/>
      <c r="D652" s="19"/>
      <c r="E652" s="19"/>
      <c r="F652" s="57" t="str">
        <f t="shared" si="9"/>
        <v xml:space="preserve"> </v>
      </c>
      <c r="G652" s="70"/>
      <c r="H652" s="70"/>
      <c r="I652" s="70"/>
      <c r="J652" s="70"/>
      <c r="K652" s="70"/>
      <c r="L652" s="70"/>
    </row>
    <row r="653" spans="1:12" x14ac:dyDescent="0.2">
      <c r="A653" s="65">
        <v>638</v>
      </c>
      <c r="B653" s="70"/>
      <c r="C653" s="70"/>
      <c r="D653" s="19"/>
      <c r="E653" s="19"/>
      <c r="F653" s="57" t="str">
        <f t="shared" si="9"/>
        <v xml:space="preserve"> </v>
      </c>
      <c r="G653" s="70"/>
      <c r="H653" s="70"/>
      <c r="I653" s="70"/>
      <c r="J653" s="70"/>
      <c r="K653" s="70"/>
      <c r="L653" s="70"/>
    </row>
    <row r="654" spans="1:12" x14ac:dyDescent="0.2">
      <c r="A654" s="65">
        <v>639</v>
      </c>
      <c r="B654" s="70"/>
      <c r="C654" s="70"/>
      <c r="D654" s="19"/>
      <c r="E654" s="19"/>
      <c r="F654" s="57" t="str">
        <f t="shared" si="9"/>
        <v xml:space="preserve"> </v>
      </c>
      <c r="G654" s="70"/>
      <c r="H654" s="70"/>
      <c r="I654" s="70"/>
      <c r="J654" s="70"/>
      <c r="K654" s="70"/>
      <c r="L654" s="70"/>
    </row>
    <row r="655" spans="1:12" x14ac:dyDescent="0.2">
      <c r="A655" s="65">
        <v>640</v>
      </c>
      <c r="B655" s="70"/>
      <c r="C655" s="70"/>
      <c r="D655" s="19"/>
      <c r="E655" s="19"/>
      <c r="F655" s="57" t="str">
        <f t="shared" si="9"/>
        <v xml:space="preserve"> </v>
      </c>
      <c r="G655" s="70"/>
      <c r="H655" s="70"/>
      <c r="I655" s="70"/>
      <c r="J655" s="70"/>
      <c r="K655" s="70"/>
      <c r="L655" s="70"/>
    </row>
    <row r="656" spans="1:12" x14ac:dyDescent="0.2">
      <c r="A656" s="65">
        <v>641</v>
      </c>
      <c r="B656" s="70"/>
      <c r="C656" s="70"/>
      <c r="D656" s="19"/>
      <c r="E656" s="19"/>
      <c r="F656" s="57" t="str">
        <f t="shared" si="9"/>
        <v xml:space="preserve"> </v>
      </c>
      <c r="G656" s="70"/>
      <c r="H656" s="70"/>
      <c r="I656" s="70"/>
      <c r="J656" s="70"/>
      <c r="K656" s="70"/>
      <c r="L656" s="70"/>
    </row>
    <row r="657" spans="1:12" x14ac:dyDescent="0.2">
      <c r="A657" s="65">
        <v>642</v>
      </c>
      <c r="B657" s="70"/>
      <c r="C657" s="70"/>
      <c r="D657" s="19"/>
      <c r="E657" s="19"/>
      <c r="F657" s="57" t="str">
        <f t="shared" ref="F657:F720" si="10">IF($E657=1,$F$4,IF($E657=2,$F$5,IF($E657=3,$F$6,IF($E657=4,$F$7,IF($E657=5,$F$8,IF($E657=6,$F$9,IF($E657=7,$F$10,IF($E657=8,$F$11," "))))))))</f>
        <v xml:space="preserve"> </v>
      </c>
      <c r="G657" s="70"/>
      <c r="H657" s="70"/>
      <c r="I657" s="70"/>
      <c r="J657" s="70"/>
      <c r="K657" s="70"/>
      <c r="L657" s="70"/>
    </row>
    <row r="658" spans="1:12" x14ac:dyDescent="0.2">
      <c r="A658" s="65">
        <v>643</v>
      </c>
      <c r="B658" s="70"/>
      <c r="C658" s="70"/>
      <c r="D658" s="19"/>
      <c r="E658" s="19"/>
      <c r="F658" s="57" t="str">
        <f t="shared" si="10"/>
        <v xml:space="preserve"> </v>
      </c>
      <c r="G658" s="70"/>
      <c r="H658" s="70"/>
      <c r="I658" s="70"/>
      <c r="J658" s="70"/>
      <c r="K658" s="70"/>
      <c r="L658" s="70"/>
    </row>
    <row r="659" spans="1:12" x14ac:dyDescent="0.2">
      <c r="A659" s="65">
        <v>644</v>
      </c>
      <c r="B659" s="70"/>
      <c r="C659" s="70"/>
      <c r="D659" s="19"/>
      <c r="E659" s="19"/>
      <c r="F659" s="57" t="str">
        <f t="shared" si="10"/>
        <v xml:space="preserve"> </v>
      </c>
      <c r="G659" s="70"/>
      <c r="H659" s="70"/>
      <c r="I659" s="70"/>
      <c r="J659" s="70"/>
      <c r="K659" s="70"/>
      <c r="L659" s="70"/>
    </row>
    <row r="660" spans="1:12" x14ac:dyDescent="0.2">
      <c r="A660" s="65">
        <v>645</v>
      </c>
      <c r="B660" s="70"/>
      <c r="C660" s="70"/>
      <c r="D660" s="19"/>
      <c r="E660" s="19"/>
      <c r="F660" s="57" t="str">
        <f t="shared" si="10"/>
        <v xml:space="preserve"> </v>
      </c>
      <c r="G660" s="70"/>
      <c r="H660" s="70"/>
      <c r="I660" s="70"/>
      <c r="J660" s="70"/>
      <c r="K660" s="70"/>
      <c r="L660" s="70"/>
    </row>
    <row r="661" spans="1:12" x14ac:dyDescent="0.2">
      <c r="A661" s="65">
        <v>646</v>
      </c>
      <c r="B661" s="70"/>
      <c r="C661" s="70"/>
      <c r="D661" s="19"/>
      <c r="E661" s="19"/>
      <c r="F661" s="57" t="str">
        <f t="shared" si="10"/>
        <v xml:space="preserve"> </v>
      </c>
      <c r="G661" s="70"/>
      <c r="H661" s="70"/>
      <c r="I661" s="70"/>
      <c r="J661" s="70"/>
      <c r="K661" s="70"/>
      <c r="L661" s="70"/>
    </row>
    <row r="662" spans="1:12" x14ac:dyDescent="0.2">
      <c r="A662" s="65">
        <v>647</v>
      </c>
      <c r="B662" s="70"/>
      <c r="C662" s="70"/>
      <c r="D662" s="19"/>
      <c r="E662" s="19"/>
      <c r="F662" s="57" t="str">
        <f t="shared" si="10"/>
        <v xml:space="preserve"> </v>
      </c>
      <c r="G662" s="70"/>
      <c r="H662" s="70"/>
      <c r="I662" s="70"/>
      <c r="J662" s="70"/>
      <c r="K662" s="70"/>
      <c r="L662" s="70"/>
    </row>
    <row r="663" spans="1:12" x14ac:dyDescent="0.2">
      <c r="A663" s="65">
        <v>648</v>
      </c>
      <c r="B663" s="70"/>
      <c r="C663" s="70"/>
      <c r="D663" s="19"/>
      <c r="E663" s="19"/>
      <c r="F663" s="57" t="str">
        <f t="shared" si="10"/>
        <v xml:space="preserve"> </v>
      </c>
      <c r="G663" s="70"/>
      <c r="H663" s="70"/>
      <c r="I663" s="70"/>
      <c r="J663" s="70"/>
      <c r="K663" s="70"/>
      <c r="L663" s="70"/>
    </row>
    <row r="664" spans="1:12" x14ac:dyDescent="0.2">
      <c r="A664" s="65">
        <v>649</v>
      </c>
      <c r="B664" s="70"/>
      <c r="C664" s="70"/>
      <c r="D664" s="19"/>
      <c r="E664" s="19"/>
      <c r="F664" s="57" t="str">
        <f t="shared" si="10"/>
        <v xml:space="preserve"> </v>
      </c>
      <c r="G664" s="70"/>
      <c r="H664" s="70"/>
      <c r="I664" s="70"/>
      <c r="J664" s="70"/>
      <c r="K664" s="70"/>
      <c r="L664" s="70"/>
    </row>
    <row r="665" spans="1:12" x14ac:dyDescent="0.2">
      <c r="A665" s="65">
        <v>650</v>
      </c>
      <c r="B665" s="70"/>
      <c r="C665" s="70"/>
      <c r="D665" s="19"/>
      <c r="E665" s="19"/>
      <c r="F665" s="57" t="str">
        <f t="shared" si="10"/>
        <v xml:space="preserve"> </v>
      </c>
      <c r="G665" s="70"/>
      <c r="H665" s="70"/>
      <c r="I665" s="70"/>
      <c r="J665" s="70"/>
      <c r="K665" s="70"/>
      <c r="L665" s="70"/>
    </row>
    <row r="666" spans="1:12" x14ac:dyDescent="0.2">
      <c r="A666" s="65">
        <v>651</v>
      </c>
      <c r="B666" s="70"/>
      <c r="C666" s="70"/>
      <c r="D666" s="19"/>
      <c r="E666" s="19"/>
      <c r="F666" s="57" t="str">
        <f t="shared" si="10"/>
        <v xml:space="preserve"> </v>
      </c>
      <c r="G666" s="70"/>
      <c r="H666" s="70"/>
      <c r="I666" s="70"/>
      <c r="J666" s="70"/>
      <c r="K666" s="70"/>
      <c r="L666" s="70"/>
    </row>
    <row r="667" spans="1:12" x14ac:dyDescent="0.2">
      <c r="A667" s="65">
        <v>652</v>
      </c>
      <c r="B667" s="70"/>
      <c r="C667" s="70"/>
      <c r="D667" s="19"/>
      <c r="E667" s="19"/>
      <c r="F667" s="57" t="str">
        <f t="shared" si="10"/>
        <v xml:space="preserve"> </v>
      </c>
      <c r="G667" s="70"/>
      <c r="H667" s="70"/>
      <c r="I667" s="70"/>
      <c r="J667" s="70"/>
      <c r="K667" s="70"/>
      <c r="L667" s="70"/>
    </row>
    <row r="668" spans="1:12" x14ac:dyDescent="0.2">
      <c r="A668" s="65">
        <v>653</v>
      </c>
      <c r="B668" s="70"/>
      <c r="C668" s="70"/>
      <c r="D668" s="19"/>
      <c r="E668" s="19"/>
      <c r="F668" s="57" t="str">
        <f t="shared" si="10"/>
        <v xml:space="preserve"> </v>
      </c>
      <c r="G668" s="70"/>
      <c r="H668" s="70"/>
      <c r="I668" s="70"/>
      <c r="J668" s="70"/>
      <c r="K668" s="70"/>
      <c r="L668" s="70"/>
    </row>
    <row r="669" spans="1:12" x14ac:dyDescent="0.2">
      <c r="A669" s="65">
        <v>654</v>
      </c>
      <c r="B669" s="70"/>
      <c r="C669" s="70"/>
      <c r="D669" s="19"/>
      <c r="E669" s="19"/>
      <c r="F669" s="57" t="str">
        <f t="shared" si="10"/>
        <v xml:space="preserve"> </v>
      </c>
      <c r="G669" s="70"/>
      <c r="H669" s="70"/>
      <c r="I669" s="70"/>
      <c r="J669" s="70"/>
      <c r="K669" s="70"/>
      <c r="L669" s="70"/>
    </row>
    <row r="670" spans="1:12" x14ac:dyDescent="0.2">
      <c r="A670" s="65">
        <v>655</v>
      </c>
      <c r="B670" s="70"/>
      <c r="C670" s="70"/>
      <c r="D670" s="19"/>
      <c r="E670" s="19"/>
      <c r="F670" s="57" t="str">
        <f t="shared" si="10"/>
        <v xml:space="preserve"> </v>
      </c>
      <c r="G670" s="70"/>
      <c r="H670" s="70"/>
      <c r="I670" s="70"/>
      <c r="J670" s="70"/>
      <c r="K670" s="70"/>
      <c r="L670" s="70"/>
    </row>
    <row r="671" spans="1:12" x14ac:dyDescent="0.2">
      <c r="A671" s="65">
        <v>656</v>
      </c>
      <c r="B671" s="70"/>
      <c r="C671" s="70"/>
      <c r="D671" s="19"/>
      <c r="E671" s="19"/>
      <c r="F671" s="57" t="str">
        <f t="shared" si="10"/>
        <v xml:space="preserve"> </v>
      </c>
      <c r="G671" s="70"/>
      <c r="H671" s="70"/>
      <c r="I671" s="70"/>
      <c r="J671" s="70"/>
      <c r="K671" s="70"/>
      <c r="L671" s="70"/>
    </row>
    <row r="672" spans="1:12" x14ac:dyDescent="0.2">
      <c r="A672" s="65">
        <v>657</v>
      </c>
      <c r="B672" s="70"/>
      <c r="C672" s="70"/>
      <c r="D672" s="19"/>
      <c r="E672" s="19"/>
      <c r="F672" s="57" t="str">
        <f t="shared" si="10"/>
        <v xml:space="preserve"> </v>
      </c>
      <c r="G672" s="70"/>
      <c r="H672" s="70"/>
      <c r="I672" s="70"/>
      <c r="J672" s="70"/>
      <c r="K672" s="70"/>
      <c r="L672" s="70"/>
    </row>
    <row r="673" spans="1:12" x14ac:dyDescent="0.2">
      <c r="A673" s="65">
        <v>658</v>
      </c>
      <c r="B673" s="70"/>
      <c r="C673" s="70"/>
      <c r="D673" s="19"/>
      <c r="E673" s="19"/>
      <c r="F673" s="57" t="str">
        <f t="shared" si="10"/>
        <v xml:space="preserve"> </v>
      </c>
      <c r="G673" s="70"/>
      <c r="H673" s="70"/>
      <c r="I673" s="70"/>
      <c r="J673" s="70"/>
      <c r="K673" s="70"/>
      <c r="L673" s="70"/>
    </row>
    <row r="674" spans="1:12" x14ac:dyDescent="0.2">
      <c r="A674" s="65">
        <v>659</v>
      </c>
      <c r="B674" s="70"/>
      <c r="C674" s="70"/>
      <c r="D674" s="19"/>
      <c r="E674" s="19"/>
      <c r="F674" s="57" t="str">
        <f t="shared" si="10"/>
        <v xml:space="preserve"> </v>
      </c>
      <c r="G674" s="70"/>
      <c r="H674" s="70"/>
      <c r="I674" s="70"/>
      <c r="J674" s="70"/>
      <c r="K674" s="70"/>
      <c r="L674" s="70"/>
    </row>
    <row r="675" spans="1:12" x14ac:dyDescent="0.2">
      <c r="A675" s="65">
        <v>660</v>
      </c>
      <c r="B675" s="70"/>
      <c r="C675" s="70"/>
      <c r="D675" s="19"/>
      <c r="E675" s="19"/>
      <c r="F675" s="57" t="str">
        <f t="shared" si="10"/>
        <v xml:space="preserve"> </v>
      </c>
      <c r="G675" s="70"/>
      <c r="H675" s="70"/>
      <c r="I675" s="70"/>
      <c r="J675" s="70"/>
      <c r="K675" s="70"/>
      <c r="L675" s="70"/>
    </row>
    <row r="676" spans="1:12" x14ac:dyDescent="0.2">
      <c r="A676" s="65">
        <v>661</v>
      </c>
      <c r="B676" s="70"/>
      <c r="C676" s="70"/>
      <c r="D676" s="19"/>
      <c r="E676" s="19"/>
      <c r="F676" s="57" t="str">
        <f t="shared" si="10"/>
        <v xml:space="preserve"> </v>
      </c>
      <c r="G676" s="70"/>
      <c r="H676" s="70"/>
      <c r="I676" s="70"/>
      <c r="J676" s="70"/>
      <c r="K676" s="70"/>
      <c r="L676" s="70"/>
    </row>
    <row r="677" spans="1:12" x14ac:dyDescent="0.2">
      <c r="A677" s="65">
        <v>662</v>
      </c>
      <c r="B677" s="70"/>
      <c r="C677" s="70"/>
      <c r="D677" s="19"/>
      <c r="E677" s="19"/>
      <c r="F677" s="57" t="str">
        <f t="shared" si="10"/>
        <v xml:space="preserve"> </v>
      </c>
      <c r="G677" s="70"/>
      <c r="H677" s="70"/>
      <c r="I677" s="70"/>
      <c r="J677" s="70"/>
      <c r="K677" s="70"/>
      <c r="L677" s="70"/>
    </row>
    <row r="678" spans="1:12" x14ac:dyDescent="0.2">
      <c r="A678" s="65">
        <v>663</v>
      </c>
      <c r="B678" s="70"/>
      <c r="C678" s="70"/>
      <c r="D678" s="19"/>
      <c r="E678" s="19"/>
      <c r="F678" s="57" t="str">
        <f t="shared" si="10"/>
        <v xml:space="preserve"> </v>
      </c>
      <c r="G678" s="70"/>
      <c r="H678" s="70"/>
      <c r="I678" s="70"/>
      <c r="J678" s="70"/>
      <c r="K678" s="70"/>
      <c r="L678" s="70"/>
    </row>
    <row r="679" spans="1:12" x14ac:dyDescent="0.2">
      <c r="A679" s="65">
        <v>664</v>
      </c>
      <c r="B679" s="70"/>
      <c r="C679" s="70"/>
      <c r="D679" s="19"/>
      <c r="E679" s="19"/>
      <c r="F679" s="57" t="str">
        <f t="shared" si="10"/>
        <v xml:space="preserve"> </v>
      </c>
      <c r="G679" s="70"/>
      <c r="H679" s="70"/>
      <c r="I679" s="70"/>
      <c r="J679" s="70"/>
      <c r="K679" s="70"/>
      <c r="L679" s="70"/>
    </row>
    <row r="680" spans="1:12" x14ac:dyDescent="0.2">
      <c r="A680" s="65">
        <v>665</v>
      </c>
      <c r="B680" s="70"/>
      <c r="C680" s="70"/>
      <c r="D680" s="19"/>
      <c r="E680" s="19"/>
      <c r="F680" s="57" t="str">
        <f t="shared" si="10"/>
        <v xml:space="preserve"> </v>
      </c>
      <c r="G680" s="70"/>
      <c r="H680" s="70"/>
      <c r="I680" s="70"/>
      <c r="J680" s="70"/>
      <c r="K680" s="70"/>
      <c r="L680" s="70"/>
    </row>
    <row r="681" spans="1:12" x14ac:dyDescent="0.2">
      <c r="A681" s="65">
        <v>666</v>
      </c>
      <c r="B681" s="70"/>
      <c r="C681" s="70"/>
      <c r="D681" s="19"/>
      <c r="E681" s="19"/>
      <c r="F681" s="57" t="str">
        <f t="shared" si="10"/>
        <v xml:space="preserve"> </v>
      </c>
      <c r="G681" s="70"/>
      <c r="H681" s="70"/>
      <c r="I681" s="70"/>
      <c r="J681" s="70"/>
      <c r="K681" s="70"/>
      <c r="L681" s="70"/>
    </row>
    <row r="682" spans="1:12" x14ac:dyDescent="0.2">
      <c r="A682" s="65">
        <v>667</v>
      </c>
      <c r="B682" s="70"/>
      <c r="C682" s="70"/>
      <c r="D682" s="19"/>
      <c r="E682" s="19"/>
      <c r="F682" s="57" t="str">
        <f t="shared" si="10"/>
        <v xml:space="preserve"> </v>
      </c>
      <c r="G682" s="70"/>
      <c r="H682" s="70"/>
      <c r="I682" s="70"/>
      <c r="J682" s="70"/>
      <c r="K682" s="70"/>
      <c r="L682" s="70"/>
    </row>
    <row r="683" spans="1:12" x14ac:dyDescent="0.2">
      <c r="A683" s="65">
        <v>668</v>
      </c>
      <c r="B683" s="70"/>
      <c r="C683" s="70"/>
      <c r="D683" s="19"/>
      <c r="E683" s="19"/>
      <c r="F683" s="57" t="str">
        <f t="shared" si="10"/>
        <v xml:space="preserve"> </v>
      </c>
      <c r="G683" s="70"/>
      <c r="H683" s="70"/>
      <c r="I683" s="70"/>
      <c r="J683" s="70"/>
      <c r="K683" s="70"/>
      <c r="L683" s="70"/>
    </row>
    <row r="684" spans="1:12" x14ac:dyDescent="0.2">
      <c r="A684" s="65">
        <v>669</v>
      </c>
      <c r="B684" s="70"/>
      <c r="C684" s="70"/>
      <c r="D684" s="19"/>
      <c r="E684" s="19"/>
      <c r="F684" s="57" t="str">
        <f t="shared" si="10"/>
        <v xml:space="preserve"> </v>
      </c>
      <c r="G684" s="70"/>
      <c r="H684" s="70"/>
      <c r="I684" s="70"/>
      <c r="J684" s="70"/>
      <c r="K684" s="70"/>
      <c r="L684" s="70"/>
    </row>
    <row r="685" spans="1:12" x14ac:dyDescent="0.2">
      <c r="A685" s="65">
        <v>670</v>
      </c>
      <c r="B685" s="70"/>
      <c r="C685" s="70"/>
      <c r="D685" s="19"/>
      <c r="E685" s="19"/>
      <c r="F685" s="57" t="str">
        <f t="shared" si="10"/>
        <v xml:space="preserve"> </v>
      </c>
      <c r="G685" s="70"/>
      <c r="H685" s="70"/>
      <c r="I685" s="70"/>
      <c r="J685" s="70"/>
      <c r="K685" s="70"/>
      <c r="L685" s="70"/>
    </row>
    <row r="686" spans="1:12" x14ac:dyDescent="0.2">
      <c r="A686" s="65">
        <v>671</v>
      </c>
      <c r="B686" s="70"/>
      <c r="C686" s="70"/>
      <c r="D686" s="19"/>
      <c r="E686" s="19"/>
      <c r="F686" s="57" t="str">
        <f t="shared" si="10"/>
        <v xml:space="preserve"> </v>
      </c>
      <c r="G686" s="70"/>
      <c r="H686" s="70"/>
      <c r="I686" s="70"/>
      <c r="J686" s="70"/>
      <c r="K686" s="70"/>
      <c r="L686" s="70"/>
    </row>
    <row r="687" spans="1:12" x14ac:dyDescent="0.2">
      <c r="A687" s="65">
        <v>672</v>
      </c>
      <c r="B687" s="70"/>
      <c r="C687" s="70"/>
      <c r="D687" s="19"/>
      <c r="E687" s="19"/>
      <c r="F687" s="57" t="str">
        <f t="shared" si="10"/>
        <v xml:space="preserve"> </v>
      </c>
      <c r="G687" s="70"/>
      <c r="H687" s="70"/>
      <c r="I687" s="70"/>
      <c r="J687" s="70"/>
      <c r="K687" s="70"/>
      <c r="L687" s="70"/>
    </row>
    <row r="688" spans="1:12" x14ac:dyDescent="0.2">
      <c r="A688" s="65">
        <v>673</v>
      </c>
      <c r="B688" s="70"/>
      <c r="C688" s="70"/>
      <c r="D688" s="19"/>
      <c r="E688" s="19"/>
      <c r="F688" s="57" t="str">
        <f t="shared" si="10"/>
        <v xml:space="preserve"> </v>
      </c>
      <c r="G688" s="70"/>
      <c r="H688" s="70"/>
      <c r="I688" s="70"/>
      <c r="J688" s="70"/>
      <c r="K688" s="70"/>
      <c r="L688" s="70"/>
    </row>
    <row r="689" spans="1:12" x14ac:dyDescent="0.2">
      <c r="A689" s="65">
        <v>674</v>
      </c>
      <c r="B689" s="70"/>
      <c r="C689" s="70"/>
      <c r="D689" s="19"/>
      <c r="E689" s="19"/>
      <c r="F689" s="57" t="str">
        <f t="shared" si="10"/>
        <v xml:space="preserve"> </v>
      </c>
      <c r="G689" s="70"/>
      <c r="H689" s="70"/>
      <c r="I689" s="70"/>
      <c r="J689" s="70"/>
      <c r="K689" s="70"/>
      <c r="L689" s="70"/>
    </row>
    <row r="690" spans="1:12" x14ac:dyDescent="0.2">
      <c r="A690" s="65">
        <v>675</v>
      </c>
      <c r="B690" s="70"/>
      <c r="C690" s="70"/>
      <c r="D690" s="19"/>
      <c r="E690" s="19"/>
      <c r="F690" s="57" t="str">
        <f t="shared" si="10"/>
        <v xml:space="preserve"> </v>
      </c>
      <c r="G690" s="70"/>
      <c r="H690" s="70"/>
      <c r="I690" s="70"/>
      <c r="J690" s="70"/>
      <c r="K690" s="70"/>
      <c r="L690" s="70"/>
    </row>
    <row r="691" spans="1:12" x14ac:dyDescent="0.2">
      <c r="A691" s="65">
        <v>676</v>
      </c>
      <c r="B691" s="70"/>
      <c r="C691" s="70"/>
      <c r="D691" s="19"/>
      <c r="E691" s="19"/>
      <c r="F691" s="57" t="str">
        <f t="shared" si="10"/>
        <v xml:space="preserve"> </v>
      </c>
      <c r="G691" s="70"/>
      <c r="H691" s="70"/>
      <c r="I691" s="70"/>
      <c r="J691" s="70"/>
      <c r="K691" s="70"/>
      <c r="L691" s="70"/>
    </row>
    <row r="692" spans="1:12" x14ac:dyDescent="0.2">
      <c r="A692" s="65">
        <v>677</v>
      </c>
      <c r="B692" s="70"/>
      <c r="C692" s="70"/>
      <c r="D692" s="19"/>
      <c r="E692" s="19"/>
      <c r="F692" s="57" t="str">
        <f t="shared" si="10"/>
        <v xml:space="preserve"> </v>
      </c>
      <c r="G692" s="70"/>
      <c r="H692" s="70"/>
      <c r="I692" s="70"/>
      <c r="J692" s="70"/>
      <c r="K692" s="70"/>
      <c r="L692" s="70"/>
    </row>
    <row r="693" spans="1:12" x14ac:dyDescent="0.2">
      <c r="A693" s="65">
        <v>678</v>
      </c>
      <c r="B693" s="70"/>
      <c r="C693" s="70"/>
      <c r="D693" s="19"/>
      <c r="E693" s="19"/>
      <c r="F693" s="57" t="str">
        <f t="shared" si="10"/>
        <v xml:space="preserve"> </v>
      </c>
      <c r="G693" s="70"/>
      <c r="H693" s="70"/>
      <c r="I693" s="70"/>
      <c r="J693" s="70"/>
      <c r="K693" s="70"/>
      <c r="L693" s="70"/>
    </row>
    <row r="694" spans="1:12" x14ac:dyDescent="0.2">
      <c r="A694" s="65">
        <v>679</v>
      </c>
      <c r="B694" s="70"/>
      <c r="C694" s="70"/>
      <c r="D694" s="19"/>
      <c r="E694" s="19"/>
      <c r="F694" s="57" t="str">
        <f t="shared" si="10"/>
        <v xml:space="preserve"> </v>
      </c>
      <c r="G694" s="70"/>
      <c r="H694" s="70"/>
      <c r="I694" s="70"/>
      <c r="J694" s="70"/>
      <c r="K694" s="70"/>
      <c r="L694" s="70"/>
    </row>
    <row r="695" spans="1:12" x14ac:dyDescent="0.2">
      <c r="A695" s="65">
        <v>680</v>
      </c>
      <c r="B695" s="70"/>
      <c r="C695" s="70"/>
      <c r="D695" s="19"/>
      <c r="E695" s="19"/>
      <c r="F695" s="57" t="str">
        <f t="shared" si="10"/>
        <v xml:space="preserve"> </v>
      </c>
      <c r="G695" s="70"/>
      <c r="H695" s="70"/>
      <c r="I695" s="70"/>
      <c r="J695" s="70"/>
      <c r="K695" s="70"/>
      <c r="L695" s="70"/>
    </row>
    <row r="696" spans="1:12" x14ac:dyDescent="0.2">
      <c r="A696" s="65">
        <v>681</v>
      </c>
      <c r="B696" s="70"/>
      <c r="C696" s="70"/>
      <c r="D696" s="19"/>
      <c r="E696" s="19"/>
      <c r="F696" s="57" t="str">
        <f t="shared" si="10"/>
        <v xml:space="preserve"> </v>
      </c>
      <c r="G696" s="70"/>
      <c r="H696" s="70"/>
      <c r="I696" s="70"/>
      <c r="J696" s="70"/>
      <c r="K696" s="70"/>
      <c r="L696" s="70"/>
    </row>
    <row r="697" spans="1:12" x14ac:dyDescent="0.2">
      <c r="A697" s="65">
        <v>682</v>
      </c>
      <c r="B697" s="70"/>
      <c r="C697" s="70"/>
      <c r="D697" s="19"/>
      <c r="E697" s="19"/>
      <c r="F697" s="57" t="str">
        <f t="shared" si="10"/>
        <v xml:space="preserve"> </v>
      </c>
      <c r="G697" s="70"/>
      <c r="H697" s="70"/>
      <c r="I697" s="70"/>
      <c r="J697" s="70"/>
      <c r="K697" s="70"/>
      <c r="L697" s="70"/>
    </row>
    <row r="698" spans="1:12" x14ac:dyDescent="0.2">
      <c r="A698" s="65">
        <v>683</v>
      </c>
      <c r="B698" s="70"/>
      <c r="C698" s="70"/>
      <c r="D698" s="19"/>
      <c r="E698" s="19"/>
      <c r="F698" s="57" t="str">
        <f t="shared" si="10"/>
        <v xml:space="preserve"> </v>
      </c>
      <c r="G698" s="70"/>
      <c r="H698" s="70"/>
      <c r="I698" s="70"/>
      <c r="J698" s="70"/>
      <c r="K698" s="70"/>
      <c r="L698" s="70"/>
    </row>
    <row r="699" spans="1:12" x14ac:dyDescent="0.2">
      <c r="A699" s="65">
        <v>684</v>
      </c>
      <c r="B699" s="70"/>
      <c r="C699" s="70"/>
      <c r="D699" s="19"/>
      <c r="E699" s="19"/>
      <c r="F699" s="57" t="str">
        <f t="shared" si="10"/>
        <v xml:space="preserve"> </v>
      </c>
      <c r="G699" s="70"/>
      <c r="H699" s="70"/>
      <c r="I699" s="70"/>
      <c r="J699" s="70"/>
      <c r="K699" s="70"/>
      <c r="L699" s="70"/>
    </row>
    <row r="700" spans="1:12" x14ac:dyDescent="0.2">
      <c r="A700" s="65">
        <v>685</v>
      </c>
      <c r="B700" s="70"/>
      <c r="C700" s="70"/>
      <c r="D700" s="19"/>
      <c r="E700" s="19"/>
      <c r="F700" s="57" t="str">
        <f t="shared" si="10"/>
        <v xml:space="preserve"> </v>
      </c>
      <c r="G700" s="70"/>
      <c r="H700" s="70"/>
      <c r="I700" s="70"/>
      <c r="J700" s="70"/>
      <c r="K700" s="70"/>
      <c r="L700" s="70"/>
    </row>
    <row r="701" spans="1:12" x14ac:dyDescent="0.2">
      <c r="A701" s="65">
        <v>686</v>
      </c>
      <c r="B701" s="70"/>
      <c r="C701" s="70"/>
      <c r="D701" s="19"/>
      <c r="E701" s="19"/>
      <c r="F701" s="57" t="str">
        <f t="shared" si="10"/>
        <v xml:space="preserve"> </v>
      </c>
      <c r="G701" s="70"/>
      <c r="H701" s="70"/>
      <c r="I701" s="70"/>
      <c r="J701" s="70"/>
      <c r="K701" s="70"/>
      <c r="L701" s="70"/>
    </row>
    <row r="702" spans="1:12" x14ac:dyDescent="0.2">
      <c r="A702" s="65">
        <v>687</v>
      </c>
      <c r="B702" s="70"/>
      <c r="C702" s="70"/>
      <c r="D702" s="19"/>
      <c r="E702" s="19"/>
      <c r="F702" s="57" t="str">
        <f t="shared" si="10"/>
        <v xml:space="preserve"> </v>
      </c>
      <c r="G702" s="70"/>
      <c r="H702" s="70"/>
      <c r="I702" s="70"/>
      <c r="J702" s="70"/>
      <c r="K702" s="70"/>
      <c r="L702" s="70"/>
    </row>
    <row r="703" spans="1:12" x14ac:dyDescent="0.2">
      <c r="A703" s="65">
        <v>688</v>
      </c>
      <c r="B703" s="70"/>
      <c r="C703" s="70"/>
      <c r="D703" s="19"/>
      <c r="E703" s="19"/>
      <c r="F703" s="57" t="str">
        <f t="shared" si="10"/>
        <v xml:space="preserve"> </v>
      </c>
      <c r="G703" s="70"/>
      <c r="H703" s="70"/>
      <c r="I703" s="70"/>
      <c r="J703" s="70"/>
      <c r="K703" s="70"/>
      <c r="L703" s="70"/>
    </row>
    <row r="704" spans="1:12" x14ac:dyDescent="0.2">
      <c r="A704" s="65">
        <v>689</v>
      </c>
      <c r="B704" s="70"/>
      <c r="C704" s="70"/>
      <c r="D704" s="19"/>
      <c r="E704" s="19"/>
      <c r="F704" s="57" t="str">
        <f t="shared" si="10"/>
        <v xml:space="preserve"> </v>
      </c>
      <c r="G704" s="70"/>
      <c r="H704" s="70"/>
      <c r="I704" s="70"/>
      <c r="J704" s="70"/>
      <c r="K704" s="70"/>
      <c r="L704" s="70"/>
    </row>
    <row r="705" spans="1:12" x14ac:dyDescent="0.2">
      <c r="A705" s="65">
        <v>690</v>
      </c>
      <c r="B705" s="70"/>
      <c r="C705" s="70"/>
      <c r="D705" s="19"/>
      <c r="E705" s="19"/>
      <c r="F705" s="57" t="str">
        <f t="shared" si="10"/>
        <v xml:space="preserve"> </v>
      </c>
      <c r="G705" s="70"/>
      <c r="H705" s="70"/>
      <c r="I705" s="70"/>
      <c r="J705" s="70"/>
      <c r="K705" s="70"/>
      <c r="L705" s="70"/>
    </row>
    <row r="706" spans="1:12" x14ac:dyDescent="0.2">
      <c r="A706" s="65">
        <v>691</v>
      </c>
      <c r="B706" s="70"/>
      <c r="C706" s="70"/>
      <c r="D706" s="19"/>
      <c r="E706" s="19"/>
      <c r="F706" s="57" t="str">
        <f t="shared" si="10"/>
        <v xml:space="preserve"> </v>
      </c>
      <c r="G706" s="70"/>
      <c r="H706" s="70"/>
      <c r="I706" s="70"/>
      <c r="J706" s="70"/>
      <c r="K706" s="70"/>
      <c r="L706" s="70"/>
    </row>
    <row r="707" spans="1:12" x14ac:dyDescent="0.2">
      <c r="A707" s="65">
        <v>692</v>
      </c>
      <c r="B707" s="70"/>
      <c r="C707" s="70"/>
      <c r="D707" s="19"/>
      <c r="E707" s="19"/>
      <c r="F707" s="57" t="str">
        <f t="shared" si="10"/>
        <v xml:space="preserve"> </v>
      </c>
      <c r="G707" s="70"/>
      <c r="H707" s="70"/>
      <c r="I707" s="70"/>
      <c r="J707" s="70"/>
      <c r="K707" s="70"/>
      <c r="L707" s="70"/>
    </row>
    <row r="708" spans="1:12" x14ac:dyDescent="0.2">
      <c r="A708" s="65">
        <v>693</v>
      </c>
      <c r="B708" s="70"/>
      <c r="C708" s="70"/>
      <c r="D708" s="19"/>
      <c r="E708" s="19"/>
      <c r="F708" s="57" t="str">
        <f t="shared" si="10"/>
        <v xml:space="preserve"> </v>
      </c>
      <c r="G708" s="70"/>
      <c r="H708" s="70"/>
      <c r="I708" s="70"/>
      <c r="J708" s="70"/>
      <c r="K708" s="70"/>
      <c r="L708" s="70"/>
    </row>
    <row r="709" spans="1:12" x14ac:dyDescent="0.2">
      <c r="A709" s="65">
        <v>694</v>
      </c>
      <c r="B709" s="70"/>
      <c r="C709" s="70"/>
      <c r="D709" s="19"/>
      <c r="E709" s="19"/>
      <c r="F709" s="57" t="str">
        <f t="shared" si="10"/>
        <v xml:space="preserve"> </v>
      </c>
      <c r="G709" s="70"/>
      <c r="H709" s="70"/>
      <c r="I709" s="70"/>
      <c r="J709" s="70"/>
      <c r="K709" s="70"/>
      <c r="L709" s="70"/>
    </row>
    <row r="710" spans="1:12" x14ac:dyDescent="0.2">
      <c r="A710" s="65">
        <v>695</v>
      </c>
      <c r="B710" s="70"/>
      <c r="C710" s="70"/>
      <c r="D710" s="19"/>
      <c r="E710" s="19"/>
      <c r="F710" s="57" t="str">
        <f t="shared" si="10"/>
        <v xml:space="preserve"> </v>
      </c>
      <c r="G710" s="70"/>
      <c r="H710" s="70"/>
      <c r="I710" s="70"/>
      <c r="J710" s="70"/>
      <c r="K710" s="70"/>
      <c r="L710" s="70"/>
    </row>
    <row r="711" spans="1:12" x14ac:dyDescent="0.2">
      <c r="A711" s="65">
        <v>696</v>
      </c>
      <c r="B711" s="70"/>
      <c r="C711" s="70"/>
      <c r="D711" s="19"/>
      <c r="E711" s="19"/>
      <c r="F711" s="57" t="str">
        <f t="shared" si="10"/>
        <v xml:space="preserve"> </v>
      </c>
      <c r="G711" s="70"/>
      <c r="H711" s="70"/>
      <c r="I711" s="70"/>
      <c r="J711" s="70"/>
      <c r="K711" s="70"/>
      <c r="L711" s="70"/>
    </row>
    <row r="712" spans="1:12" x14ac:dyDescent="0.2">
      <c r="A712" s="65">
        <v>697</v>
      </c>
      <c r="B712" s="70"/>
      <c r="C712" s="70"/>
      <c r="D712" s="19"/>
      <c r="E712" s="19"/>
      <c r="F712" s="57" t="str">
        <f t="shared" si="10"/>
        <v xml:space="preserve"> </v>
      </c>
      <c r="G712" s="70"/>
      <c r="H712" s="70"/>
      <c r="I712" s="70"/>
      <c r="J712" s="70"/>
      <c r="K712" s="70"/>
      <c r="L712" s="70"/>
    </row>
    <row r="713" spans="1:12" x14ac:dyDescent="0.2">
      <c r="A713" s="65">
        <v>698</v>
      </c>
      <c r="B713" s="70"/>
      <c r="C713" s="70"/>
      <c r="D713" s="19"/>
      <c r="E713" s="19"/>
      <c r="F713" s="57" t="str">
        <f t="shared" si="10"/>
        <v xml:space="preserve"> </v>
      </c>
      <c r="G713" s="70"/>
      <c r="H713" s="70"/>
      <c r="I713" s="70"/>
      <c r="J713" s="70"/>
      <c r="K713" s="70"/>
      <c r="L713" s="70"/>
    </row>
    <row r="714" spans="1:12" x14ac:dyDescent="0.2">
      <c r="A714" s="65">
        <v>699</v>
      </c>
      <c r="B714" s="70"/>
      <c r="C714" s="70"/>
      <c r="D714" s="19"/>
      <c r="E714" s="19"/>
      <c r="F714" s="57" t="str">
        <f t="shared" si="10"/>
        <v xml:space="preserve"> </v>
      </c>
      <c r="G714" s="70"/>
      <c r="H714" s="70"/>
      <c r="I714" s="70"/>
      <c r="J714" s="70"/>
      <c r="K714" s="70"/>
      <c r="L714" s="70"/>
    </row>
    <row r="715" spans="1:12" x14ac:dyDescent="0.2">
      <c r="A715" s="65">
        <v>700</v>
      </c>
      <c r="B715" s="70"/>
      <c r="C715" s="70"/>
      <c r="D715" s="19"/>
      <c r="E715" s="19"/>
      <c r="F715" s="57" t="str">
        <f t="shared" si="10"/>
        <v xml:space="preserve"> </v>
      </c>
      <c r="G715" s="70"/>
      <c r="H715" s="70"/>
      <c r="I715" s="70"/>
      <c r="J715" s="70"/>
      <c r="K715" s="70"/>
      <c r="L715" s="70"/>
    </row>
    <row r="716" spans="1:12" x14ac:dyDescent="0.2">
      <c r="A716" s="65">
        <v>701</v>
      </c>
      <c r="B716" s="70"/>
      <c r="C716" s="70"/>
      <c r="D716" s="19"/>
      <c r="E716" s="19"/>
      <c r="F716" s="57" t="str">
        <f t="shared" si="10"/>
        <v xml:space="preserve"> </v>
      </c>
      <c r="G716" s="70"/>
      <c r="H716" s="70"/>
      <c r="I716" s="70"/>
      <c r="J716" s="70"/>
      <c r="K716" s="70"/>
      <c r="L716" s="70"/>
    </row>
    <row r="717" spans="1:12" x14ac:dyDescent="0.2">
      <c r="A717" s="65">
        <v>702</v>
      </c>
      <c r="B717" s="70"/>
      <c r="C717" s="70"/>
      <c r="D717" s="19"/>
      <c r="E717" s="19"/>
      <c r="F717" s="57" t="str">
        <f t="shared" si="10"/>
        <v xml:space="preserve"> </v>
      </c>
      <c r="G717" s="70"/>
      <c r="H717" s="70"/>
      <c r="I717" s="70"/>
      <c r="J717" s="70"/>
      <c r="K717" s="70"/>
      <c r="L717" s="70"/>
    </row>
    <row r="718" spans="1:12" x14ac:dyDescent="0.2">
      <c r="A718" s="65">
        <v>703</v>
      </c>
      <c r="B718" s="70"/>
      <c r="C718" s="70"/>
      <c r="D718" s="19"/>
      <c r="E718" s="19"/>
      <c r="F718" s="57" t="str">
        <f t="shared" si="10"/>
        <v xml:space="preserve"> </v>
      </c>
      <c r="G718" s="70"/>
      <c r="H718" s="70"/>
      <c r="I718" s="70"/>
      <c r="J718" s="70"/>
      <c r="K718" s="70"/>
      <c r="L718" s="70"/>
    </row>
    <row r="719" spans="1:12" x14ac:dyDescent="0.2">
      <c r="A719" s="65">
        <v>704</v>
      </c>
      <c r="B719" s="70"/>
      <c r="C719" s="70"/>
      <c r="D719" s="19"/>
      <c r="E719" s="19"/>
      <c r="F719" s="57" t="str">
        <f t="shared" si="10"/>
        <v xml:space="preserve"> </v>
      </c>
      <c r="G719" s="70"/>
      <c r="H719" s="70"/>
      <c r="I719" s="70"/>
      <c r="J719" s="70"/>
      <c r="K719" s="70"/>
      <c r="L719" s="70"/>
    </row>
    <row r="720" spans="1:12" x14ac:dyDescent="0.2">
      <c r="A720" s="65">
        <v>705</v>
      </c>
      <c r="B720" s="70"/>
      <c r="C720" s="70"/>
      <c r="D720" s="19"/>
      <c r="E720" s="19"/>
      <c r="F720" s="57" t="str">
        <f t="shared" si="10"/>
        <v xml:space="preserve"> </v>
      </c>
      <c r="G720" s="70"/>
      <c r="H720" s="70"/>
      <c r="I720" s="70"/>
      <c r="J720" s="70"/>
      <c r="K720" s="70"/>
      <c r="L720" s="70"/>
    </row>
    <row r="721" spans="1:12" x14ac:dyDescent="0.2">
      <c r="A721" s="65">
        <v>706</v>
      </c>
      <c r="B721" s="70"/>
      <c r="C721" s="70"/>
      <c r="D721" s="19"/>
      <c r="E721" s="19"/>
      <c r="F721" s="57" t="str">
        <f t="shared" ref="F721:F784" si="11">IF($E721=1,$F$4,IF($E721=2,$F$5,IF($E721=3,$F$6,IF($E721=4,$F$7,IF($E721=5,$F$8,IF($E721=6,$F$9,IF($E721=7,$F$10,IF($E721=8,$F$11," "))))))))</f>
        <v xml:space="preserve"> </v>
      </c>
      <c r="G721" s="70"/>
      <c r="H721" s="70"/>
      <c r="I721" s="70"/>
      <c r="J721" s="70"/>
      <c r="K721" s="70"/>
      <c r="L721" s="70"/>
    </row>
    <row r="722" spans="1:12" x14ac:dyDescent="0.2">
      <c r="A722" s="65">
        <v>707</v>
      </c>
      <c r="B722" s="70"/>
      <c r="C722" s="70"/>
      <c r="D722" s="19"/>
      <c r="E722" s="19"/>
      <c r="F722" s="57" t="str">
        <f t="shared" si="11"/>
        <v xml:space="preserve"> </v>
      </c>
      <c r="G722" s="70"/>
      <c r="H722" s="70"/>
      <c r="I722" s="70"/>
      <c r="J722" s="70"/>
      <c r="K722" s="70"/>
      <c r="L722" s="70"/>
    </row>
    <row r="723" spans="1:12" x14ac:dyDescent="0.2">
      <c r="A723" s="65">
        <v>708</v>
      </c>
      <c r="B723" s="70"/>
      <c r="C723" s="70"/>
      <c r="D723" s="19"/>
      <c r="E723" s="19"/>
      <c r="F723" s="57" t="str">
        <f t="shared" si="11"/>
        <v xml:space="preserve"> </v>
      </c>
      <c r="G723" s="70"/>
      <c r="H723" s="70"/>
      <c r="I723" s="70"/>
      <c r="J723" s="70"/>
      <c r="K723" s="70"/>
      <c r="L723" s="70"/>
    </row>
    <row r="724" spans="1:12" x14ac:dyDescent="0.2">
      <c r="A724" s="65">
        <v>709</v>
      </c>
      <c r="B724" s="70"/>
      <c r="C724" s="70"/>
      <c r="D724" s="19"/>
      <c r="E724" s="19"/>
      <c r="F724" s="57" t="str">
        <f t="shared" si="11"/>
        <v xml:space="preserve"> </v>
      </c>
      <c r="G724" s="70"/>
      <c r="H724" s="70"/>
      <c r="I724" s="70"/>
      <c r="J724" s="70"/>
      <c r="K724" s="70"/>
      <c r="L724" s="70"/>
    </row>
    <row r="725" spans="1:12" x14ac:dyDescent="0.2">
      <c r="A725" s="65">
        <v>710</v>
      </c>
      <c r="B725" s="70"/>
      <c r="C725" s="70"/>
      <c r="D725" s="19"/>
      <c r="E725" s="19"/>
      <c r="F725" s="57" t="str">
        <f t="shared" si="11"/>
        <v xml:space="preserve"> </v>
      </c>
      <c r="G725" s="70"/>
      <c r="H725" s="70"/>
      <c r="I725" s="70"/>
      <c r="J725" s="70"/>
      <c r="K725" s="70"/>
      <c r="L725" s="70"/>
    </row>
    <row r="726" spans="1:12" x14ac:dyDescent="0.2">
      <c r="A726" s="65">
        <v>711</v>
      </c>
      <c r="B726" s="70"/>
      <c r="C726" s="70"/>
      <c r="D726" s="19"/>
      <c r="E726" s="19"/>
      <c r="F726" s="57" t="str">
        <f t="shared" si="11"/>
        <v xml:space="preserve"> </v>
      </c>
      <c r="G726" s="70"/>
      <c r="H726" s="70"/>
      <c r="I726" s="70"/>
      <c r="J726" s="70"/>
      <c r="K726" s="70"/>
      <c r="L726" s="70"/>
    </row>
    <row r="727" spans="1:12" x14ac:dyDescent="0.2">
      <c r="A727" s="65">
        <v>712</v>
      </c>
      <c r="B727" s="70"/>
      <c r="C727" s="70"/>
      <c r="D727" s="19"/>
      <c r="E727" s="19"/>
      <c r="F727" s="57" t="str">
        <f t="shared" si="11"/>
        <v xml:space="preserve"> </v>
      </c>
      <c r="G727" s="70"/>
      <c r="H727" s="70"/>
      <c r="I727" s="70"/>
      <c r="J727" s="70"/>
      <c r="K727" s="70"/>
      <c r="L727" s="70"/>
    </row>
    <row r="728" spans="1:12" x14ac:dyDescent="0.2">
      <c r="A728" s="65">
        <v>713</v>
      </c>
      <c r="B728" s="70"/>
      <c r="C728" s="70"/>
      <c r="D728" s="19"/>
      <c r="E728" s="19"/>
      <c r="F728" s="57" t="str">
        <f t="shared" si="11"/>
        <v xml:space="preserve"> </v>
      </c>
      <c r="G728" s="70"/>
      <c r="H728" s="70"/>
      <c r="I728" s="70"/>
      <c r="J728" s="70"/>
      <c r="K728" s="70"/>
      <c r="L728" s="70"/>
    </row>
    <row r="729" spans="1:12" x14ac:dyDescent="0.2">
      <c r="A729" s="65">
        <v>714</v>
      </c>
      <c r="B729" s="70"/>
      <c r="C729" s="70"/>
      <c r="D729" s="19"/>
      <c r="E729" s="19"/>
      <c r="F729" s="57" t="str">
        <f t="shared" si="11"/>
        <v xml:space="preserve"> </v>
      </c>
      <c r="G729" s="70"/>
      <c r="H729" s="70"/>
      <c r="I729" s="70"/>
      <c r="J729" s="70"/>
      <c r="K729" s="70"/>
      <c r="L729" s="70"/>
    </row>
    <row r="730" spans="1:12" x14ac:dyDescent="0.2">
      <c r="A730" s="65">
        <v>715</v>
      </c>
      <c r="B730" s="70"/>
      <c r="C730" s="70"/>
      <c r="D730" s="19"/>
      <c r="E730" s="19"/>
      <c r="F730" s="57" t="str">
        <f t="shared" si="11"/>
        <v xml:space="preserve"> </v>
      </c>
      <c r="G730" s="70"/>
      <c r="H730" s="70"/>
      <c r="I730" s="70"/>
      <c r="J730" s="70"/>
      <c r="K730" s="70"/>
      <c r="L730" s="70"/>
    </row>
    <row r="731" spans="1:12" x14ac:dyDescent="0.2">
      <c r="A731" s="65">
        <v>716</v>
      </c>
      <c r="B731" s="70"/>
      <c r="C731" s="70"/>
      <c r="D731" s="19"/>
      <c r="E731" s="19"/>
      <c r="F731" s="57" t="str">
        <f t="shared" si="11"/>
        <v xml:space="preserve"> </v>
      </c>
      <c r="G731" s="70"/>
      <c r="H731" s="70"/>
      <c r="I731" s="70"/>
      <c r="J731" s="70"/>
      <c r="K731" s="70"/>
      <c r="L731" s="70"/>
    </row>
    <row r="732" spans="1:12" x14ac:dyDescent="0.2">
      <c r="A732" s="65">
        <v>717</v>
      </c>
      <c r="B732" s="70"/>
      <c r="C732" s="70"/>
      <c r="D732" s="19"/>
      <c r="E732" s="19"/>
      <c r="F732" s="57" t="str">
        <f t="shared" si="11"/>
        <v xml:space="preserve"> </v>
      </c>
      <c r="G732" s="70"/>
      <c r="H732" s="70"/>
      <c r="I732" s="70"/>
      <c r="J732" s="70"/>
      <c r="K732" s="70"/>
      <c r="L732" s="70"/>
    </row>
    <row r="733" spans="1:12" x14ac:dyDescent="0.2">
      <c r="A733" s="65">
        <v>718</v>
      </c>
      <c r="B733" s="70"/>
      <c r="C733" s="70"/>
      <c r="D733" s="19"/>
      <c r="E733" s="19"/>
      <c r="F733" s="57" t="str">
        <f t="shared" si="11"/>
        <v xml:space="preserve"> </v>
      </c>
      <c r="G733" s="70"/>
      <c r="H733" s="70"/>
      <c r="I733" s="70"/>
      <c r="J733" s="70"/>
      <c r="K733" s="70"/>
      <c r="L733" s="70"/>
    </row>
    <row r="734" spans="1:12" x14ac:dyDescent="0.2">
      <c r="A734" s="65">
        <v>719</v>
      </c>
      <c r="B734" s="70"/>
      <c r="C734" s="70"/>
      <c r="D734" s="19"/>
      <c r="E734" s="19"/>
      <c r="F734" s="57" t="str">
        <f t="shared" si="11"/>
        <v xml:space="preserve"> </v>
      </c>
      <c r="G734" s="70"/>
      <c r="H734" s="70"/>
      <c r="I734" s="70"/>
      <c r="J734" s="70"/>
      <c r="K734" s="70"/>
      <c r="L734" s="70"/>
    </row>
    <row r="735" spans="1:12" x14ac:dyDescent="0.2">
      <c r="A735" s="65">
        <v>720</v>
      </c>
      <c r="B735" s="70"/>
      <c r="C735" s="70"/>
      <c r="D735" s="19"/>
      <c r="E735" s="19"/>
      <c r="F735" s="57" t="str">
        <f t="shared" si="11"/>
        <v xml:space="preserve"> </v>
      </c>
      <c r="G735" s="70"/>
      <c r="H735" s="70"/>
      <c r="I735" s="70"/>
      <c r="J735" s="70"/>
      <c r="K735" s="70"/>
      <c r="L735" s="70"/>
    </row>
    <row r="736" spans="1:12" x14ac:dyDescent="0.2">
      <c r="A736" s="65">
        <v>721</v>
      </c>
      <c r="B736" s="70"/>
      <c r="C736" s="70"/>
      <c r="D736" s="19"/>
      <c r="E736" s="19"/>
      <c r="F736" s="57" t="str">
        <f t="shared" si="11"/>
        <v xml:space="preserve"> </v>
      </c>
      <c r="G736" s="70"/>
      <c r="H736" s="70"/>
      <c r="I736" s="70"/>
      <c r="J736" s="70"/>
      <c r="K736" s="70"/>
      <c r="L736" s="70"/>
    </row>
    <row r="737" spans="1:12" x14ac:dyDescent="0.2">
      <c r="A737" s="65">
        <v>722</v>
      </c>
      <c r="B737" s="70"/>
      <c r="C737" s="70"/>
      <c r="D737" s="19"/>
      <c r="E737" s="19"/>
      <c r="F737" s="57" t="str">
        <f t="shared" si="11"/>
        <v xml:space="preserve"> </v>
      </c>
      <c r="G737" s="70"/>
      <c r="H737" s="70"/>
      <c r="I737" s="70"/>
      <c r="J737" s="70"/>
      <c r="K737" s="70"/>
      <c r="L737" s="70"/>
    </row>
    <row r="738" spans="1:12" x14ac:dyDescent="0.2">
      <c r="A738" s="65">
        <v>723</v>
      </c>
      <c r="B738" s="70"/>
      <c r="C738" s="70"/>
      <c r="D738" s="19"/>
      <c r="E738" s="19"/>
      <c r="F738" s="57" t="str">
        <f t="shared" si="11"/>
        <v xml:space="preserve"> </v>
      </c>
      <c r="G738" s="70"/>
      <c r="H738" s="70"/>
      <c r="I738" s="70"/>
      <c r="J738" s="70"/>
      <c r="K738" s="70"/>
      <c r="L738" s="70"/>
    </row>
    <row r="739" spans="1:12" x14ac:dyDescent="0.2">
      <c r="A739" s="65">
        <v>724</v>
      </c>
      <c r="B739" s="70"/>
      <c r="C739" s="70"/>
      <c r="D739" s="19"/>
      <c r="E739" s="19"/>
      <c r="F739" s="57" t="str">
        <f t="shared" si="11"/>
        <v xml:space="preserve"> </v>
      </c>
      <c r="G739" s="70"/>
      <c r="H739" s="70"/>
      <c r="I739" s="70"/>
      <c r="J739" s="70"/>
      <c r="K739" s="70"/>
      <c r="L739" s="70"/>
    </row>
    <row r="740" spans="1:12" x14ac:dyDescent="0.2">
      <c r="A740" s="65">
        <v>725</v>
      </c>
      <c r="B740" s="70"/>
      <c r="C740" s="70"/>
      <c r="D740" s="19"/>
      <c r="E740" s="19"/>
      <c r="F740" s="57" t="str">
        <f t="shared" si="11"/>
        <v xml:space="preserve"> </v>
      </c>
      <c r="G740" s="70"/>
      <c r="H740" s="70"/>
      <c r="I740" s="70"/>
      <c r="J740" s="70"/>
      <c r="K740" s="70"/>
      <c r="L740" s="70"/>
    </row>
    <row r="741" spans="1:12" x14ac:dyDescent="0.2">
      <c r="A741" s="65">
        <v>726</v>
      </c>
      <c r="B741" s="70"/>
      <c r="C741" s="70"/>
      <c r="D741" s="19"/>
      <c r="E741" s="19"/>
      <c r="F741" s="57" t="str">
        <f t="shared" si="11"/>
        <v xml:space="preserve"> </v>
      </c>
      <c r="G741" s="70"/>
      <c r="H741" s="70"/>
      <c r="I741" s="70"/>
      <c r="J741" s="70"/>
      <c r="K741" s="70"/>
      <c r="L741" s="70"/>
    </row>
    <row r="742" spans="1:12" x14ac:dyDescent="0.2">
      <c r="A742" s="65">
        <v>727</v>
      </c>
      <c r="B742" s="70"/>
      <c r="C742" s="70"/>
      <c r="D742" s="19"/>
      <c r="E742" s="19"/>
      <c r="F742" s="57" t="str">
        <f t="shared" si="11"/>
        <v xml:space="preserve"> </v>
      </c>
      <c r="G742" s="70"/>
      <c r="H742" s="70"/>
      <c r="I742" s="70"/>
      <c r="J742" s="70"/>
      <c r="K742" s="70"/>
      <c r="L742" s="70"/>
    </row>
    <row r="743" spans="1:12" x14ac:dyDescent="0.2">
      <c r="A743" s="65">
        <v>728</v>
      </c>
      <c r="B743" s="70"/>
      <c r="C743" s="70"/>
      <c r="D743" s="19"/>
      <c r="E743" s="19"/>
      <c r="F743" s="57" t="str">
        <f t="shared" si="11"/>
        <v xml:space="preserve"> </v>
      </c>
      <c r="G743" s="70"/>
      <c r="H743" s="70"/>
      <c r="I743" s="70"/>
      <c r="J743" s="70"/>
      <c r="K743" s="70"/>
      <c r="L743" s="70"/>
    </row>
    <row r="744" spans="1:12" x14ac:dyDescent="0.2">
      <c r="A744" s="65">
        <v>729</v>
      </c>
      <c r="B744" s="70"/>
      <c r="C744" s="70"/>
      <c r="D744" s="19"/>
      <c r="E744" s="19"/>
      <c r="F744" s="57" t="str">
        <f t="shared" si="11"/>
        <v xml:space="preserve"> </v>
      </c>
      <c r="G744" s="70"/>
      <c r="H744" s="70"/>
      <c r="I744" s="70"/>
      <c r="J744" s="70"/>
      <c r="K744" s="70"/>
      <c r="L744" s="70"/>
    </row>
    <row r="745" spans="1:12" x14ac:dyDescent="0.2">
      <c r="A745" s="65">
        <v>730</v>
      </c>
      <c r="B745" s="70"/>
      <c r="C745" s="70"/>
      <c r="D745" s="19"/>
      <c r="E745" s="19"/>
      <c r="F745" s="57" t="str">
        <f t="shared" si="11"/>
        <v xml:space="preserve"> </v>
      </c>
      <c r="G745" s="70"/>
      <c r="H745" s="70"/>
      <c r="I745" s="70"/>
      <c r="J745" s="70"/>
      <c r="K745" s="70"/>
      <c r="L745" s="70"/>
    </row>
    <row r="746" spans="1:12" x14ac:dyDescent="0.2">
      <c r="A746" s="65">
        <v>731</v>
      </c>
      <c r="B746" s="70"/>
      <c r="C746" s="70"/>
      <c r="D746" s="19"/>
      <c r="E746" s="19"/>
      <c r="F746" s="57" t="str">
        <f t="shared" si="11"/>
        <v xml:space="preserve"> </v>
      </c>
      <c r="G746" s="70"/>
      <c r="H746" s="70"/>
      <c r="I746" s="70"/>
      <c r="J746" s="70"/>
      <c r="K746" s="70"/>
      <c r="L746" s="70"/>
    </row>
    <row r="747" spans="1:12" x14ac:dyDescent="0.2">
      <c r="A747" s="65">
        <v>732</v>
      </c>
      <c r="B747" s="70"/>
      <c r="C747" s="70"/>
      <c r="D747" s="19"/>
      <c r="E747" s="19"/>
      <c r="F747" s="57" t="str">
        <f t="shared" si="11"/>
        <v xml:space="preserve"> </v>
      </c>
      <c r="G747" s="70"/>
      <c r="H747" s="70"/>
      <c r="I747" s="70"/>
      <c r="J747" s="70"/>
      <c r="K747" s="70"/>
      <c r="L747" s="70"/>
    </row>
    <row r="748" spans="1:12" x14ac:dyDescent="0.2">
      <c r="A748" s="65">
        <v>733</v>
      </c>
      <c r="B748" s="70"/>
      <c r="C748" s="70"/>
      <c r="D748" s="19"/>
      <c r="E748" s="19"/>
      <c r="F748" s="57" t="str">
        <f t="shared" si="11"/>
        <v xml:space="preserve"> </v>
      </c>
      <c r="G748" s="70"/>
      <c r="H748" s="70"/>
      <c r="I748" s="70"/>
      <c r="J748" s="70"/>
      <c r="K748" s="70"/>
      <c r="L748" s="70"/>
    </row>
    <row r="749" spans="1:12" x14ac:dyDescent="0.2">
      <c r="A749" s="65">
        <v>734</v>
      </c>
      <c r="B749" s="70"/>
      <c r="C749" s="70"/>
      <c r="D749" s="19"/>
      <c r="E749" s="19"/>
      <c r="F749" s="57" t="str">
        <f t="shared" si="11"/>
        <v xml:space="preserve"> </v>
      </c>
      <c r="G749" s="70"/>
      <c r="H749" s="70"/>
      <c r="I749" s="70"/>
      <c r="J749" s="70"/>
      <c r="K749" s="70"/>
      <c r="L749" s="70"/>
    </row>
    <row r="750" spans="1:12" x14ac:dyDescent="0.2">
      <c r="A750" s="65">
        <v>735</v>
      </c>
      <c r="B750" s="70"/>
      <c r="C750" s="70"/>
      <c r="D750" s="19"/>
      <c r="E750" s="19"/>
      <c r="F750" s="57" t="str">
        <f t="shared" si="11"/>
        <v xml:space="preserve"> </v>
      </c>
      <c r="G750" s="70"/>
      <c r="H750" s="70"/>
      <c r="I750" s="70"/>
      <c r="J750" s="70"/>
      <c r="K750" s="70"/>
      <c r="L750" s="70"/>
    </row>
    <row r="751" spans="1:12" x14ac:dyDescent="0.2">
      <c r="A751" s="65">
        <v>736</v>
      </c>
      <c r="B751" s="70"/>
      <c r="C751" s="70"/>
      <c r="D751" s="19"/>
      <c r="E751" s="19"/>
      <c r="F751" s="57" t="str">
        <f t="shared" si="11"/>
        <v xml:space="preserve"> </v>
      </c>
      <c r="G751" s="70"/>
      <c r="H751" s="70"/>
      <c r="I751" s="70"/>
      <c r="J751" s="70"/>
      <c r="K751" s="70"/>
      <c r="L751" s="70"/>
    </row>
    <row r="752" spans="1:12" x14ac:dyDescent="0.2">
      <c r="A752" s="65">
        <v>737</v>
      </c>
      <c r="B752" s="70"/>
      <c r="C752" s="70"/>
      <c r="D752" s="19"/>
      <c r="E752" s="19"/>
      <c r="F752" s="57" t="str">
        <f t="shared" si="11"/>
        <v xml:space="preserve"> </v>
      </c>
      <c r="G752" s="70"/>
      <c r="H752" s="70"/>
      <c r="I752" s="70"/>
      <c r="J752" s="70"/>
      <c r="K752" s="70"/>
      <c r="L752" s="70"/>
    </row>
    <row r="753" spans="1:12" x14ac:dyDescent="0.2">
      <c r="A753" s="65">
        <v>738</v>
      </c>
      <c r="B753" s="70"/>
      <c r="C753" s="70"/>
      <c r="D753" s="19"/>
      <c r="E753" s="19"/>
      <c r="F753" s="57" t="str">
        <f t="shared" si="11"/>
        <v xml:space="preserve"> </v>
      </c>
      <c r="G753" s="70"/>
      <c r="H753" s="70"/>
      <c r="I753" s="70"/>
      <c r="J753" s="70"/>
      <c r="K753" s="70"/>
      <c r="L753" s="70"/>
    </row>
    <row r="754" spans="1:12" x14ac:dyDescent="0.2">
      <c r="A754" s="65">
        <v>739</v>
      </c>
      <c r="B754" s="70"/>
      <c r="C754" s="70"/>
      <c r="D754" s="19"/>
      <c r="E754" s="19"/>
      <c r="F754" s="57" t="str">
        <f t="shared" si="11"/>
        <v xml:space="preserve"> </v>
      </c>
      <c r="G754" s="70"/>
      <c r="H754" s="70"/>
      <c r="I754" s="70"/>
      <c r="J754" s="70"/>
      <c r="K754" s="70"/>
      <c r="L754" s="70"/>
    </row>
    <row r="755" spans="1:12" x14ac:dyDescent="0.2">
      <c r="A755" s="65">
        <v>740</v>
      </c>
      <c r="B755" s="70"/>
      <c r="C755" s="70"/>
      <c r="D755" s="19"/>
      <c r="E755" s="19"/>
      <c r="F755" s="57" t="str">
        <f t="shared" si="11"/>
        <v xml:space="preserve"> </v>
      </c>
      <c r="G755" s="70"/>
      <c r="H755" s="70"/>
      <c r="I755" s="70"/>
      <c r="J755" s="70"/>
      <c r="K755" s="70"/>
      <c r="L755" s="70"/>
    </row>
    <row r="756" spans="1:12" x14ac:dyDescent="0.2">
      <c r="A756" s="65">
        <v>741</v>
      </c>
      <c r="B756" s="70"/>
      <c r="C756" s="70"/>
      <c r="D756" s="19"/>
      <c r="E756" s="19"/>
      <c r="F756" s="57" t="str">
        <f t="shared" si="11"/>
        <v xml:space="preserve"> </v>
      </c>
      <c r="G756" s="70"/>
      <c r="H756" s="70"/>
      <c r="I756" s="70"/>
      <c r="J756" s="70"/>
      <c r="K756" s="70"/>
      <c r="L756" s="70"/>
    </row>
    <row r="757" spans="1:12" x14ac:dyDescent="0.2">
      <c r="A757" s="65">
        <v>742</v>
      </c>
      <c r="B757" s="70"/>
      <c r="C757" s="70"/>
      <c r="D757" s="19"/>
      <c r="E757" s="19"/>
      <c r="F757" s="57" t="str">
        <f t="shared" si="11"/>
        <v xml:space="preserve"> </v>
      </c>
      <c r="G757" s="70"/>
      <c r="H757" s="70"/>
      <c r="I757" s="70"/>
      <c r="J757" s="70"/>
      <c r="K757" s="70"/>
      <c r="L757" s="70"/>
    </row>
    <row r="758" spans="1:12" x14ac:dyDescent="0.2">
      <c r="A758" s="65">
        <v>743</v>
      </c>
      <c r="B758" s="70"/>
      <c r="C758" s="70"/>
      <c r="D758" s="19"/>
      <c r="E758" s="19"/>
      <c r="F758" s="57" t="str">
        <f t="shared" si="11"/>
        <v xml:space="preserve"> </v>
      </c>
      <c r="G758" s="70"/>
      <c r="H758" s="70"/>
      <c r="I758" s="70"/>
      <c r="J758" s="70"/>
      <c r="K758" s="70"/>
      <c r="L758" s="70"/>
    </row>
    <row r="759" spans="1:12" x14ac:dyDescent="0.2">
      <c r="A759" s="65">
        <v>744</v>
      </c>
      <c r="B759" s="70"/>
      <c r="C759" s="70"/>
      <c r="D759" s="19"/>
      <c r="E759" s="19"/>
      <c r="F759" s="57" t="str">
        <f t="shared" si="11"/>
        <v xml:space="preserve"> </v>
      </c>
      <c r="G759" s="70"/>
      <c r="H759" s="70"/>
      <c r="I759" s="70"/>
      <c r="J759" s="70"/>
      <c r="K759" s="70"/>
      <c r="L759" s="70"/>
    </row>
    <row r="760" spans="1:12" x14ac:dyDescent="0.2">
      <c r="A760" s="65">
        <v>745</v>
      </c>
      <c r="B760" s="70"/>
      <c r="C760" s="70"/>
      <c r="D760" s="19"/>
      <c r="E760" s="19"/>
      <c r="F760" s="57" t="str">
        <f t="shared" si="11"/>
        <v xml:space="preserve"> </v>
      </c>
      <c r="G760" s="70"/>
      <c r="H760" s="70"/>
      <c r="I760" s="70"/>
      <c r="J760" s="70"/>
      <c r="K760" s="70"/>
      <c r="L760" s="70"/>
    </row>
    <row r="761" spans="1:12" x14ac:dyDescent="0.2">
      <c r="A761" s="65">
        <v>746</v>
      </c>
      <c r="B761" s="70"/>
      <c r="C761" s="70"/>
      <c r="D761" s="19"/>
      <c r="E761" s="19"/>
      <c r="F761" s="57" t="str">
        <f t="shared" si="11"/>
        <v xml:space="preserve"> </v>
      </c>
      <c r="G761" s="70"/>
      <c r="H761" s="70"/>
      <c r="I761" s="70"/>
      <c r="J761" s="70"/>
      <c r="K761" s="70"/>
      <c r="L761" s="70"/>
    </row>
    <row r="762" spans="1:12" x14ac:dyDescent="0.2">
      <c r="A762" s="65">
        <v>747</v>
      </c>
      <c r="B762" s="70"/>
      <c r="C762" s="70"/>
      <c r="D762" s="19"/>
      <c r="E762" s="19"/>
      <c r="F762" s="57" t="str">
        <f t="shared" si="11"/>
        <v xml:space="preserve"> </v>
      </c>
      <c r="G762" s="70"/>
      <c r="H762" s="70"/>
      <c r="I762" s="70"/>
      <c r="J762" s="70"/>
      <c r="K762" s="70"/>
      <c r="L762" s="70"/>
    </row>
    <row r="763" spans="1:12" x14ac:dyDescent="0.2">
      <c r="A763" s="65">
        <v>748</v>
      </c>
      <c r="B763" s="70"/>
      <c r="C763" s="70"/>
      <c r="D763" s="19"/>
      <c r="E763" s="19"/>
      <c r="F763" s="57" t="str">
        <f t="shared" si="11"/>
        <v xml:space="preserve"> </v>
      </c>
      <c r="G763" s="70"/>
      <c r="H763" s="70"/>
      <c r="I763" s="70"/>
      <c r="J763" s="70"/>
      <c r="K763" s="70"/>
      <c r="L763" s="70"/>
    </row>
    <row r="764" spans="1:12" x14ac:dyDescent="0.2">
      <c r="A764" s="65">
        <v>749</v>
      </c>
      <c r="B764" s="70"/>
      <c r="C764" s="70"/>
      <c r="D764" s="19"/>
      <c r="E764" s="19"/>
      <c r="F764" s="57" t="str">
        <f t="shared" si="11"/>
        <v xml:space="preserve"> </v>
      </c>
      <c r="G764" s="70"/>
      <c r="H764" s="70"/>
      <c r="I764" s="70"/>
      <c r="J764" s="70"/>
      <c r="K764" s="70"/>
      <c r="L764" s="70"/>
    </row>
    <row r="765" spans="1:12" x14ac:dyDescent="0.2">
      <c r="A765" s="65">
        <v>750</v>
      </c>
      <c r="B765" s="70"/>
      <c r="C765" s="70"/>
      <c r="D765" s="19"/>
      <c r="E765" s="19"/>
      <c r="F765" s="57" t="str">
        <f t="shared" si="11"/>
        <v xml:space="preserve"> </v>
      </c>
      <c r="G765" s="70"/>
      <c r="H765" s="70"/>
      <c r="I765" s="70"/>
      <c r="J765" s="70"/>
      <c r="K765" s="70"/>
      <c r="L765" s="70"/>
    </row>
    <row r="766" spans="1:12" x14ac:dyDescent="0.2">
      <c r="A766" s="65">
        <v>751</v>
      </c>
      <c r="B766" s="70"/>
      <c r="C766" s="70"/>
      <c r="D766" s="19"/>
      <c r="E766" s="19"/>
      <c r="F766" s="57" t="str">
        <f t="shared" si="11"/>
        <v xml:space="preserve"> </v>
      </c>
      <c r="G766" s="70"/>
      <c r="H766" s="70"/>
      <c r="I766" s="70"/>
      <c r="J766" s="70"/>
      <c r="K766" s="70"/>
      <c r="L766" s="70"/>
    </row>
    <row r="767" spans="1:12" x14ac:dyDescent="0.2">
      <c r="A767" s="65">
        <v>752</v>
      </c>
      <c r="B767" s="70"/>
      <c r="C767" s="70"/>
      <c r="D767" s="19"/>
      <c r="E767" s="19"/>
      <c r="F767" s="57" t="str">
        <f t="shared" si="11"/>
        <v xml:space="preserve"> </v>
      </c>
      <c r="G767" s="70"/>
      <c r="H767" s="70"/>
      <c r="I767" s="70"/>
      <c r="J767" s="70"/>
      <c r="K767" s="70"/>
      <c r="L767" s="70"/>
    </row>
    <row r="768" spans="1:12" x14ac:dyDescent="0.2">
      <c r="A768" s="65">
        <v>753</v>
      </c>
      <c r="B768" s="70"/>
      <c r="C768" s="70"/>
      <c r="D768" s="19"/>
      <c r="E768" s="19"/>
      <c r="F768" s="57" t="str">
        <f t="shared" si="11"/>
        <v xml:space="preserve"> </v>
      </c>
      <c r="G768" s="70"/>
      <c r="H768" s="70"/>
      <c r="I768" s="70"/>
      <c r="J768" s="70"/>
      <c r="K768" s="70"/>
      <c r="L768" s="70"/>
    </row>
    <row r="769" spans="1:12" x14ac:dyDescent="0.2">
      <c r="A769" s="65">
        <v>754</v>
      </c>
      <c r="B769" s="70"/>
      <c r="C769" s="70"/>
      <c r="D769" s="19"/>
      <c r="E769" s="19"/>
      <c r="F769" s="57" t="str">
        <f t="shared" si="11"/>
        <v xml:space="preserve"> </v>
      </c>
      <c r="G769" s="70"/>
      <c r="H769" s="70"/>
      <c r="I769" s="70"/>
      <c r="J769" s="70"/>
      <c r="K769" s="70"/>
      <c r="L769" s="70"/>
    </row>
    <row r="770" spans="1:12" x14ac:dyDescent="0.2">
      <c r="A770" s="65">
        <v>755</v>
      </c>
      <c r="B770" s="70"/>
      <c r="C770" s="70"/>
      <c r="D770" s="19"/>
      <c r="E770" s="19"/>
      <c r="F770" s="57" t="str">
        <f t="shared" si="11"/>
        <v xml:space="preserve"> </v>
      </c>
      <c r="G770" s="70"/>
      <c r="H770" s="70"/>
      <c r="I770" s="70"/>
      <c r="J770" s="70"/>
      <c r="K770" s="70"/>
      <c r="L770" s="70"/>
    </row>
    <row r="771" spans="1:12" x14ac:dyDescent="0.2">
      <c r="A771" s="65">
        <v>756</v>
      </c>
      <c r="B771" s="70"/>
      <c r="C771" s="70"/>
      <c r="D771" s="19"/>
      <c r="E771" s="19"/>
      <c r="F771" s="57" t="str">
        <f t="shared" si="11"/>
        <v xml:space="preserve"> </v>
      </c>
      <c r="G771" s="70"/>
      <c r="H771" s="70"/>
      <c r="I771" s="70"/>
      <c r="J771" s="70"/>
      <c r="K771" s="70"/>
      <c r="L771" s="70"/>
    </row>
    <row r="772" spans="1:12" x14ac:dyDescent="0.2">
      <c r="A772" s="65">
        <v>757</v>
      </c>
      <c r="B772" s="70"/>
      <c r="C772" s="70"/>
      <c r="D772" s="19"/>
      <c r="E772" s="19"/>
      <c r="F772" s="57" t="str">
        <f t="shared" si="11"/>
        <v xml:space="preserve"> </v>
      </c>
      <c r="G772" s="70"/>
      <c r="H772" s="70"/>
      <c r="I772" s="70"/>
      <c r="J772" s="70"/>
      <c r="K772" s="70"/>
      <c r="L772" s="70"/>
    </row>
    <row r="773" spans="1:12" x14ac:dyDescent="0.2">
      <c r="A773" s="65">
        <v>758</v>
      </c>
      <c r="B773" s="70"/>
      <c r="C773" s="70"/>
      <c r="D773" s="19"/>
      <c r="E773" s="19"/>
      <c r="F773" s="57" t="str">
        <f t="shared" si="11"/>
        <v xml:space="preserve"> </v>
      </c>
      <c r="G773" s="70"/>
      <c r="H773" s="70"/>
      <c r="I773" s="70"/>
      <c r="J773" s="70"/>
      <c r="K773" s="70"/>
      <c r="L773" s="70"/>
    </row>
    <row r="774" spans="1:12" x14ac:dyDescent="0.2">
      <c r="A774" s="65">
        <v>759</v>
      </c>
      <c r="B774" s="70"/>
      <c r="C774" s="70"/>
      <c r="D774" s="19"/>
      <c r="E774" s="19"/>
      <c r="F774" s="57" t="str">
        <f t="shared" si="11"/>
        <v xml:space="preserve"> </v>
      </c>
      <c r="G774" s="70"/>
      <c r="H774" s="70"/>
      <c r="I774" s="70"/>
      <c r="J774" s="70"/>
      <c r="K774" s="70"/>
      <c r="L774" s="70"/>
    </row>
    <row r="775" spans="1:12" x14ac:dyDescent="0.2">
      <c r="A775" s="65">
        <v>760</v>
      </c>
      <c r="B775" s="70"/>
      <c r="C775" s="70"/>
      <c r="D775" s="19"/>
      <c r="E775" s="19"/>
      <c r="F775" s="57" t="str">
        <f t="shared" si="11"/>
        <v xml:space="preserve"> </v>
      </c>
      <c r="G775" s="70"/>
      <c r="H775" s="70"/>
      <c r="I775" s="70"/>
      <c r="J775" s="70"/>
      <c r="K775" s="70"/>
      <c r="L775" s="70"/>
    </row>
    <row r="776" spans="1:12" x14ac:dyDescent="0.2">
      <c r="A776" s="65">
        <v>761</v>
      </c>
      <c r="B776" s="70"/>
      <c r="C776" s="70"/>
      <c r="D776" s="19"/>
      <c r="E776" s="19"/>
      <c r="F776" s="57" t="str">
        <f t="shared" si="11"/>
        <v xml:space="preserve"> </v>
      </c>
      <c r="G776" s="70"/>
      <c r="H776" s="70"/>
      <c r="I776" s="70"/>
      <c r="J776" s="70"/>
      <c r="K776" s="70"/>
      <c r="L776" s="70"/>
    </row>
    <row r="777" spans="1:12" x14ac:dyDescent="0.2">
      <c r="A777" s="65">
        <v>762</v>
      </c>
      <c r="B777" s="70"/>
      <c r="C777" s="70"/>
      <c r="D777" s="19"/>
      <c r="E777" s="19"/>
      <c r="F777" s="57" t="str">
        <f t="shared" si="11"/>
        <v xml:space="preserve"> </v>
      </c>
      <c r="G777" s="70"/>
      <c r="H777" s="70"/>
      <c r="I777" s="70"/>
      <c r="J777" s="70"/>
      <c r="K777" s="70"/>
      <c r="L777" s="70"/>
    </row>
    <row r="778" spans="1:12" x14ac:dyDescent="0.2">
      <c r="A778" s="65">
        <v>763</v>
      </c>
      <c r="B778" s="70"/>
      <c r="C778" s="70"/>
      <c r="D778" s="19"/>
      <c r="E778" s="19"/>
      <c r="F778" s="57" t="str">
        <f t="shared" si="11"/>
        <v xml:space="preserve"> </v>
      </c>
      <c r="G778" s="70"/>
      <c r="H778" s="70"/>
      <c r="I778" s="70"/>
      <c r="J778" s="70"/>
      <c r="K778" s="70"/>
      <c r="L778" s="70"/>
    </row>
    <row r="779" spans="1:12" x14ac:dyDescent="0.2">
      <c r="A779" s="65">
        <v>764</v>
      </c>
      <c r="B779" s="70"/>
      <c r="C779" s="70"/>
      <c r="D779" s="19"/>
      <c r="E779" s="19"/>
      <c r="F779" s="57" t="str">
        <f t="shared" si="11"/>
        <v xml:space="preserve"> </v>
      </c>
      <c r="G779" s="70"/>
      <c r="H779" s="70"/>
      <c r="I779" s="70"/>
      <c r="J779" s="70"/>
      <c r="K779" s="70"/>
      <c r="L779" s="70"/>
    </row>
    <row r="780" spans="1:12" x14ac:dyDescent="0.2">
      <c r="A780" s="65">
        <v>765</v>
      </c>
      <c r="B780" s="70"/>
      <c r="C780" s="70"/>
      <c r="D780" s="19"/>
      <c r="E780" s="19"/>
      <c r="F780" s="57" t="str">
        <f t="shared" si="11"/>
        <v xml:space="preserve"> </v>
      </c>
      <c r="G780" s="70"/>
      <c r="H780" s="70"/>
      <c r="I780" s="70"/>
      <c r="J780" s="70"/>
      <c r="K780" s="70"/>
      <c r="L780" s="70"/>
    </row>
    <row r="781" spans="1:12" x14ac:dyDescent="0.2">
      <c r="A781" s="65">
        <v>766</v>
      </c>
      <c r="B781" s="70"/>
      <c r="C781" s="70"/>
      <c r="D781" s="19"/>
      <c r="E781" s="19"/>
      <c r="F781" s="57" t="str">
        <f t="shared" si="11"/>
        <v xml:space="preserve"> </v>
      </c>
      <c r="G781" s="70"/>
      <c r="H781" s="70"/>
      <c r="I781" s="70"/>
      <c r="J781" s="70"/>
      <c r="K781" s="70"/>
      <c r="L781" s="70"/>
    </row>
    <row r="782" spans="1:12" x14ac:dyDescent="0.2">
      <c r="A782" s="65">
        <v>767</v>
      </c>
      <c r="B782" s="70"/>
      <c r="C782" s="70"/>
      <c r="D782" s="19"/>
      <c r="E782" s="19"/>
      <c r="F782" s="57" t="str">
        <f t="shared" si="11"/>
        <v xml:space="preserve"> </v>
      </c>
      <c r="G782" s="70"/>
      <c r="H782" s="70"/>
      <c r="I782" s="70"/>
      <c r="J782" s="70"/>
      <c r="K782" s="70"/>
      <c r="L782" s="70"/>
    </row>
    <row r="783" spans="1:12" x14ac:dyDescent="0.2">
      <c r="A783" s="65">
        <v>768</v>
      </c>
      <c r="B783" s="70"/>
      <c r="C783" s="70"/>
      <c r="D783" s="19"/>
      <c r="E783" s="19"/>
      <c r="F783" s="57" t="str">
        <f t="shared" si="11"/>
        <v xml:space="preserve"> </v>
      </c>
      <c r="G783" s="70"/>
      <c r="H783" s="70"/>
      <c r="I783" s="70"/>
      <c r="J783" s="70"/>
      <c r="K783" s="70"/>
      <c r="L783" s="70"/>
    </row>
    <row r="784" spans="1:12" x14ac:dyDescent="0.2">
      <c r="A784" s="65">
        <v>769</v>
      </c>
      <c r="B784" s="70"/>
      <c r="C784" s="70"/>
      <c r="D784" s="19"/>
      <c r="E784" s="19"/>
      <c r="F784" s="57" t="str">
        <f t="shared" si="11"/>
        <v xml:space="preserve"> </v>
      </c>
      <c r="G784" s="70"/>
      <c r="H784" s="70"/>
      <c r="I784" s="70"/>
      <c r="J784" s="70"/>
      <c r="K784" s="70"/>
      <c r="L784" s="70"/>
    </row>
    <row r="785" spans="1:12" x14ac:dyDescent="0.2">
      <c r="A785" s="65">
        <v>770</v>
      </c>
      <c r="B785" s="70"/>
      <c r="C785" s="70"/>
      <c r="D785" s="19"/>
      <c r="E785" s="19"/>
      <c r="F785" s="57" t="str">
        <f t="shared" ref="F785:F848" si="12">IF($E785=1,$F$4,IF($E785=2,$F$5,IF($E785=3,$F$6,IF($E785=4,$F$7,IF($E785=5,$F$8,IF($E785=6,$F$9,IF($E785=7,$F$10,IF($E785=8,$F$11," "))))))))</f>
        <v xml:space="preserve"> </v>
      </c>
      <c r="G785" s="70"/>
      <c r="H785" s="70"/>
      <c r="I785" s="70"/>
      <c r="J785" s="70"/>
      <c r="K785" s="70"/>
      <c r="L785" s="70"/>
    </row>
    <row r="786" spans="1:12" x14ac:dyDescent="0.2">
      <c r="A786" s="65">
        <v>771</v>
      </c>
      <c r="B786" s="70"/>
      <c r="C786" s="70"/>
      <c r="D786" s="19"/>
      <c r="E786" s="19"/>
      <c r="F786" s="57" t="str">
        <f t="shared" si="12"/>
        <v xml:space="preserve"> </v>
      </c>
      <c r="G786" s="70"/>
      <c r="H786" s="70"/>
      <c r="I786" s="70"/>
      <c r="J786" s="70"/>
      <c r="K786" s="70"/>
      <c r="L786" s="70"/>
    </row>
    <row r="787" spans="1:12" x14ac:dyDescent="0.2">
      <c r="A787" s="65">
        <v>772</v>
      </c>
      <c r="B787" s="70"/>
      <c r="C787" s="70"/>
      <c r="D787" s="19"/>
      <c r="E787" s="19"/>
      <c r="F787" s="57" t="str">
        <f t="shared" si="12"/>
        <v xml:space="preserve"> </v>
      </c>
      <c r="G787" s="70"/>
      <c r="H787" s="70"/>
      <c r="I787" s="70"/>
      <c r="J787" s="70"/>
      <c r="K787" s="70"/>
      <c r="L787" s="70"/>
    </row>
    <row r="788" spans="1:12" x14ac:dyDescent="0.2">
      <c r="A788" s="65">
        <v>773</v>
      </c>
      <c r="B788" s="70"/>
      <c r="C788" s="70"/>
      <c r="D788" s="19"/>
      <c r="E788" s="19"/>
      <c r="F788" s="57" t="str">
        <f t="shared" si="12"/>
        <v xml:space="preserve"> </v>
      </c>
      <c r="G788" s="70"/>
      <c r="H788" s="70"/>
      <c r="I788" s="70"/>
      <c r="J788" s="70"/>
      <c r="K788" s="70"/>
      <c r="L788" s="70"/>
    </row>
    <row r="789" spans="1:12" x14ac:dyDescent="0.2">
      <c r="A789" s="65">
        <v>774</v>
      </c>
      <c r="B789" s="70"/>
      <c r="C789" s="70"/>
      <c r="D789" s="19"/>
      <c r="E789" s="19"/>
      <c r="F789" s="57" t="str">
        <f t="shared" si="12"/>
        <v xml:space="preserve"> </v>
      </c>
      <c r="G789" s="70"/>
      <c r="H789" s="70"/>
      <c r="I789" s="70"/>
      <c r="J789" s="70"/>
      <c r="K789" s="70"/>
      <c r="L789" s="70"/>
    </row>
    <row r="790" spans="1:12" x14ac:dyDescent="0.2">
      <c r="A790" s="65">
        <v>775</v>
      </c>
      <c r="B790" s="70"/>
      <c r="C790" s="70"/>
      <c r="D790" s="19"/>
      <c r="E790" s="19"/>
      <c r="F790" s="57" t="str">
        <f t="shared" si="12"/>
        <v xml:space="preserve"> </v>
      </c>
      <c r="G790" s="70"/>
      <c r="H790" s="70"/>
      <c r="I790" s="70"/>
      <c r="J790" s="70"/>
      <c r="K790" s="70"/>
      <c r="L790" s="70"/>
    </row>
    <row r="791" spans="1:12" x14ac:dyDescent="0.2">
      <c r="A791" s="65">
        <v>776</v>
      </c>
      <c r="B791" s="70"/>
      <c r="C791" s="70"/>
      <c r="D791" s="19"/>
      <c r="E791" s="19"/>
      <c r="F791" s="57" t="str">
        <f t="shared" si="12"/>
        <v xml:space="preserve"> </v>
      </c>
      <c r="G791" s="70"/>
      <c r="H791" s="70"/>
      <c r="I791" s="70"/>
      <c r="J791" s="70"/>
      <c r="K791" s="70"/>
      <c r="L791" s="70"/>
    </row>
    <row r="792" spans="1:12" x14ac:dyDescent="0.2">
      <c r="A792" s="65">
        <v>777</v>
      </c>
      <c r="B792" s="70"/>
      <c r="C792" s="70"/>
      <c r="D792" s="19"/>
      <c r="E792" s="19"/>
      <c r="F792" s="57" t="str">
        <f t="shared" si="12"/>
        <v xml:space="preserve"> </v>
      </c>
      <c r="G792" s="70"/>
      <c r="H792" s="70"/>
      <c r="I792" s="70"/>
      <c r="J792" s="70"/>
      <c r="K792" s="70"/>
      <c r="L792" s="70"/>
    </row>
    <row r="793" spans="1:12" x14ac:dyDescent="0.2">
      <c r="A793" s="65">
        <v>778</v>
      </c>
      <c r="B793" s="70"/>
      <c r="C793" s="70"/>
      <c r="D793" s="19"/>
      <c r="E793" s="19"/>
      <c r="F793" s="57" t="str">
        <f t="shared" si="12"/>
        <v xml:space="preserve"> </v>
      </c>
      <c r="G793" s="70"/>
      <c r="H793" s="70"/>
      <c r="I793" s="70"/>
      <c r="J793" s="70"/>
      <c r="K793" s="70"/>
      <c r="L793" s="70"/>
    </row>
    <row r="794" spans="1:12" x14ac:dyDescent="0.2">
      <c r="A794" s="65">
        <v>779</v>
      </c>
      <c r="B794" s="70"/>
      <c r="C794" s="70"/>
      <c r="D794" s="19"/>
      <c r="E794" s="19"/>
      <c r="F794" s="57" t="str">
        <f t="shared" si="12"/>
        <v xml:space="preserve"> </v>
      </c>
      <c r="G794" s="70"/>
      <c r="H794" s="70"/>
      <c r="I794" s="70"/>
      <c r="J794" s="70"/>
      <c r="K794" s="70"/>
      <c r="L794" s="70"/>
    </row>
    <row r="795" spans="1:12" x14ac:dyDescent="0.2">
      <c r="A795" s="65">
        <v>780</v>
      </c>
      <c r="B795" s="70"/>
      <c r="C795" s="70"/>
      <c r="D795" s="19"/>
      <c r="E795" s="19"/>
      <c r="F795" s="57" t="str">
        <f t="shared" si="12"/>
        <v xml:space="preserve"> </v>
      </c>
      <c r="G795" s="70"/>
      <c r="H795" s="70"/>
      <c r="I795" s="70"/>
      <c r="J795" s="70"/>
      <c r="K795" s="70"/>
      <c r="L795" s="70"/>
    </row>
    <row r="796" spans="1:12" x14ac:dyDescent="0.2">
      <c r="A796" s="65">
        <v>781</v>
      </c>
      <c r="B796" s="70"/>
      <c r="C796" s="70"/>
      <c r="D796" s="19"/>
      <c r="E796" s="19"/>
      <c r="F796" s="57" t="str">
        <f t="shared" si="12"/>
        <v xml:space="preserve"> </v>
      </c>
      <c r="G796" s="70"/>
      <c r="H796" s="70"/>
      <c r="I796" s="70"/>
      <c r="J796" s="70"/>
      <c r="K796" s="70"/>
      <c r="L796" s="70"/>
    </row>
    <row r="797" spans="1:12" x14ac:dyDescent="0.2">
      <c r="A797" s="65">
        <v>782</v>
      </c>
      <c r="B797" s="70"/>
      <c r="C797" s="70"/>
      <c r="D797" s="19"/>
      <c r="E797" s="19"/>
      <c r="F797" s="57" t="str">
        <f t="shared" si="12"/>
        <v xml:space="preserve"> </v>
      </c>
      <c r="G797" s="70"/>
      <c r="H797" s="70"/>
      <c r="I797" s="70"/>
      <c r="J797" s="70"/>
      <c r="K797" s="70"/>
      <c r="L797" s="70"/>
    </row>
    <row r="798" spans="1:12" x14ac:dyDescent="0.2">
      <c r="A798" s="65">
        <v>783</v>
      </c>
      <c r="B798" s="70"/>
      <c r="C798" s="70"/>
      <c r="D798" s="19"/>
      <c r="E798" s="19"/>
      <c r="F798" s="57" t="str">
        <f t="shared" si="12"/>
        <v xml:space="preserve"> </v>
      </c>
      <c r="G798" s="70"/>
      <c r="H798" s="70"/>
      <c r="I798" s="70"/>
      <c r="J798" s="70"/>
      <c r="K798" s="70"/>
      <c r="L798" s="70"/>
    </row>
    <row r="799" spans="1:12" x14ac:dyDescent="0.2">
      <c r="A799" s="65">
        <v>784</v>
      </c>
      <c r="B799" s="70"/>
      <c r="C799" s="70"/>
      <c r="D799" s="19"/>
      <c r="E799" s="19"/>
      <c r="F799" s="57" t="str">
        <f t="shared" si="12"/>
        <v xml:space="preserve"> </v>
      </c>
      <c r="G799" s="70"/>
      <c r="H799" s="70"/>
      <c r="I799" s="70"/>
      <c r="J799" s="70"/>
      <c r="K799" s="70"/>
      <c r="L799" s="70"/>
    </row>
    <row r="800" spans="1:12" x14ac:dyDescent="0.2">
      <c r="A800" s="65">
        <v>785</v>
      </c>
      <c r="B800" s="70"/>
      <c r="C800" s="70"/>
      <c r="D800" s="19"/>
      <c r="E800" s="19"/>
      <c r="F800" s="57" t="str">
        <f t="shared" si="12"/>
        <v xml:space="preserve"> </v>
      </c>
      <c r="G800" s="70"/>
      <c r="H800" s="70"/>
      <c r="I800" s="70"/>
      <c r="J800" s="70"/>
      <c r="K800" s="70"/>
      <c r="L800" s="70"/>
    </row>
    <row r="801" spans="1:12" x14ac:dyDescent="0.2">
      <c r="A801" s="65">
        <v>786</v>
      </c>
      <c r="B801" s="70"/>
      <c r="C801" s="70"/>
      <c r="D801" s="19"/>
      <c r="E801" s="19"/>
      <c r="F801" s="57" t="str">
        <f t="shared" si="12"/>
        <v xml:space="preserve"> </v>
      </c>
      <c r="G801" s="70"/>
      <c r="H801" s="70"/>
      <c r="I801" s="70"/>
      <c r="J801" s="70"/>
      <c r="K801" s="70"/>
      <c r="L801" s="70"/>
    </row>
    <row r="802" spans="1:12" x14ac:dyDescent="0.2">
      <c r="A802" s="65">
        <v>787</v>
      </c>
      <c r="B802" s="70"/>
      <c r="C802" s="70"/>
      <c r="D802" s="19"/>
      <c r="E802" s="19"/>
      <c r="F802" s="57" t="str">
        <f t="shared" si="12"/>
        <v xml:space="preserve"> </v>
      </c>
      <c r="G802" s="70"/>
      <c r="H802" s="70"/>
      <c r="I802" s="70"/>
      <c r="J802" s="70"/>
      <c r="K802" s="70"/>
      <c r="L802" s="70"/>
    </row>
    <row r="803" spans="1:12" x14ac:dyDescent="0.2">
      <c r="A803" s="65">
        <v>788</v>
      </c>
      <c r="B803" s="70"/>
      <c r="C803" s="70"/>
      <c r="D803" s="19"/>
      <c r="E803" s="19"/>
      <c r="F803" s="57" t="str">
        <f t="shared" si="12"/>
        <v xml:space="preserve"> </v>
      </c>
      <c r="G803" s="70"/>
      <c r="H803" s="70"/>
      <c r="I803" s="70"/>
      <c r="J803" s="70"/>
      <c r="K803" s="70"/>
      <c r="L803" s="70"/>
    </row>
    <row r="804" spans="1:12" x14ac:dyDescent="0.2">
      <c r="A804" s="65">
        <v>789</v>
      </c>
      <c r="B804" s="70"/>
      <c r="C804" s="70"/>
      <c r="D804" s="19"/>
      <c r="E804" s="19"/>
      <c r="F804" s="57" t="str">
        <f t="shared" si="12"/>
        <v xml:space="preserve"> </v>
      </c>
      <c r="G804" s="70"/>
      <c r="H804" s="70"/>
      <c r="I804" s="70"/>
      <c r="J804" s="70"/>
      <c r="K804" s="70"/>
      <c r="L804" s="70"/>
    </row>
    <row r="805" spans="1:12" x14ac:dyDescent="0.2">
      <c r="A805" s="65">
        <v>790</v>
      </c>
      <c r="B805" s="70"/>
      <c r="C805" s="70"/>
      <c r="D805" s="19"/>
      <c r="E805" s="19"/>
      <c r="F805" s="57" t="str">
        <f t="shared" si="12"/>
        <v xml:space="preserve"> </v>
      </c>
      <c r="G805" s="70"/>
      <c r="H805" s="70"/>
      <c r="I805" s="70"/>
      <c r="J805" s="70"/>
      <c r="K805" s="70"/>
      <c r="L805" s="70"/>
    </row>
    <row r="806" spans="1:12" x14ac:dyDescent="0.2">
      <c r="A806" s="65">
        <v>791</v>
      </c>
      <c r="B806" s="70"/>
      <c r="C806" s="70"/>
      <c r="D806" s="19"/>
      <c r="E806" s="19"/>
      <c r="F806" s="57" t="str">
        <f t="shared" si="12"/>
        <v xml:space="preserve"> </v>
      </c>
      <c r="G806" s="70"/>
      <c r="H806" s="70"/>
      <c r="I806" s="70"/>
      <c r="J806" s="70"/>
      <c r="K806" s="70"/>
      <c r="L806" s="70"/>
    </row>
    <row r="807" spans="1:12" x14ac:dyDescent="0.2">
      <c r="A807" s="65">
        <v>792</v>
      </c>
      <c r="B807" s="70"/>
      <c r="C807" s="70"/>
      <c r="D807" s="19"/>
      <c r="E807" s="19"/>
      <c r="F807" s="57" t="str">
        <f t="shared" si="12"/>
        <v xml:space="preserve"> </v>
      </c>
      <c r="G807" s="70"/>
      <c r="H807" s="70"/>
      <c r="I807" s="70"/>
      <c r="J807" s="70"/>
      <c r="K807" s="70"/>
      <c r="L807" s="70"/>
    </row>
    <row r="808" spans="1:12" x14ac:dyDescent="0.2">
      <c r="A808" s="65">
        <v>793</v>
      </c>
      <c r="B808" s="70"/>
      <c r="C808" s="70"/>
      <c r="D808" s="19"/>
      <c r="E808" s="19"/>
      <c r="F808" s="57" t="str">
        <f t="shared" si="12"/>
        <v xml:space="preserve"> </v>
      </c>
      <c r="G808" s="70"/>
      <c r="H808" s="70"/>
      <c r="I808" s="70"/>
      <c r="J808" s="70"/>
      <c r="K808" s="70"/>
      <c r="L808" s="70"/>
    </row>
    <row r="809" spans="1:12" x14ac:dyDescent="0.2">
      <c r="A809" s="65">
        <v>794</v>
      </c>
      <c r="B809" s="70"/>
      <c r="C809" s="70"/>
      <c r="D809" s="19"/>
      <c r="E809" s="19"/>
      <c r="F809" s="57" t="str">
        <f t="shared" si="12"/>
        <v xml:space="preserve"> </v>
      </c>
      <c r="G809" s="70"/>
      <c r="H809" s="70"/>
      <c r="I809" s="70"/>
      <c r="J809" s="70"/>
      <c r="K809" s="70"/>
      <c r="L809" s="70"/>
    </row>
    <row r="810" spans="1:12" x14ac:dyDescent="0.2">
      <c r="A810" s="65">
        <v>795</v>
      </c>
      <c r="B810" s="70"/>
      <c r="C810" s="70"/>
      <c r="D810" s="19"/>
      <c r="E810" s="19"/>
      <c r="F810" s="57" t="str">
        <f t="shared" si="12"/>
        <v xml:space="preserve"> </v>
      </c>
      <c r="G810" s="70"/>
      <c r="H810" s="70"/>
      <c r="I810" s="70"/>
      <c r="J810" s="70"/>
      <c r="K810" s="70"/>
      <c r="L810" s="70"/>
    </row>
    <row r="811" spans="1:12" x14ac:dyDescent="0.2">
      <c r="A811" s="65">
        <v>796</v>
      </c>
      <c r="B811" s="70"/>
      <c r="C811" s="70"/>
      <c r="D811" s="19"/>
      <c r="E811" s="19"/>
      <c r="F811" s="57" t="str">
        <f t="shared" si="12"/>
        <v xml:space="preserve"> </v>
      </c>
      <c r="G811" s="70"/>
      <c r="H811" s="70"/>
      <c r="I811" s="70"/>
      <c r="J811" s="70"/>
      <c r="K811" s="70"/>
      <c r="L811" s="70"/>
    </row>
    <row r="812" spans="1:12" x14ac:dyDescent="0.2">
      <c r="A812" s="65">
        <v>797</v>
      </c>
      <c r="B812" s="70"/>
      <c r="C812" s="70"/>
      <c r="D812" s="19"/>
      <c r="E812" s="19"/>
      <c r="F812" s="57" t="str">
        <f t="shared" si="12"/>
        <v xml:space="preserve"> </v>
      </c>
      <c r="G812" s="70"/>
      <c r="H812" s="70"/>
      <c r="I812" s="70"/>
      <c r="J812" s="70"/>
      <c r="K812" s="70"/>
      <c r="L812" s="70"/>
    </row>
    <row r="813" spans="1:12" x14ac:dyDescent="0.2">
      <c r="A813" s="65">
        <v>798</v>
      </c>
      <c r="B813" s="70"/>
      <c r="C813" s="70"/>
      <c r="D813" s="19"/>
      <c r="E813" s="19"/>
      <c r="F813" s="57" t="str">
        <f t="shared" si="12"/>
        <v xml:space="preserve"> </v>
      </c>
      <c r="G813" s="70"/>
      <c r="H813" s="70"/>
      <c r="I813" s="70"/>
      <c r="J813" s="70"/>
      <c r="K813" s="70"/>
      <c r="L813" s="70"/>
    </row>
    <row r="814" spans="1:12" x14ac:dyDescent="0.2">
      <c r="A814" s="65">
        <v>799</v>
      </c>
      <c r="B814" s="70"/>
      <c r="C814" s="70"/>
      <c r="D814" s="19"/>
      <c r="E814" s="19"/>
      <c r="F814" s="57" t="str">
        <f t="shared" si="12"/>
        <v xml:space="preserve"> </v>
      </c>
      <c r="G814" s="70"/>
      <c r="H814" s="70"/>
      <c r="I814" s="70"/>
      <c r="J814" s="70"/>
      <c r="K814" s="70"/>
      <c r="L814" s="70"/>
    </row>
    <row r="815" spans="1:12" x14ac:dyDescent="0.2">
      <c r="A815" s="65">
        <v>800</v>
      </c>
      <c r="B815" s="70"/>
      <c r="C815" s="70"/>
      <c r="D815" s="19"/>
      <c r="E815" s="19"/>
      <c r="F815" s="57" t="str">
        <f t="shared" si="12"/>
        <v xml:space="preserve"> </v>
      </c>
      <c r="G815" s="70"/>
      <c r="H815" s="70"/>
      <c r="I815" s="70"/>
      <c r="J815" s="70"/>
      <c r="K815" s="70"/>
      <c r="L815" s="70"/>
    </row>
    <row r="816" spans="1:12" x14ac:dyDescent="0.2">
      <c r="A816" s="65">
        <v>801</v>
      </c>
      <c r="B816" s="70"/>
      <c r="C816" s="70"/>
      <c r="D816" s="19"/>
      <c r="E816" s="19"/>
      <c r="F816" s="57" t="str">
        <f t="shared" si="12"/>
        <v xml:space="preserve"> </v>
      </c>
      <c r="G816" s="70"/>
      <c r="H816" s="70"/>
      <c r="I816" s="70"/>
      <c r="J816" s="70"/>
      <c r="K816" s="70"/>
      <c r="L816" s="70"/>
    </row>
    <row r="817" spans="1:12" x14ac:dyDescent="0.2">
      <c r="A817" s="65">
        <v>802</v>
      </c>
      <c r="B817" s="70"/>
      <c r="C817" s="70"/>
      <c r="D817" s="19"/>
      <c r="E817" s="19"/>
      <c r="F817" s="57" t="str">
        <f t="shared" si="12"/>
        <v xml:space="preserve"> </v>
      </c>
      <c r="G817" s="70"/>
      <c r="H817" s="70"/>
      <c r="I817" s="70"/>
      <c r="J817" s="70"/>
      <c r="K817" s="70"/>
      <c r="L817" s="70"/>
    </row>
    <row r="818" spans="1:12" x14ac:dyDescent="0.2">
      <c r="A818" s="65">
        <v>803</v>
      </c>
      <c r="B818" s="70"/>
      <c r="C818" s="70"/>
      <c r="D818" s="19"/>
      <c r="E818" s="19"/>
      <c r="F818" s="57" t="str">
        <f t="shared" si="12"/>
        <v xml:space="preserve"> </v>
      </c>
      <c r="G818" s="70"/>
      <c r="H818" s="70"/>
      <c r="I818" s="70"/>
      <c r="J818" s="70"/>
      <c r="K818" s="70"/>
      <c r="L818" s="70"/>
    </row>
    <row r="819" spans="1:12" x14ac:dyDescent="0.2">
      <c r="A819" s="65">
        <v>804</v>
      </c>
      <c r="B819" s="70"/>
      <c r="C819" s="70"/>
      <c r="D819" s="19"/>
      <c r="E819" s="19"/>
      <c r="F819" s="57" t="str">
        <f t="shared" si="12"/>
        <v xml:space="preserve"> </v>
      </c>
      <c r="G819" s="70"/>
      <c r="H819" s="70"/>
      <c r="I819" s="70"/>
      <c r="J819" s="70"/>
      <c r="K819" s="70"/>
      <c r="L819" s="70"/>
    </row>
    <row r="820" spans="1:12" x14ac:dyDescent="0.2">
      <c r="A820" s="65">
        <v>805</v>
      </c>
      <c r="B820" s="70"/>
      <c r="C820" s="70"/>
      <c r="D820" s="19"/>
      <c r="E820" s="19"/>
      <c r="F820" s="57" t="str">
        <f t="shared" si="12"/>
        <v xml:space="preserve"> </v>
      </c>
      <c r="G820" s="70"/>
      <c r="H820" s="70"/>
      <c r="I820" s="70"/>
      <c r="J820" s="70"/>
      <c r="K820" s="70"/>
      <c r="L820" s="70"/>
    </row>
    <row r="821" spans="1:12" x14ac:dyDescent="0.2">
      <c r="A821" s="65">
        <v>806</v>
      </c>
      <c r="B821" s="70"/>
      <c r="C821" s="70"/>
      <c r="D821" s="19"/>
      <c r="E821" s="19"/>
      <c r="F821" s="57" t="str">
        <f t="shared" si="12"/>
        <v xml:space="preserve"> </v>
      </c>
      <c r="G821" s="70"/>
      <c r="H821" s="70"/>
      <c r="I821" s="70"/>
      <c r="J821" s="70"/>
      <c r="K821" s="70"/>
      <c r="L821" s="70"/>
    </row>
    <row r="822" spans="1:12" x14ac:dyDescent="0.2">
      <c r="A822" s="65">
        <v>807</v>
      </c>
      <c r="B822" s="70"/>
      <c r="C822" s="70"/>
      <c r="D822" s="19"/>
      <c r="E822" s="19"/>
      <c r="F822" s="57" t="str">
        <f t="shared" si="12"/>
        <v xml:space="preserve"> </v>
      </c>
      <c r="G822" s="70"/>
      <c r="H822" s="70"/>
      <c r="I822" s="70"/>
      <c r="J822" s="70"/>
      <c r="K822" s="70"/>
      <c r="L822" s="70"/>
    </row>
    <row r="823" spans="1:12" x14ac:dyDescent="0.2">
      <c r="A823" s="65">
        <v>808</v>
      </c>
      <c r="B823" s="70"/>
      <c r="C823" s="70"/>
      <c r="D823" s="19"/>
      <c r="E823" s="19"/>
      <c r="F823" s="57" t="str">
        <f t="shared" si="12"/>
        <v xml:space="preserve"> </v>
      </c>
      <c r="G823" s="70"/>
      <c r="H823" s="70"/>
      <c r="I823" s="70"/>
      <c r="J823" s="70"/>
      <c r="K823" s="70"/>
      <c r="L823" s="70"/>
    </row>
    <row r="824" spans="1:12" x14ac:dyDescent="0.2">
      <c r="A824" s="65">
        <v>809</v>
      </c>
      <c r="B824" s="70"/>
      <c r="C824" s="70"/>
      <c r="D824" s="19"/>
      <c r="E824" s="19"/>
      <c r="F824" s="57" t="str">
        <f t="shared" si="12"/>
        <v xml:space="preserve"> </v>
      </c>
      <c r="G824" s="70"/>
      <c r="H824" s="70"/>
      <c r="I824" s="70"/>
      <c r="J824" s="70"/>
      <c r="K824" s="70"/>
      <c r="L824" s="70"/>
    </row>
    <row r="825" spans="1:12" x14ac:dyDescent="0.2">
      <c r="A825" s="65">
        <v>810</v>
      </c>
      <c r="B825" s="70"/>
      <c r="C825" s="70"/>
      <c r="D825" s="19"/>
      <c r="E825" s="19"/>
      <c r="F825" s="57" t="str">
        <f t="shared" si="12"/>
        <v xml:space="preserve"> </v>
      </c>
      <c r="G825" s="70"/>
      <c r="H825" s="70"/>
      <c r="I825" s="70"/>
      <c r="J825" s="70"/>
      <c r="K825" s="70"/>
      <c r="L825" s="70"/>
    </row>
    <row r="826" spans="1:12" x14ac:dyDescent="0.2">
      <c r="A826" s="65">
        <v>811</v>
      </c>
      <c r="B826" s="70"/>
      <c r="C826" s="70"/>
      <c r="D826" s="19"/>
      <c r="E826" s="19"/>
      <c r="F826" s="57" t="str">
        <f t="shared" si="12"/>
        <v xml:space="preserve"> </v>
      </c>
      <c r="G826" s="70"/>
      <c r="H826" s="70"/>
      <c r="I826" s="70"/>
      <c r="J826" s="70"/>
      <c r="K826" s="70"/>
      <c r="L826" s="70"/>
    </row>
    <row r="827" spans="1:12" x14ac:dyDescent="0.2">
      <c r="A827" s="65">
        <v>812</v>
      </c>
      <c r="B827" s="70"/>
      <c r="C827" s="70"/>
      <c r="D827" s="19"/>
      <c r="E827" s="19"/>
      <c r="F827" s="57" t="str">
        <f t="shared" si="12"/>
        <v xml:space="preserve"> </v>
      </c>
      <c r="G827" s="70"/>
      <c r="H827" s="70"/>
      <c r="I827" s="70"/>
      <c r="J827" s="70"/>
      <c r="K827" s="70"/>
      <c r="L827" s="70"/>
    </row>
    <row r="828" spans="1:12" x14ac:dyDescent="0.2">
      <c r="A828" s="65">
        <v>813</v>
      </c>
      <c r="B828" s="70"/>
      <c r="C828" s="70"/>
      <c r="D828" s="19"/>
      <c r="E828" s="19"/>
      <c r="F828" s="57" t="str">
        <f t="shared" si="12"/>
        <v xml:space="preserve"> </v>
      </c>
      <c r="G828" s="70"/>
      <c r="H828" s="70"/>
      <c r="I828" s="70"/>
      <c r="J828" s="70"/>
      <c r="K828" s="70"/>
      <c r="L828" s="70"/>
    </row>
    <row r="829" spans="1:12" x14ac:dyDescent="0.2">
      <c r="A829" s="65">
        <v>814</v>
      </c>
      <c r="B829" s="70"/>
      <c r="C829" s="70"/>
      <c r="D829" s="19"/>
      <c r="E829" s="19"/>
      <c r="F829" s="57" t="str">
        <f t="shared" si="12"/>
        <v xml:space="preserve"> </v>
      </c>
      <c r="G829" s="70"/>
      <c r="H829" s="70"/>
      <c r="I829" s="70"/>
      <c r="J829" s="70"/>
      <c r="K829" s="70"/>
      <c r="L829" s="70"/>
    </row>
    <row r="830" spans="1:12" x14ac:dyDescent="0.2">
      <c r="A830" s="65">
        <v>815</v>
      </c>
      <c r="B830" s="70"/>
      <c r="C830" s="70"/>
      <c r="D830" s="19"/>
      <c r="E830" s="19"/>
      <c r="F830" s="57" t="str">
        <f t="shared" si="12"/>
        <v xml:space="preserve"> </v>
      </c>
      <c r="G830" s="70"/>
      <c r="H830" s="70"/>
      <c r="I830" s="70"/>
      <c r="J830" s="70"/>
      <c r="K830" s="70"/>
      <c r="L830" s="70"/>
    </row>
    <row r="831" spans="1:12" x14ac:dyDescent="0.2">
      <c r="A831" s="65">
        <v>816</v>
      </c>
      <c r="B831" s="70"/>
      <c r="C831" s="70"/>
      <c r="D831" s="19"/>
      <c r="E831" s="19"/>
      <c r="F831" s="57" t="str">
        <f t="shared" si="12"/>
        <v xml:space="preserve"> </v>
      </c>
      <c r="G831" s="70"/>
      <c r="H831" s="70"/>
      <c r="I831" s="70"/>
      <c r="J831" s="70"/>
      <c r="K831" s="70"/>
      <c r="L831" s="70"/>
    </row>
    <row r="832" spans="1:12" x14ac:dyDescent="0.2">
      <c r="A832" s="65">
        <v>817</v>
      </c>
      <c r="B832" s="70"/>
      <c r="C832" s="70"/>
      <c r="D832" s="19"/>
      <c r="E832" s="19"/>
      <c r="F832" s="57" t="str">
        <f t="shared" si="12"/>
        <v xml:space="preserve"> </v>
      </c>
      <c r="G832" s="70"/>
      <c r="H832" s="70"/>
      <c r="I832" s="70"/>
      <c r="J832" s="70"/>
      <c r="K832" s="70"/>
      <c r="L832" s="70"/>
    </row>
    <row r="833" spans="1:12" x14ac:dyDescent="0.2">
      <c r="A833" s="65">
        <v>818</v>
      </c>
      <c r="B833" s="70"/>
      <c r="C833" s="70"/>
      <c r="D833" s="19"/>
      <c r="E833" s="19"/>
      <c r="F833" s="57" t="str">
        <f t="shared" si="12"/>
        <v xml:space="preserve"> </v>
      </c>
      <c r="G833" s="70"/>
      <c r="H833" s="70"/>
      <c r="I833" s="70"/>
      <c r="J833" s="70"/>
      <c r="K833" s="70"/>
      <c r="L833" s="70"/>
    </row>
    <row r="834" spans="1:12" x14ac:dyDescent="0.2">
      <c r="A834" s="65">
        <v>819</v>
      </c>
      <c r="B834" s="70"/>
      <c r="C834" s="70"/>
      <c r="D834" s="19"/>
      <c r="E834" s="19"/>
      <c r="F834" s="57" t="str">
        <f t="shared" si="12"/>
        <v xml:space="preserve"> </v>
      </c>
      <c r="G834" s="70"/>
      <c r="H834" s="70"/>
      <c r="I834" s="70"/>
      <c r="J834" s="70"/>
      <c r="K834" s="70"/>
      <c r="L834" s="70"/>
    </row>
    <row r="835" spans="1:12" x14ac:dyDescent="0.2">
      <c r="A835" s="65">
        <v>820</v>
      </c>
      <c r="B835" s="70"/>
      <c r="C835" s="70"/>
      <c r="D835" s="19"/>
      <c r="E835" s="19"/>
      <c r="F835" s="57" t="str">
        <f t="shared" si="12"/>
        <v xml:space="preserve"> </v>
      </c>
      <c r="G835" s="70"/>
      <c r="H835" s="70"/>
      <c r="I835" s="70"/>
      <c r="J835" s="70"/>
      <c r="K835" s="70"/>
      <c r="L835" s="70"/>
    </row>
    <row r="836" spans="1:12" x14ac:dyDescent="0.2">
      <c r="A836" s="65">
        <v>821</v>
      </c>
      <c r="B836" s="70"/>
      <c r="C836" s="70"/>
      <c r="D836" s="19"/>
      <c r="E836" s="19"/>
      <c r="F836" s="57" t="str">
        <f t="shared" si="12"/>
        <v xml:space="preserve"> </v>
      </c>
      <c r="G836" s="70"/>
      <c r="H836" s="70"/>
      <c r="I836" s="70"/>
      <c r="J836" s="70"/>
      <c r="K836" s="70"/>
      <c r="L836" s="70"/>
    </row>
    <row r="837" spans="1:12" x14ac:dyDescent="0.2">
      <c r="A837" s="65">
        <v>822</v>
      </c>
      <c r="B837" s="70"/>
      <c r="C837" s="70"/>
      <c r="D837" s="19"/>
      <c r="E837" s="19"/>
      <c r="F837" s="57" t="str">
        <f t="shared" si="12"/>
        <v xml:space="preserve"> </v>
      </c>
      <c r="G837" s="70"/>
      <c r="H837" s="70"/>
      <c r="I837" s="70"/>
      <c r="J837" s="70"/>
      <c r="K837" s="70"/>
      <c r="L837" s="70"/>
    </row>
    <row r="838" spans="1:12" x14ac:dyDescent="0.2">
      <c r="A838" s="65">
        <v>823</v>
      </c>
      <c r="B838" s="70"/>
      <c r="C838" s="70"/>
      <c r="D838" s="19"/>
      <c r="E838" s="19"/>
      <c r="F838" s="57" t="str">
        <f t="shared" si="12"/>
        <v xml:space="preserve"> </v>
      </c>
      <c r="G838" s="70"/>
      <c r="H838" s="70"/>
      <c r="I838" s="70"/>
      <c r="J838" s="70"/>
      <c r="K838" s="70"/>
      <c r="L838" s="70"/>
    </row>
    <row r="839" spans="1:12" x14ac:dyDescent="0.2">
      <c r="A839" s="65">
        <v>824</v>
      </c>
      <c r="B839" s="70"/>
      <c r="C839" s="70"/>
      <c r="D839" s="19"/>
      <c r="E839" s="19"/>
      <c r="F839" s="57" t="str">
        <f t="shared" si="12"/>
        <v xml:space="preserve"> </v>
      </c>
      <c r="G839" s="70"/>
      <c r="H839" s="70"/>
      <c r="I839" s="70"/>
      <c r="J839" s="70"/>
      <c r="K839" s="70"/>
      <c r="L839" s="70"/>
    </row>
    <row r="840" spans="1:12" x14ac:dyDescent="0.2">
      <c r="A840" s="65">
        <v>825</v>
      </c>
      <c r="B840" s="70"/>
      <c r="C840" s="70"/>
      <c r="D840" s="19"/>
      <c r="E840" s="19"/>
      <c r="F840" s="57" t="str">
        <f t="shared" si="12"/>
        <v xml:space="preserve"> </v>
      </c>
      <c r="G840" s="70"/>
      <c r="H840" s="70"/>
      <c r="I840" s="70"/>
      <c r="J840" s="70"/>
      <c r="K840" s="70"/>
      <c r="L840" s="70"/>
    </row>
    <row r="841" spans="1:12" x14ac:dyDescent="0.2">
      <c r="A841" s="65">
        <v>826</v>
      </c>
      <c r="B841" s="70"/>
      <c r="C841" s="70"/>
      <c r="D841" s="19"/>
      <c r="E841" s="19"/>
      <c r="F841" s="57" t="str">
        <f t="shared" si="12"/>
        <v xml:space="preserve"> </v>
      </c>
      <c r="G841" s="70"/>
      <c r="H841" s="70"/>
      <c r="I841" s="70"/>
      <c r="J841" s="70"/>
      <c r="K841" s="70"/>
      <c r="L841" s="70"/>
    </row>
    <row r="842" spans="1:12" x14ac:dyDescent="0.2">
      <c r="A842" s="65">
        <v>827</v>
      </c>
      <c r="B842" s="70"/>
      <c r="C842" s="70"/>
      <c r="D842" s="19"/>
      <c r="E842" s="19"/>
      <c r="F842" s="57" t="str">
        <f t="shared" si="12"/>
        <v xml:space="preserve"> </v>
      </c>
      <c r="G842" s="70"/>
      <c r="H842" s="70"/>
      <c r="I842" s="70"/>
      <c r="J842" s="70"/>
      <c r="K842" s="70"/>
      <c r="L842" s="70"/>
    </row>
    <row r="843" spans="1:12" x14ac:dyDescent="0.2">
      <c r="A843" s="65">
        <v>828</v>
      </c>
      <c r="B843" s="70"/>
      <c r="C843" s="70"/>
      <c r="D843" s="19"/>
      <c r="E843" s="19"/>
      <c r="F843" s="57" t="str">
        <f t="shared" si="12"/>
        <v xml:space="preserve"> </v>
      </c>
      <c r="G843" s="70"/>
      <c r="H843" s="70"/>
      <c r="I843" s="70"/>
      <c r="J843" s="70"/>
      <c r="K843" s="70"/>
      <c r="L843" s="70"/>
    </row>
    <row r="844" spans="1:12" x14ac:dyDescent="0.2">
      <c r="A844" s="65">
        <v>829</v>
      </c>
      <c r="B844" s="70"/>
      <c r="C844" s="70"/>
      <c r="D844" s="19"/>
      <c r="E844" s="19"/>
      <c r="F844" s="57" t="str">
        <f t="shared" si="12"/>
        <v xml:space="preserve"> </v>
      </c>
      <c r="G844" s="70"/>
      <c r="H844" s="70"/>
      <c r="I844" s="70"/>
      <c r="J844" s="70"/>
      <c r="K844" s="70"/>
      <c r="L844" s="70"/>
    </row>
    <row r="845" spans="1:12" x14ac:dyDescent="0.2">
      <c r="A845" s="65">
        <v>830</v>
      </c>
      <c r="B845" s="70"/>
      <c r="C845" s="70"/>
      <c r="D845" s="19"/>
      <c r="E845" s="19"/>
      <c r="F845" s="57" t="str">
        <f t="shared" si="12"/>
        <v xml:space="preserve"> </v>
      </c>
      <c r="G845" s="70"/>
      <c r="H845" s="70"/>
      <c r="I845" s="70"/>
      <c r="J845" s="70"/>
      <c r="K845" s="70"/>
      <c r="L845" s="70"/>
    </row>
    <row r="846" spans="1:12" x14ac:dyDescent="0.2">
      <c r="A846" s="65">
        <v>831</v>
      </c>
      <c r="B846" s="70"/>
      <c r="C846" s="70"/>
      <c r="D846" s="19"/>
      <c r="E846" s="19"/>
      <c r="F846" s="57" t="str">
        <f t="shared" si="12"/>
        <v xml:space="preserve"> </v>
      </c>
      <c r="G846" s="70"/>
      <c r="H846" s="70"/>
      <c r="I846" s="70"/>
      <c r="J846" s="70"/>
      <c r="K846" s="70"/>
      <c r="L846" s="70"/>
    </row>
    <row r="847" spans="1:12" x14ac:dyDescent="0.2">
      <c r="A847" s="65">
        <v>832</v>
      </c>
      <c r="B847" s="70"/>
      <c r="C847" s="70"/>
      <c r="D847" s="19"/>
      <c r="E847" s="19"/>
      <c r="F847" s="57" t="str">
        <f t="shared" si="12"/>
        <v xml:space="preserve"> </v>
      </c>
      <c r="G847" s="70"/>
      <c r="H847" s="70"/>
      <c r="I847" s="70"/>
      <c r="J847" s="70"/>
      <c r="K847" s="70"/>
      <c r="L847" s="70"/>
    </row>
    <row r="848" spans="1:12" x14ac:dyDescent="0.2">
      <c r="A848" s="65">
        <v>833</v>
      </c>
      <c r="B848" s="70"/>
      <c r="C848" s="70"/>
      <c r="D848" s="19"/>
      <c r="E848" s="19"/>
      <c r="F848" s="57" t="str">
        <f t="shared" si="12"/>
        <v xml:space="preserve"> </v>
      </c>
      <c r="G848" s="70"/>
      <c r="H848" s="70"/>
      <c r="I848" s="70"/>
      <c r="J848" s="70"/>
      <c r="K848" s="70"/>
      <c r="L848" s="70"/>
    </row>
    <row r="849" spans="1:12" x14ac:dyDescent="0.2">
      <c r="A849" s="65">
        <v>834</v>
      </c>
      <c r="B849" s="70"/>
      <c r="C849" s="70"/>
      <c r="D849" s="19"/>
      <c r="E849" s="19"/>
      <c r="F849" s="57" t="str">
        <f t="shared" ref="F849:F912" si="13">IF($E849=1,$F$4,IF($E849=2,$F$5,IF($E849=3,$F$6,IF($E849=4,$F$7,IF($E849=5,$F$8,IF($E849=6,$F$9,IF($E849=7,$F$10,IF($E849=8,$F$11," "))))))))</f>
        <v xml:space="preserve"> </v>
      </c>
      <c r="G849" s="70"/>
      <c r="H849" s="70"/>
      <c r="I849" s="70"/>
      <c r="J849" s="70"/>
      <c r="K849" s="70"/>
      <c r="L849" s="70"/>
    </row>
    <row r="850" spans="1:12" x14ac:dyDescent="0.2">
      <c r="A850" s="65">
        <v>835</v>
      </c>
      <c r="B850" s="70"/>
      <c r="C850" s="70"/>
      <c r="D850" s="19"/>
      <c r="E850" s="19"/>
      <c r="F850" s="57" t="str">
        <f t="shared" si="13"/>
        <v xml:space="preserve"> </v>
      </c>
      <c r="G850" s="70"/>
      <c r="H850" s="70"/>
      <c r="I850" s="70"/>
      <c r="J850" s="70"/>
      <c r="K850" s="70"/>
      <c r="L850" s="70"/>
    </row>
    <row r="851" spans="1:12" x14ac:dyDescent="0.2">
      <c r="A851" s="65">
        <v>836</v>
      </c>
      <c r="B851" s="70"/>
      <c r="C851" s="70"/>
      <c r="D851" s="19"/>
      <c r="E851" s="19"/>
      <c r="F851" s="57" t="str">
        <f t="shared" si="13"/>
        <v xml:space="preserve"> </v>
      </c>
      <c r="G851" s="70"/>
      <c r="H851" s="70"/>
      <c r="I851" s="70"/>
      <c r="J851" s="70"/>
      <c r="K851" s="70"/>
      <c r="L851" s="70"/>
    </row>
    <row r="852" spans="1:12" x14ac:dyDescent="0.2">
      <c r="A852" s="65">
        <v>837</v>
      </c>
      <c r="B852" s="70"/>
      <c r="C852" s="70"/>
      <c r="D852" s="19"/>
      <c r="E852" s="19"/>
      <c r="F852" s="57" t="str">
        <f t="shared" si="13"/>
        <v xml:space="preserve"> </v>
      </c>
      <c r="G852" s="70"/>
      <c r="H852" s="70"/>
      <c r="I852" s="70"/>
      <c r="J852" s="70"/>
      <c r="K852" s="70"/>
      <c r="L852" s="70"/>
    </row>
    <row r="853" spans="1:12" x14ac:dyDescent="0.2">
      <c r="A853" s="65">
        <v>838</v>
      </c>
      <c r="B853" s="70"/>
      <c r="C853" s="70"/>
      <c r="D853" s="19"/>
      <c r="E853" s="19"/>
      <c r="F853" s="57" t="str">
        <f t="shared" si="13"/>
        <v xml:space="preserve"> </v>
      </c>
      <c r="G853" s="70"/>
      <c r="H853" s="70"/>
      <c r="I853" s="70"/>
      <c r="J853" s="70"/>
      <c r="K853" s="70"/>
      <c r="L853" s="70"/>
    </row>
    <row r="854" spans="1:12" x14ac:dyDescent="0.2">
      <c r="A854" s="65">
        <v>839</v>
      </c>
      <c r="B854" s="70"/>
      <c r="C854" s="70"/>
      <c r="D854" s="19"/>
      <c r="E854" s="19"/>
      <c r="F854" s="57" t="str">
        <f t="shared" si="13"/>
        <v xml:space="preserve"> </v>
      </c>
      <c r="G854" s="70"/>
      <c r="H854" s="70"/>
      <c r="I854" s="70"/>
      <c r="J854" s="70"/>
      <c r="K854" s="70"/>
      <c r="L854" s="70"/>
    </row>
    <row r="855" spans="1:12" x14ac:dyDescent="0.2">
      <c r="A855" s="65">
        <v>840</v>
      </c>
      <c r="B855" s="70"/>
      <c r="C855" s="70"/>
      <c r="D855" s="19"/>
      <c r="E855" s="19"/>
      <c r="F855" s="57" t="str">
        <f t="shared" si="13"/>
        <v xml:space="preserve"> </v>
      </c>
      <c r="G855" s="70"/>
      <c r="H855" s="70"/>
      <c r="I855" s="70"/>
      <c r="J855" s="70"/>
      <c r="K855" s="70"/>
      <c r="L855" s="70"/>
    </row>
    <row r="856" spans="1:12" x14ac:dyDescent="0.2">
      <c r="A856" s="65">
        <v>841</v>
      </c>
      <c r="B856" s="70"/>
      <c r="C856" s="70"/>
      <c r="D856" s="19"/>
      <c r="E856" s="19"/>
      <c r="F856" s="57" t="str">
        <f t="shared" si="13"/>
        <v xml:space="preserve"> </v>
      </c>
      <c r="G856" s="70"/>
      <c r="H856" s="70"/>
      <c r="I856" s="70"/>
      <c r="J856" s="70"/>
      <c r="K856" s="70"/>
      <c r="L856" s="70"/>
    </row>
    <row r="857" spans="1:12" x14ac:dyDescent="0.2">
      <c r="A857" s="65">
        <v>842</v>
      </c>
      <c r="B857" s="70"/>
      <c r="C857" s="70"/>
      <c r="D857" s="19"/>
      <c r="E857" s="19"/>
      <c r="F857" s="57" t="str">
        <f t="shared" si="13"/>
        <v xml:space="preserve"> </v>
      </c>
      <c r="G857" s="70"/>
      <c r="H857" s="70"/>
      <c r="I857" s="70"/>
      <c r="J857" s="70"/>
      <c r="K857" s="70"/>
      <c r="L857" s="70"/>
    </row>
    <row r="858" spans="1:12" x14ac:dyDescent="0.2">
      <c r="A858" s="65">
        <v>843</v>
      </c>
      <c r="B858" s="70"/>
      <c r="C858" s="70"/>
      <c r="D858" s="19"/>
      <c r="E858" s="19"/>
      <c r="F858" s="57" t="str">
        <f t="shared" si="13"/>
        <v xml:space="preserve"> </v>
      </c>
      <c r="G858" s="70"/>
      <c r="H858" s="70"/>
      <c r="I858" s="70"/>
      <c r="J858" s="70"/>
      <c r="K858" s="70"/>
      <c r="L858" s="70"/>
    </row>
    <row r="859" spans="1:12" x14ac:dyDescent="0.2">
      <c r="A859" s="65">
        <v>844</v>
      </c>
      <c r="B859" s="70"/>
      <c r="C859" s="70"/>
      <c r="D859" s="19"/>
      <c r="E859" s="19"/>
      <c r="F859" s="57" t="str">
        <f t="shared" si="13"/>
        <v xml:space="preserve"> </v>
      </c>
      <c r="G859" s="70"/>
      <c r="H859" s="70"/>
      <c r="I859" s="70"/>
      <c r="J859" s="70"/>
      <c r="K859" s="70"/>
      <c r="L859" s="70"/>
    </row>
    <row r="860" spans="1:12" x14ac:dyDescent="0.2">
      <c r="A860" s="65">
        <v>845</v>
      </c>
      <c r="B860" s="70"/>
      <c r="C860" s="70"/>
      <c r="D860" s="19"/>
      <c r="E860" s="19"/>
      <c r="F860" s="57" t="str">
        <f t="shared" si="13"/>
        <v xml:space="preserve"> </v>
      </c>
      <c r="G860" s="70"/>
      <c r="H860" s="70"/>
      <c r="I860" s="70"/>
      <c r="J860" s="70"/>
      <c r="K860" s="70"/>
      <c r="L860" s="70"/>
    </row>
    <row r="861" spans="1:12" x14ac:dyDescent="0.2">
      <c r="A861" s="65">
        <v>846</v>
      </c>
      <c r="B861" s="70"/>
      <c r="C861" s="70"/>
      <c r="D861" s="19"/>
      <c r="E861" s="19"/>
      <c r="F861" s="57" t="str">
        <f t="shared" si="13"/>
        <v xml:space="preserve"> </v>
      </c>
      <c r="G861" s="70"/>
      <c r="H861" s="70"/>
      <c r="I861" s="70"/>
      <c r="J861" s="70"/>
      <c r="K861" s="70"/>
      <c r="L861" s="70"/>
    </row>
    <row r="862" spans="1:12" x14ac:dyDescent="0.2">
      <c r="A862" s="65">
        <v>847</v>
      </c>
      <c r="B862" s="70"/>
      <c r="C862" s="70"/>
      <c r="D862" s="19"/>
      <c r="E862" s="19"/>
      <c r="F862" s="57" t="str">
        <f t="shared" si="13"/>
        <v xml:space="preserve"> </v>
      </c>
      <c r="G862" s="70"/>
      <c r="H862" s="70"/>
      <c r="I862" s="70"/>
      <c r="J862" s="70"/>
      <c r="K862" s="70"/>
      <c r="L862" s="70"/>
    </row>
    <row r="863" spans="1:12" x14ac:dyDescent="0.2">
      <c r="A863" s="65">
        <v>848</v>
      </c>
      <c r="B863" s="70"/>
      <c r="C863" s="70"/>
      <c r="D863" s="19"/>
      <c r="E863" s="19"/>
      <c r="F863" s="57" t="str">
        <f t="shared" si="13"/>
        <v xml:space="preserve"> </v>
      </c>
      <c r="G863" s="70"/>
      <c r="H863" s="70"/>
      <c r="I863" s="70"/>
      <c r="J863" s="70"/>
      <c r="K863" s="70"/>
      <c r="L863" s="70"/>
    </row>
    <row r="864" spans="1:12" x14ac:dyDescent="0.2">
      <c r="A864" s="65">
        <v>849</v>
      </c>
      <c r="B864" s="70"/>
      <c r="C864" s="70"/>
      <c r="D864" s="19"/>
      <c r="E864" s="19"/>
      <c r="F864" s="57" t="str">
        <f t="shared" si="13"/>
        <v xml:space="preserve"> </v>
      </c>
      <c r="G864" s="70"/>
      <c r="H864" s="70"/>
      <c r="I864" s="70"/>
      <c r="J864" s="70"/>
      <c r="K864" s="70"/>
      <c r="L864" s="70"/>
    </row>
    <row r="865" spans="1:12" x14ac:dyDescent="0.2">
      <c r="A865" s="65">
        <v>850</v>
      </c>
      <c r="B865" s="70"/>
      <c r="C865" s="70"/>
      <c r="D865" s="19"/>
      <c r="E865" s="19"/>
      <c r="F865" s="57" t="str">
        <f t="shared" si="13"/>
        <v xml:space="preserve"> </v>
      </c>
      <c r="G865" s="70"/>
      <c r="H865" s="70"/>
      <c r="I865" s="70"/>
      <c r="J865" s="70"/>
      <c r="K865" s="70"/>
      <c r="L865" s="70"/>
    </row>
    <row r="866" spans="1:12" x14ac:dyDescent="0.2">
      <c r="A866" s="65">
        <v>851</v>
      </c>
      <c r="B866" s="70"/>
      <c r="C866" s="70"/>
      <c r="D866" s="19"/>
      <c r="E866" s="19"/>
      <c r="F866" s="57" t="str">
        <f t="shared" si="13"/>
        <v xml:space="preserve"> </v>
      </c>
      <c r="G866" s="70"/>
      <c r="H866" s="70"/>
      <c r="I866" s="70"/>
      <c r="J866" s="70"/>
      <c r="K866" s="70"/>
      <c r="L866" s="70"/>
    </row>
    <row r="867" spans="1:12" x14ac:dyDescent="0.2">
      <c r="A867" s="65">
        <v>852</v>
      </c>
      <c r="B867" s="70"/>
      <c r="C867" s="70"/>
      <c r="D867" s="19"/>
      <c r="E867" s="19"/>
      <c r="F867" s="57" t="str">
        <f t="shared" si="13"/>
        <v xml:space="preserve"> </v>
      </c>
      <c r="G867" s="70"/>
      <c r="H867" s="70"/>
      <c r="I867" s="70"/>
      <c r="J867" s="70"/>
      <c r="K867" s="70"/>
      <c r="L867" s="70"/>
    </row>
    <row r="868" spans="1:12" x14ac:dyDescent="0.2">
      <c r="A868" s="65">
        <v>853</v>
      </c>
      <c r="B868" s="70"/>
      <c r="C868" s="70"/>
      <c r="D868" s="19"/>
      <c r="E868" s="19"/>
      <c r="F868" s="57" t="str">
        <f t="shared" si="13"/>
        <v xml:space="preserve"> </v>
      </c>
      <c r="G868" s="70"/>
      <c r="H868" s="70"/>
      <c r="I868" s="70"/>
      <c r="J868" s="70"/>
      <c r="K868" s="70"/>
      <c r="L868" s="70"/>
    </row>
    <row r="869" spans="1:12" x14ac:dyDescent="0.2">
      <c r="A869" s="65">
        <v>854</v>
      </c>
      <c r="B869" s="70"/>
      <c r="C869" s="70"/>
      <c r="D869" s="19"/>
      <c r="E869" s="19"/>
      <c r="F869" s="57" t="str">
        <f t="shared" si="13"/>
        <v xml:space="preserve"> </v>
      </c>
      <c r="G869" s="70"/>
      <c r="H869" s="70"/>
      <c r="I869" s="70"/>
      <c r="J869" s="70"/>
      <c r="K869" s="70"/>
      <c r="L869" s="70"/>
    </row>
    <row r="870" spans="1:12" x14ac:dyDescent="0.2">
      <c r="A870" s="65">
        <v>855</v>
      </c>
      <c r="B870" s="70"/>
      <c r="C870" s="70"/>
      <c r="D870" s="19"/>
      <c r="E870" s="19"/>
      <c r="F870" s="57" t="str">
        <f t="shared" si="13"/>
        <v xml:space="preserve"> </v>
      </c>
      <c r="G870" s="70"/>
      <c r="H870" s="70"/>
      <c r="I870" s="70"/>
      <c r="J870" s="70"/>
      <c r="K870" s="70"/>
      <c r="L870" s="70"/>
    </row>
    <row r="871" spans="1:12" x14ac:dyDescent="0.2">
      <c r="A871" s="65">
        <v>856</v>
      </c>
      <c r="B871" s="70"/>
      <c r="C871" s="70"/>
      <c r="D871" s="19"/>
      <c r="E871" s="19"/>
      <c r="F871" s="57" t="str">
        <f t="shared" si="13"/>
        <v xml:space="preserve"> </v>
      </c>
      <c r="G871" s="70"/>
      <c r="H871" s="70"/>
      <c r="I871" s="70"/>
      <c r="J871" s="70"/>
      <c r="K871" s="70"/>
      <c r="L871" s="70"/>
    </row>
    <row r="872" spans="1:12" x14ac:dyDescent="0.2">
      <c r="A872" s="65">
        <v>857</v>
      </c>
      <c r="B872" s="70"/>
      <c r="C872" s="70"/>
      <c r="D872" s="19"/>
      <c r="E872" s="19"/>
      <c r="F872" s="57" t="str">
        <f t="shared" si="13"/>
        <v xml:space="preserve"> </v>
      </c>
      <c r="G872" s="70"/>
      <c r="H872" s="70"/>
      <c r="I872" s="70"/>
      <c r="J872" s="70"/>
      <c r="K872" s="70"/>
      <c r="L872" s="70"/>
    </row>
    <row r="873" spans="1:12" x14ac:dyDescent="0.2">
      <c r="A873" s="65">
        <v>858</v>
      </c>
      <c r="B873" s="70"/>
      <c r="C873" s="70"/>
      <c r="D873" s="19"/>
      <c r="E873" s="19"/>
      <c r="F873" s="57" t="str">
        <f t="shared" si="13"/>
        <v xml:space="preserve"> </v>
      </c>
      <c r="G873" s="70"/>
      <c r="H873" s="70"/>
      <c r="I873" s="70"/>
      <c r="J873" s="70"/>
      <c r="K873" s="70"/>
      <c r="L873" s="70"/>
    </row>
    <row r="874" spans="1:12" x14ac:dyDescent="0.2">
      <c r="A874" s="65">
        <v>859</v>
      </c>
      <c r="B874" s="70"/>
      <c r="C874" s="70"/>
      <c r="D874" s="19"/>
      <c r="E874" s="19"/>
      <c r="F874" s="57" t="str">
        <f t="shared" si="13"/>
        <v xml:space="preserve"> </v>
      </c>
      <c r="G874" s="70"/>
      <c r="H874" s="70"/>
      <c r="I874" s="70"/>
      <c r="J874" s="70"/>
      <c r="K874" s="70"/>
      <c r="L874" s="70"/>
    </row>
    <row r="875" spans="1:12" x14ac:dyDescent="0.2">
      <c r="A875" s="65">
        <v>860</v>
      </c>
      <c r="B875" s="70"/>
      <c r="C875" s="70"/>
      <c r="D875" s="19"/>
      <c r="E875" s="19"/>
      <c r="F875" s="57" t="str">
        <f t="shared" si="13"/>
        <v xml:space="preserve"> </v>
      </c>
      <c r="G875" s="70"/>
      <c r="H875" s="70"/>
      <c r="I875" s="70"/>
      <c r="J875" s="70"/>
      <c r="K875" s="70"/>
      <c r="L875" s="70"/>
    </row>
    <row r="876" spans="1:12" x14ac:dyDescent="0.2">
      <c r="A876" s="65">
        <v>861</v>
      </c>
      <c r="B876" s="70"/>
      <c r="C876" s="70"/>
      <c r="D876" s="19"/>
      <c r="E876" s="19"/>
      <c r="F876" s="57" t="str">
        <f t="shared" si="13"/>
        <v xml:space="preserve"> </v>
      </c>
      <c r="G876" s="70"/>
      <c r="H876" s="70"/>
      <c r="I876" s="70"/>
      <c r="J876" s="70"/>
      <c r="K876" s="70"/>
      <c r="L876" s="70"/>
    </row>
    <row r="877" spans="1:12" x14ac:dyDescent="0.2">
      <c r="A877" s="65">
        <v>862</v>
      </c>
      <c r="B877" s="70"/>
      <c r="C877" s="70"/>
      <c r="D877" s="19"/>
      <c r="E877" s="19"/>
      <c r="F877" s="57" t="str">
        <f t="shared" si="13"/>
        <v xml:space="preserve"> </v>
      </c>
      <c r="G877" s="70"/>
      <c r="H877" s="70"/>
      <c r="I877" s="70"/>
      <c r="J877" s="70"/>
      <c r="K877" s="70"/>
      <c r="L877" s="70"/>
    </row>
    <row r="878" spans="1:12" x14ac:dyDescent="0.2">
      <c r="A878" s="65">
        <v>863</v>
      </c>
      <c r="B878" s="70"/>
      <c r="C878" s="70"/>
      <c r="D878" s="19"/>
      <c r="E878" s="19"/>
      <c r="F878" s="57" t="str">
        <f t="shared" si="13"/>
        <v xml:space="preserve"> </v>
      </c>
      <c r="G878" s="70"/>
      <c r="H878" s="70"/>
      <c r="I878" s="70"/>
      <c r="J878" s="70"/>
      <c r="K878" s="70"/>
      <c r="L878" s="70"/>
    </row>
    <row r="879" spans="1:12" x14ac:dyDescent="0.2">
      <c r="A879" s="65">
        <v>864</v>
      </c>
      <c r="B879" s="70"/>
      <c r="C879" s="70"/>
      <c r="D879" s="19"/>
      <c r="E879" s="19"/>
      <c r="F879" s="57" t="str">
        <f t="shared" si="13"/>
        <v xml:space="preserve"> </v>
      </c>
      <c r="G879" s="70"/>
      <c r="H879" s="70"/>
      <c r="I879" s="70"/>
      <c r="J879" s="70"/>
      <c r="K879" s="70"/>
      <c r="L879" s="70"/>
    </row>
    <row r="880" spans="1:12" x14ac:dyDescent="0.2">
      <c r="A880" s="65">
        <v>865</v>
      </c>
      <c r="B880" s="70"/>
      <c r="C880" s="70"/>
      <c r="D880" s="19"/>
      <c r="E880" s="19"/>
      <c r="F880" s="57" t="str">
        <f t="shared" si="13"/>
        <v xml:space="preserve"> </v>
      </c>
      <c r="G880" s="70"/>
      <c r="H880" s="70"/>
      <c r="I880" s="70"/>
      <c r="J880" s="70"/>
      <c r="K880" s="70"/>
      <c r="L880" s="70"/>
    </row>
    <row r="881" spans="1:12" x14ac:dyDescent="0.2">
      <c r="A881" s="65">
        <v>866</v>
      </c>
      <c r="B881" s="70"/>
      <c r="C881" s="70"/>
      <c r="D881" s="19"/>
      <c r="E881" s="19"/>
      <c r="F881" s="57" t="str">
        <f t="shared" si="13"/>
        <v xml:space="preserve"> </v>
      </c>
      <c r="G881" s="70"/>
      <c r="H881" s="70"/>
      <c r="I881" s="70"/>
      <c r="J881" s="70"/>
      <c r="K881" s="70"/>
      <c r="L881" s="70"/>
    </row>
    <row r="882" spans="1:12" x14ac:dyDescent="0.2">
      <c r="A882" s="65">
        <v>867</v>
      </c>
      <c r="B882" s="70"/>
      <c r="C882" s="70"/>
      <c r="D882" s="19"/>
      <c r="E882" s="19"/>
      <c r="F882" s="57" t="str">
        <f t="shared" si="13"/>
        <v xml:space="preserve"> </v>
      </c>
      <c r="G882" s="70"/>
      <c r="H882" s="70"/>
      <c r="I882" s="70"/>
      <c r="J882" s="70"/>
      <c r="K882" s="70"/>
      <c r="L882" s="70"/>
    </row>
    <row r="883" spans="1:12" x14ac:dyDescent="0.2">
      <c r="A883" s="65">
        <v>868</v>
      </c>
      <c r="B883" s="70"/>
      <c r="C883" s="70"/>
      <c r="D883" s="19"/>
      <c r="E883" s="19"/>
      <c r="F883" s="57" t="str">
        <f t="shared" si="13"/>
        <v xml:space="preserve"> </v>
      </c>
      <c r="G883" s="70"/>
      <c r="H883" s="70"/>
      <c r="I883" s="70"/>
      <c r="J883" s="70"/>
      <c r="K883" s="70"/>
      <c r="L883" s="70"/>
    </row>
    <row r="884" spans="1:12" x14ac:dyDescent="0.2">
      <c r="A884" s="65">
        <v>869</v>
      </c>
      <c r="B884" s="70"/>
      <c r="C884" s="70"/>
      <c r="D884" s="19"/>
      <c r="E884" s="19"/>
      <c r="F884" s="57" t="str">
        <f t="shared" si="13"/>
        <v xml:space="preserve"> </v>
      </c>
      <c r="G884" s="70"/>
      <c r="H884" s="70"/>
      <c r="I884" s="70"/>
      <c r="J884" s="70"/>
      <c r="K884" s="70"/>
      <c r="L884" s="70"/>
    </row>
    <row r="885" spans="1:12" x14ac:dyDescent="0.2">
      <c r="A885" s="65">
        <v>870</v>
      </c>
      <c r="B885" s="70"/>
      <c r="C885" s="70"/>
      <c r="D885" s="19"/>
      <c r="E885" s="19"/>
      <c r="F885" s="57" t="str">
        <f t="shared" si="13"/>
        <v xml:space="preserve"> </v>
      </c>
      <c r="G885" s="70"/>
      <c r="H885" s="70"/>
      <c r="I885" s="70"/>
      <c r="J885" s="70"/>
      <c r="K885" s="70"/>
      <c r="L885" s="70"/>
    </row>
    <row r="886" spans="1:12" x14ac:dyDescent="0.2">
      <c r="A886" s="65">
        <v>871</v>
      </c>
      <c r="B886" s="70"/>
      <c r="C886" s="70"/>
      <c r="D886" s="19"/>
      <c r="E886" s="19"/>
      <c r="F886" s="57" t="str">
        <f t="shared" si="13"/>
        <v xml:space="preserve"> </v>
      </c>
      <c r="G886" s="70"/>
      <c r="H886" s="70"/>
      <c r="I886" s="70"/>
      <c r="J886" s="70"/>
      <c r="K886" s="70"/>
      <c r="L886" s="70"/>
    </row>
    <row r="887" spans="1:12" x14ac:dyDescent="0.2">
      <c r="A887" s="65">
        <v>872</v>
      </c>
      <c r="B887" s="70"/>
      <c r="C887" s="70"/>
      <c r="D887" s="19"/>
      <c r="E887" s="19"/>
      <c r="F887" s="57" t="str">
        <f t="shared" si="13"/>
        <v xml:space="preserve"> </v>
      </c>
      <c r="G887" s="70"/>
      <c r="H887" s="70"/>
      <c r="I887" s="70"/>
      <c r="J887" s="70"/>
      <c r="K887" s="70"/>
      <c r="L887" s="70"/>
    </row>
    <row r="888" spans="1:12" x14ac:dyDescent="0.2">
      <c r="A888" s="65">
        <v>873</v>
      </c>
      <c r="B888" s="70"/>
      <c r="C888" s="70"/>
      <c r="D888" s="19"/>
      <c r="E888" s="19"/>
      <c r="F888" s="57" t="str">
        <f t="shared" si="13"/>
        <v xml:space="preserve"> </v>
      </c>
      <c r="G888" s="70"/>
      <c r="H888" s="70"/>
      <c r="I888" s="70"/>
      <c r="J888" s="70"/>
      <c r="K888" s="70"/>
      <c r="L888" s="70"/>
    </row>
    <row r="889" spans="1:12" x14ac:dyDescent="0.2">
      <c r="A889" s="65">
        <v>874</v>
      </c>
      <c r="B889" s="70"/>
      <c r="C889" s="70"/>
      <c r="D889" s="19"/>
      <c r="E889" s="19"/>
      <c r="F889" s="57" t="str">
        <f t="shared" si="13"/>
        <v xml:space="preserve"> </v>
      </c>
      <c r="G889" s="70"/>
      <c r="H889" s="70"/>
      <c r="I889" s="70"/>
      <c r="J889" s="70"/>
      <c r="K889" s="70"/>
      <c r="L889" s="70"/>
    </row>
    <row r="890" spans="1:12" x14ac:dyDescent="0.2">
      <c r="A890" s="65">
        <v>875</v>
      </c>
      <c r="B890" s="70"/>
      <c r="C890" s="70"/>
      <c r="D890" s="19"/>
      <c r="E890" s="19"/>
      <c r="F890" s="57" t="str">
        <f t="shared" si="13"/>
        <v xml:space="preserve"> </v>
      </c>
      <c r="G890" s="70"/>
      <c r="H890" s="70"/>
      <c r="I890" s="70"/>
      <c r="J890" s="70"/>
      <c r="K890" s="70"/>
      <c r="L890" s="70"/>
    </row>
    <row r="891" spans="1:12" x14ac:dyDescent="0.2">
      <c r="A891" s="65">
        <v>876</v>
      </c>
      <c r="B891" s="70"/>
      <c r="C891" s="70"/>
      <c r="D891" s="19"/>
      <c r="E891" s="19"/>
      <c r="F891" s="57" t="str">
        <f t="shared" si="13"/>
        <v xml:space="preserve"> </v>
      </c>
      <c r="G891" s="70"/>
      <c r="H891" s="70"/>
      <c r="I891" s="70"/>
      <c r="J891" s="70"/>
      <c r="K891" s="70"/>
      <c r="L891" s="70"/>
    </row>
    <row r="892" spans="1:12" x14ac:dyDescent="0.2">
      <c r="A892" s="65">
        <v>877</v>
      </c>
      <c r="B892" s="70"/>
      <c r="C892" s="70"/>
      <c r="D892" s="19"/>
      <c r="E892" s="19"/>
      <c r="F892" s="57" t="str">
        <f t="shared" si="13"/>
        <v xml:space="preserve"> </v>
      </c>
      <c r="G892" s="70"/>
      <c r="H892" s="70"/>
      <c r="I892" s="70"/>
      <c r="J892" s="70"/>
      <c r="K892" s="70"/>
      <c r="L892" s="70"/>
    </row>
    <row r="893" spans="1:12" x14ac:dyDescent="0.2">
      <c r="A893" s="65">
        <v>878</v>
      </c>
      <c r="B893" s="70"/>
      <c r="C893" s="70"/>
      <c r="D893" s="19"/>
      <c r="E893" s="19"/>
      <c r="F893" s="57" t="str">
        <f t="shared" si="13"/>
        <v xml:space="preserve"> </v>
      </c>
      <c r="G893" s="70"/>
      <c r="H893" s="70"/>
      <c r="I893" s="70"/>
      <c r="J893" s="70"/>
      <c r="K893" s="70"/>
      <c r="L893" s="70"/>
    </row>
    <row r="894" spans="1:12" x14ac:dyDescent="0.2">
      <c r="A894" s="65">
        <v>879</v>
      </c>
      <c r="B894" s="70"/>
      <c r="C894" s="70"/>
      <c r="D894" s="19"/>
      <c r="E894" s="19"/>
      <c r="F894" s="57" t="str">
        <f t="shared" si="13"/>
        <v xml:space="preserve"> </v>
      </c>
      <c r="G894" s="70"/>
      <c r="H894" s="70"/>
      <c r="I894" s="70"/>
      <c r="J894" s="70"/>
      <c r="K894" s="70"/>
      <c r="L894" s="70"/>
    </row>
    <row r="895" spans="1:12" x14ac:dyDescent="0.2">
      <c r="A895" s="65">
        <v>880</v>
      </c>
      <c r="B895" s="70"/>
      <c r="C895" s="70"/>
      <c r="D895" s="19"/>
      <c r="E895" s="19"/>
      <c r="F895" s="57" t="str">
        <f t="shared" si="13"/>
        <v xml:space="preserve"> </v>
      </c>
      <c r="G895" s="70"/>
      <c r="H895" s="70"/>
      <c r="I895" s="70"/>
      <c r="J895" s="70"/>
      <c r="K895" s="70"/>
      <c r="L895" s="70"/>
    </row>
    <row r="896" spans="1:12" x14ac:dyDescent="0.2">
      <c r="A896" s="65">
        <v>881</v>
      </c>
      <c r="B896" s="70"/>
      <c r="C896" s="70"/>
      <c r="D896" s="19"/>
      <c r="E896" s="19"/>
      <c r="F896" s="57" t="str">
        <f t="shared" si="13"/>
        <v xml:space="preserve"> </v>
      </c>
      <c r="G896" s="70"/>
      <c r="H896" s="70"/>
      <c r="I896" s="70"/>
      <c r="J896" s="70"/>
      <c r="K896" s="70"/>
      <c r="L896" s="70"/>
    </row>
    <row r="897" spans="1:12" x14ac:dyDescent="0.2">
      <c r="A897" s="65">
        <v>882</v>
      </c>
      <c r="B897" s="70"/>
      <c r="C897" s="70"/>
      <c r="D897" s="19"/>
      <c r="E897" s="19"/>
      <c r="F897" s="57" t="str">
        <f t="shared" si="13"/>
        <v xml:space="preserve"> </v>
      </c>
      <c r="G897" s="70"/>
      <c r="H897" s="70"/>
      <c r="I897" s="70"/>
      <c r="J897" s="70"/>
      <c r="K897" s="70"/>
      <c r="L897" s="70"/>
    </row>
    <row r="898" spans="1:12" x14ac:dyDescent="0.2">
      <c r="A898" s="65">
        <v>883</v>
      </c>
      <c r="B898" s="70"/>
      <c r="C898" s="70"/>
      <c r="D898" s="19"/>
      <c r="E898" s="19"/>
      <c r="F898" s="57" t="str">
        <f t="shared" si="13"/>
        <v xml:space="preserve"> </v>
      </c>
      <c r="G898" s="70"/>
      <c r="H898" s="70"/>
      <c r="I898" s="70"/>
      <c r="J898" s="70"/>
      <c r="K898" s="70"/>
      <c r="L898" s="70"/>
    </row>
    <row r="899" spans="1:12" x14ac:dyDescent="0.2">
      <c r="A899" s="65">
        <v>884</v>
      </c>
      <c r="B899" s="70"/>
      <c r="C899" s="70"/>
      <c r="D899" s="19"/>
      <c r="E899" s="19"/>
      <c r="F899" s="57" t="str">
        <f t="shared" si="13"/>
        <v xml:space="preserve"> </v>
      </c>
      <c r="G899" s="70"/>
      <c r="H899" s="70"/>
      <c r="I899" s="70"/>
      <c r="J899" s="70"/>
      <c r="K899" s="70"/>
      <c r="L899" s="70"/>
    </row>
    <row r="900" spans="1:12" x14ac:dyDescent="0.2">
      <c r="A900" s="65">
        <v>885</v>
      </c>
      <c r="B900" s="70"/>
      <c r="C900" s="70"/>
      <c r="D900" s="19"/>
      <c r="E900" s="19"/>
      <c r="F900" s="57" t="str">
        <f t="shared" si="13"/>
        <v xml:space="preserve"> </v>
      </c>
      <c r="G900" s="70"/>
      <c r="H900" s="70"/>
      <c r="I900" s="70"/>
      <c r="J900" s="70"/>
      <c r="K900" s="70"/>
      <c r="L900" s="70"/>
    </row>
    <row r="901" spans="1:12" x14ac:dyDescent="0.2">
      <c r="A901" s="65">
        <v>886</v>
      </c>
      <c r="B901" s="70"/>
      <c r="C901" s="70"/>
      <c r="D901" s="19"/>
      <c r="E901" s="19"/>
      <c r="F901" s="57" t="str">
        <f t="shared" si="13"/>
        <v xml:space="preserve"> </v>
      </c>
      <c r="G901" s="70"/>
      <c r="H901" s="70"/>
      <c r="I901" s="70"/>
      <c r="J901" s="70"/>
      <c r="K901" s="70"/>
      <c r="L901" s="70"/>
    </row>
    <row r="902" spans="1:12" x14ac:dyDescent="0.2">
      <c r="A902" s="65">
        <v>887</v>
      </c>
      <c r="B902" s="70"/>
      <c r="C902" s="70"/>
      <c r="D902" s="19"/>
      <c r="E902" s="19"/>
      <c r="F902" s="57" t="str">
        <f t="shared" si="13"/>
        <v xml:space="preserve"> </v>
      </c>
      <c r="G902" s="70"/>
      <c r="H902" s="70"/>
      <c r="I902" s="70"/>
      <c r="J902" s="70"/>
      <c r="K902" s="70"/>
      <c r="L902" s="70"/>
    </row>
    <row r="903" spans="1:12" x14ac:dyDescent="0.2">
      <c r="A903" s="65">
        <v>888</v>
      </c>
      <c r="B903" s="70"/>
      <c r="C903" s="70"/>
      <c r="D903" s="19"/>
      <c r="E903" s="19"/>
      <c r="F903" s="57" t="str">
        <f t="shared" si="13"/>
        <v xml:space="preserve"> </v>
      </c>
      <c r="G903" s="70"/>
      <c r="H903" s="70"/>
      <c r="I903" s="70"/>
      <c r="J903" s="70"/>
      <c r="K903" s="70"/>
      <c r="L903" s="70"/>
    </row>
    <row r="904" spans="1:12" x14ac:dyDescent="0.2">
      <c r="A904" s="65">
        <v>889</v>
      </c>
      <c r="B904" s="70"/>
      <c r="C904" s="70"/>
      <c r="D904" s="19"/>
      <c r="E904" s="19"/>
      <c r="F904" s="57" t="str">
        <f t="shared" si="13"/>
        <v xml:space="preserve"> </v>
      </c>
      <c r="G904" s="70"/>
      <c r="H904" s="70"/>
      <c r="I904" s="70"/>
      <c r="J904" s="70"/>
      <c r="K904" s="70"/>
      <c r="L904" s="70"/>
    </row>
    <row r="905" spans="1:12" x14ac:dyDescent="0.2">
      <c r="A905" s="65">
        <v>890</v>
      </c>
      <c r="B905" s="70"/>
      <c r="C905" s="70"/>
      <c r="D905" s="19"/>
      <c r="E905" s="19"/>
      <c r="F905" s="57" t="str">
        <f t="shared" si="13"/>
        <v xml:space="preserve"> </v>
      </c>
      <c r="G905" s="70"/>
      <c r="H905" s="70"/>
      <c r="I905" s="70"/>
      <c r="J905" s="70"/>
      <c r="K905" s="70"/>
      <c r="L905" s="70"/>
    </row>
    <row r="906" spans="1:12" x14ac:dyDescent="0.2">
      <c r="A906" s="65">
        <v>891</v>
      </c>
      <c r="B906" s="70"/>
      <c r="C906" s="70"/>
      <c r="D906" s="19"/>
      <c r="E906" s="19"/>
      <c r="F906" s="57" t="str">
        <f t="shared" si="13"/>
        <v xml:space="preserve"> </v>
      </c>
      <c r="G906" s="70"/>
      <c r="H906" s="70"/>
      <c r="I906" s="70"/>
      <c r="J906" s="70"/>
      <c r="K906" s="70"/>
      <c r="L906" s="70"/>
    </row>
    <row r="907" spans="1:12" x14ac:dyDescent="0.2">
      <c r="A907" s="65">
        <v>892</v>
      </c>
      <c r="B907" s="70"/>
      <c r="C907" s="70"/>
      <c r="D907" s="19"/>
      <c r="E907" s="19"/>
      <c r="F907" s="57" t="str">
        <f t="shared" si="13"/>
        <v xml:space="preserve"> </v>
      </c>
      <c r="G907" s="70"/>
      <c r="H907" s="70"/>
      <c r="I907" s="70"/>
      <c r="J907" s="70"/>
      <c r="K907" s="70"/>
      <c r="L907" s="70"/>
    </row>
    <row r="908" spans="1:12" x14ac:dyDescent="0.2">
      <c r="A908" s="65">
        <v>893</v>
      </c>
      <c r="B908" s="70"/>
      <c r="C908" s="70"/>
      <c r="D908" s="19"/>
      <c r="E908" s="19"/>
      <c r="F908" s="57" t="str">
        <f t="shared" si="13"/>
        <v xml:space="preserve"> </v>
      </c>
      <c r="G908" s="70"/>
      <c r="H908" s="70"/>
      <c r="I908" s="70"/>
      <c r="J908" s="70"/>
      <c r="K908" s="70"/>
      <c r="L908" s="70"/>
    </row>
    <row r="909" spans="1:12" x14ac:dyDescent="0.2">
      <c r="A909" s="65">
        <v>894</v>
      </c>
      <c r="B909" s="70"/>
      <c r="C909" s="70"/>
      <c r="D909" s="19"/>
      <c r="E909" s="19"/>
      <c r="F909" s="57" t="str">
        <f t="shared" si="13"/>
        <v xml:space="preserve"> </v>
      </c>
      <c r="G909" s="70"/>
      <c r="H909" s="70"/>
      <c r="I909" s="70"/>
      <c r="J909" s="70"/>
      <c r="K909" s="70"/>
      <c r="L909" s="70"/>
    </row>
    <row r="910" spans="1:12" x14ac:dyDescent="0.2">
      <c r="A910" s="65">
        <v>895</v>
      </c>
      <c r="B910" s="70"/>
      <c r="C910" s="70"/>
      <c r="D910" s="19"/>
      <c r="E910" s="19"/>
      <c r="F910" s="57" t="str">
        <f t="shared" si="13"/>
        <v xml:space="preserve"> </v>
      </c>
      <c r="G910" s="70"/>
      <c r="H910" s="70"/>
      <c r="I910" s="70"/>
      <c r="J910" s="70"/>
      <c r="K910" s="70"/>
      <c r="L910" s="70"/>
    </row>
    <row r="911" spans="1:12" x14ac:dyDescent="0.2">
      <c r="A911" s="65">
        <v>896</v>
      </c>
      <c r="B911" s="70"/>
      <c r="C911" s="70"/>
      <c r="D911" s="19"/>
      <c r="E911" s="19"/>
      <c r="F911" s="57" t="str">
        <f t="shared" si="13"/>
        <v xml:space="preserve"> </v>
      </c>
      <c r="G911" s="70"/>
      <c r="H911" s="70"/>
      <c r="I911" s="70"/>
      <c r="J911" s="70"/>
      <c r="K911" s="70"/>
      <c r="L911" s="70"/>
    </row>
    <row r="912" spans="1:12" x14ac:dyDescent="0.2">
      <c r="A912" s="65">
        <v>897</v>
      </c>
      <c r="B912" s="70"/>
      <c r="C912" s="70"/>
      <c r="D912" s="19"/>
      <c r="E912" s="19"/>
      <c r="F912" s="57" t="str">
        <f t="shared" si="13"/>
        <v xml:space="preserve"> </v>
      </c>
      <c r="G912" s="70"/>
      <c r="H912" s="70"/>
      <c r="I912" s="70"/>
      <c r="J912" s="70"/>
      <c r="K912" s="70"/>
      <c r="L912" s="70"/>
    </row>
    <row r="913" spans="1:12" x14ac:dyDescent="0.2">
      <c r="A913" s="65">
        <v>898</v>
      </c>
      <c r="B913" s="70"/>
      <c r="C913" s="70"/>
      <c r="D913" s="19"/>
      <c r="E913" s="19"/>
      <c r="F913" s="57" t="str">
        <f t="shared" ref="F913:F976" si="14">IF($E913=1,$F$4,IF($E913=2,$F$5,IF($E913=3,$F$6,IF($E913=4,$F$7,IF($E913=5,$F$8,IF($E913=6,$F$9,IF($E913=7,$F$10,IF($E913=8,$F$11," "))))))))</f>
        <v xml:space="preserve"> </v>
      </c>
      <c r="G913" s="70"/>
      <c r="H913" s="70"/>
      <c r="I913" s="70"/>
      <c r="J913" s="70"/>
      <c r="K913" s="70"/>
      <c r="L913" s="70"/>
    </row>
    <row r="914" spans="1:12" x14ac:dyDescent="0.2">
      <c r="A914" s="65">
        <v>899</v>
      </c>
      <c r="B914" s="70"/>
      <c r="C914" s="70"/>
      <c r="D914" s="19"/>
      <c r="E914" s="19"/>
      <c r="F914" s="57" t="str">
        <f t="shared" si="14"/>
        <v xml:space="preserve"> </v>
      </c>
      <c r="G914" s="70"/>
      <c r="H914" s="70"/>
      <c r="I914" s="70"/>
      <c r="J914" s="70"/>
      <c r="K914" s="70"/>
      <c r="L914" s="70"/>
    </row>
    <row r="915" spans="1:12" x14ac:dyDescent="0.2">
      <c r="A915" s="65">
        <v>900</v>
      </c>
      <c r="B915" s="70"/>
      <c r="C915" s="70"/>
      <c r="D915" s="19"/>
      <c r="E915" s="19"/>
      <c r="F915" s="57" t="str">
        <f t="shared" si="14"/>
        <v xml:space="preserve"> </v>
      </c>
      <c r="G915" s="70"/>
      <c r="H915" s="70"/>
      <c r="I915" s="70"/>
      <c r="J915" s="70"/>
      <c r="K915" s="70"/>
      <c r="L915" s="70"/>
    </row>
    <row r="916" spans="1:12" x14ac:dyDescent="0.2">
      <c r="A916" s="65">
        <v>901</v>
      </c>
      <c r="B916" s="70"/>
      <c r="C916" s="70"/>
      <c r="D916" s="19"/>
      <c r="E916" s="19"/>
      <c r="F916" s="57" t="str">
        <f t="shared" si="14"/>
        <v xml:space="preserve"> </v>
      </c>
      <c r="G916" s="70"/>
      <c r="H916" s="70"/>
      <c r="I916" s="70"/>
      <c r="J916" s="70"/>
      <c r="K916" s="70"/>
      <c r="L916" s="70"/>
    </row>
    <row r="917" spans="1:12" x14ac:dyDescent="0.2">
      <c r="A917" s="65">
        <v>902</v>
      </c>
      <c r="B917" s="70"/>
      <c r="C917" s="70"/>
      <c r="D917" s="19"/>
      <c r="E917" s="19"/>
      <c r="F917" s="57" t="str">
        <f t="shared" si="14"/>
        <v xml:space="preserve"> </v>
      </c>
      <c r="G917" s="70"/>
      <c r="H917" s="70"/>
      <c r="I917" s="70"/>
      <c r="J917" s="70"/>
      <c r="K917" s="70"/>
      <c r="L917" s="70"/>
    </row>
    <row r="918" spans="1:12" x14ac:dyDescent="0.2">
      <c r="A918" s="65">
        <v>903</v>
      </c>
      <c r="B918" s="70"/>
      <c r="C918" s="70"/>
      <c r="D918" s="19"/>
      <c r="E918" s="19"/>
      <c r="F918" s="57" t="str">
        <f t="shared" si="14"/>
        <v xml:space="preserve"> </v>
      </c>
      <c r="G918" s="70"/>
      <c r="H918" s="70"/>
      <c r="I918" s="70"/>
      <c r="J918" s="70"/>
      <c r="K918" s="70"/>
      <c r="L918" s="70"/>
    </row>
    <row r="919" spans="1:12" x14ac:dyDescent="0.2">
      <c r="A919" s="65">
        <v>904</v>
      </c>
      <c r="B919" s="70"/>
      <c r="C919" s="70"/>
      <c r="D919" s="19"/>
      <c r="E919" s="19"/>
      <c r="F919" s="57" t="str">
        <f t="shared" si="14"/>
        <v xml:space="preserve"> </v>
      </c>
      <c r="G919" s="70"/>
      <c r="H919" s="70"/>
      <c r="I919" s="70"/>
      <c r="J919" s="70"/>
      <c r="K919" s="70"/>
      <c r="L919" s="70"/>
    </row>
    <row r="920" spans="1:12" x14ac:dyDescent="0.2">
      <c r="A920" s="65">
        <v>905</v>
      </c>
      <c r="B920" s="70"/>
      <c r="C920" s="70"/>
      <c r="D920" s="19"/>
      <c r="E920" s="19"/>
      <c r="F920" s="57" t="str">
        <f t="shared" si="14"/>
        <v xml:space="preserve"> </v>
      </c>
      <c r="G920" s="70"/>
      <c r="H920" s="70"/>
      <c r="I920" s="70"/>
      <c r="J920" s="70"/>
      <c r="K920" s="70"/>
      <c r="L920" s="70"/>
    </row>
    <row r="921" spans="1:12" x14ac:dyDescent="0.2">
      <c r="A921" s="65">
        <v>906</v>
      </c>
      <c r="B921" s="70"/>
      <c r="C921" s="70"/>
      <c r="D921" s="19"/>
      <c r="E921" s="19"/>
      <c r="F921" s="57" t="str">
        <f t="shared" si="14"/>
        <v xml:space="preserve"> </v>
      </c>
      <c r="G921" s="70"/>
      <c r="H921" s="70"/>
      <c r="I921" s="70"/>
      <c r="J921" s="70"/>
      <c r="K921" s="70"/>
      <c r="L921" s="70"/>
    </row>
    <row r="922" spans="1:12" x14ac:dyDescent="0.2">
      <c r="A922" s="65">
        <v>907</v>
      </c>
      <c r="B922" s="70"/>
      <c r="C922" s="70"/>
      <c r="D922" s="19"/>
      <c r="E922" s="19"/>
      <c r="F922" s="57" t="str">
        <f t="shared" si="14"/>
        <v xml:space="preserve"> </v>
      </c>
      <c r="G922" s="70"/>
      <c r="H922" s="70"/>
      <c r="I922" s="70"/>
      <c r="J922" s="70"/>
      <c r="K922" s="70"/>
      <c r="L922" s="70"/>
    </row>
    <row r="923" spans="1:12" x14ac:dyDescent="0.2">
      <c r="A923" s="65">
        <v>908</v>
      </c>
      <c r="B923" s="70"/>
      <c r="C923" s="70"/>
      <c r="D923" s="19"/>
      <c r="E923" s="19"/>
      <c r="F923" s="57" t="str">
        <f t="shared" si="14"/>
        <v xml:space="preserve"> </v>
      </c>
      <c r="G923" s="70"/>
      <c r="H923" s="70"/>
      <c r="I923" s="70"/>
      <c r="J923" s="70"/>
      <c r="K923" s="70"/>
      <c r="L923" s="70"/>
    </row>
    <row r="924" spans="1:12" x14ac:dyDescent="0.2">
      <c r="A924" s="65">
        <v>909</v>
      </c>
      <c r="B924" s="70"/>
      <c r="C924" s="70"/>
      <c r="D924" s="19"/>
      <c r="E924" s="19"/>
      <c r="F924" s="57" t="str">
        <f t="shared" si="14"/>
        <v xml:space="preserve"> </v>
      </c>
      <c r="G924" s="70"/>
      <c r="H924" s="70"/>
      <c r="I924" s="70"/>
      <c r="J924" s="70"/>
      <c r="K924" s="70"/>
      <c r="L924" s="70"/>
    </row>
    <row r="925" spans="1:12" x14ac:dyDescent="0.2">
      <c r="A925" s="65">
        <v>910</v>
      </c>
      <c r="B925" s="70"/>
      <c r="C925" s="70"/>
      <c r="D925" s="19"/>
      <c r="E925" s="19"/>
      <c r="F925" s="57" t="str">
        <f t="shared" si="14"/>
        <v xml:space="preserve"> </v>
      </c>
      <c r="G925" s="70"/>
      <c r="H925" s="70"/>
      <c r="I925" s="70"/>
      <c r="J925" s="70"/>
      <c r="K925" s="70"/>
      <c r="L925" s="70"/>
    </row>
    <row r="926" spans="1:12" x14ac:dyDescent="0.2">
      <c r="A926" s="65">
        <v>911</v>
      </c>
      <c r="B926" s="70"/>
      <c r="C926" s="70"/>
      <c r="D926" s="19"/>
      <c r="E926" s="19"/>
      <c r="F926" s="57" t="str">
        <f t="shared" si="14"/>
        <v xml:space="preserve"> </v>
      </c>
      <c r="G926" s="70"/>
      <c r="H926" s="70"/>
      <c r="I926" s="70"/>
      <c r="J926" s="70"/>
      <c r="K926" s="70"/>
      <c r="L926" s="70"/>
    </row>
    <row r="927" spans="1:12" x14ac:dyDescent="0.2">
      <c r="A927" s="65">
        <v>912</v>
      </c>
      <c r="B927" s="70"/>
      <c r="C927" s="70"/>
      <c r="D927" s="19"/>
      <c r="E927" s="19"/>
      <c r="F927" s="57" t="str">
        <f t="shared" si="14"/>
        <v xml:space="preserve"> </v>
      </c>
      <c r="G927" s="70"/>
      <c r="H927" s="70"/>
      <c r="I927" s="70"/>
      <c r="J927" s="70"/>
      <c r="K927" s="70"/>
      <c r="L927" s="70"/>
    </row>
    <row r="928" spans="1:12" x14ac:dyDescent="0.2">
      <c r="A928" s="65">
        <v>913</v>
      </c>
      <c r="B928" s="70"/>
      <c r="C928" s="70"/>
      <c r="D928" s="19"/>
      <c r="E928" s="19"/>
      <c r="F928" s="57" t="str">
        <f t="shared" si="14"/>
        <v xml:space="preserve"> </v>
      </c>
      <c r="G928" s="70"/>
      <c r="H928" s="70"/>
      <c r="I928" s="70"/>
      <c r="J928" s="70"/>
      <c r="K928" s="70"/>
      <c r="L928" s="70"/>
    </row>
    <row r="929" spans="1:12" x14ac:dyDescent="0.2">
      <c r="A929" s="65">
        <v>914</v>
      </c>
      <c r="B929" s="70"/>
      <c r="C929" s="70"/>
      <c r="D929" s="19"/>
      <c r="E929" s="19"/>
      <c r="F929" s="57" t="str">
        <f t="shared" si="14"/>
        <v xml:space="preserve"> </v>
      </c>
      <c r="G929" s="70"/>
      <c r="H929" s="70"/>
      <c r="I929" s="70"/>
      <c r="J929" s="70"/>
      <c r="K929" s="70"/>
      <c r="L929" s="70"/>
    </row>
    <row r="930" spans="1:12" x14ac:dyDescent="0.2">
      <c r="A930" s="65">
        <v>915</v>
      </c>
      <c r="B930" s="70"/>
      <c r="C930" s="70"/>
      <c r="D930" s="19"/>
      <c r="E930" s="19"/>
      <c r="F930" s="57" t="str">
        <f t="shared" si="14"/>
        <v xml:space="preserve"> </v>
      </c>
      <c r="G930" s="70"/>
      <c r="H930" s="70"/>
      <c r="I930" s="70"/>
      <c r="J930" s="70"/>
      <c r="K930" s="70"/>
      <c r="L930" s="70"/>
    </row>
    <row r="931" spans="1:12" x14ac:dyDescent="0.2">
      <c r="A931" s="65">
        <v>916</v>
      </c>
      <c r="B931" s="70"/>
      <c r="C931" s="70"/>
      <c r="D931" s="19"/>
      <c r="E931" s="19"/>
      <c r="F931" s="57" t="str">
        <f t="shared" si="14"/>
        <v xml:space="preserve"> </v>
      </c>
      <c r="G931" s="70"/>
      <c r="H931" s="70"/>
      <c r="I931" s="70"/>
      <c r="J931" s="70"/>
      <c r="K931" s="70"/>
      <c r="L931" s="70"/>
    </row>
    <row r="932" spans="1:12" x14ac:dyDescent="0.2">
      <c r="A932" s="65">
        <v>917</v>
      </c>
      <c r="B932" s="70"/>
      <c r="C932" s="70"/>
      <c r="D932" s="19"/>
      <c r="E932" s="19"/>
      <c r="F932" s="57" t="str">
        <f t="shared" si="14"/>
        <v xml:space="preserve"> </v>
      </c>
      <c r="G932" s="70"/>
      <c r="H932" s="70"/>
      <c r="I932" s="70"/>
      <c r="J932" s="70"/>
      <c r="K932" s="70"/>
      <c r="L932" s="70"/>
    </row>
    <row r="933" spans="1:12" x14ac:dyDescent="0.2">
      <c r="A933" s="65">
        <v>918</v>
      </c>
      <c r="B933" s="70"/>
      <c r="C933" s="70"/>
      <c r="D933" s="19"/>
      <c r="E933" s="19"/>
      <c r="F933" s="57" t="str">
        <f t="shared" si="14"/>
        <v xml:space="preserve"> </v>
      </c>
      <c r="G933" s="70"/>
      <c r="H933" s="70"/>
      <c r="I933" s="70"/>
      <c r="J933" s="70"/>
      <c r="K933" s="70"/>
      <c r="L933" s="70"/>
    </row>
    <row r="934" spans="1:12" x14ac:dyDescent="0.2">
      <c r="A934" s="65">
        <v>919</v>
      </c>
      <c r="B934" s="70"/>
      <c r="C934" s="70"/>
      <c r="D934" s="19"/>
      <c r="E934" s="19"/>
      <c r="F934" s="57" t="str">
        <f t="shared" si="14"/>
        <v xml:space="preserve"> </v>
      </c>
      <c r="G934" s="70"/>
      <c r="H934" s="70"/>
      <c r="I934" s="70"/>
      <c r="J934" s="70"/>
      <c r="K934" s="70"/>
      <c r="L934" s="70"/>
    </row>
    <row r="935" spans="1:12" x14ac:dyDescent="0.2">
      <c r="A935" s="65">
        <v>920</v>
      </c>
      <c r="B935" s="70"/>
      <c r="C935" s="70"/>
      <c r="D935" s="19"/>
      <c r="E935" s="19"/>
      <c r="F935" s="57" t="str">
        <f t="shared" si="14"/>
        <v xml:space="preserve"> </v>
      </c>
      <c r="G935" s="70"/>
      <c r="H935" s="70"/>
      <c r="I935" s="70"/>
      <c r="J935" s="70"/>
      <c r="K935" s="70"/>
      <c r="L935" s="70"/>
    </row>
    <row r="936" spans="1:12" x14ac:dyDescent="0.2">
      <c r="A936" s="65">
        <v>921</v>
      </c>
      <c r="B936" s="70"/>
      <c r="C936" s="70"/>
      <c r="D936" s="19"/>
      <c r="E936" s="19"/>
      <c r="F936" s="57" t="str">
        <f t="shared" si="14"/>
        <v xml:space="preserve"> </v>
      </c>
      <c r="G936" s="70"/>
      <c r="H936" s="70"/>
      <c r="I936" s="70"/>
      <c r="J936" s="70"/>
      <c r="K936" s="70"/>
      <c r="L936" s="70"/>
    </row>
    <row r="937" spans="1:12" x14ac:dyDescent="0.2">
      <c r="A937" s="65">
        <v>922</v>
      </c>
      <c r="B937" s="70"/>
      <c r="C937" s="70"/>
      <c r="D937" s="19"/>
      <c r="E937" s="19"/>
      <c r="F937" s="57" t="str">
        <f t="shared" si="14"/>
        <v xml:space="preserve"> </v>
      </c>
      <c r="G937" s="70"/>
      <c r="H937" s="70"/>
      <c r="I937" s="70"/>
      <c r="J937" s="70"/>
      <c r="K937" s="70"/>
      <c r="L937" s="70"/>
    </row>
    <row r="938" spans="1:12" x14ac:dyDescent="0.2">
      <c r="A938" s="65">
        <v>923</v>
      </c>
      <c r="B938" s="70"/>
      <c r="C938" s="70"/>
      <c r="D938" s="19"/>
      <c r="E938" s="19"/>
      <c r="F938" s="57" t="str">
        <f t="shared" si="14"/>
        <v xml:space="preserve"> </v>
      </c>
      <c r="G938" s="70"/>
      <c r="H938" s="70"/>
      <c r="I938" s="70"/>
      <c r="J938" s="70"/>
      <c r="K938" s="70"/>
      <c r="L938" s="70"/>
    </row>
    <row r="939" spans="1:12" x14ac:dyDescent="0.2">
      <c r="A939" s="65">
        <v>924</v>
      </c>
      <c r="B939" s="70"/>
      <c r="C939" s="70"/>
      <c r="D939" s="19"/>
      <c r="E939" s="19"/>
      <c r="F939" s="57" t="str">
        <f t="shared" si="14"/>
        <v xml:space="preserve"> </v>
      </c>
      <c r="G939" s="70"/>
      <c r="H939" s="70"/>
      <c r="I939" s="70"/>
      <c r="J939" s="70"/>
      <c r="K939" s="70"/>
      <c r="L939" s="70"/>
    </row>
    <row r="940" spans="1:12" x14ac:dyDescent="0.2">
      <c r="A940" s="65">
        <v>925</v>
      </c>
      <c r="B940" s="70"/>
      <c r="C940" s="70"/>
      <c r="D940" s="19"/>
      <c r="E940" s="19"/>
      <c r="F940" s="57" t="str">
        <f t="shared" si="14"/>
        <v xml:space="preserve"> </v>
      </c>
      <c r="G940" s="70"/>
      <c r="H940" s="70"/>
      <c r="I940" s="70"/>
      <c r="J940" s="70"/>
      <c r="K940" s="70"/>
      <c r="L940" s="70"/>
    </row>
    <row r="941" spans="1:12" x14ac:dyDescent="0.2">
      <c r="A941" s="65">
        <v>926</v>
      </c>
      <c r="B941" s="70"/>
      <c r="C941" s="70"/>
      <c r="D941" s="19"/>
      <c r="E941" s="19"/>
      <c r="F941" s="57" t="str">
        <f t="shared" si="14"/>
        <v xml:space="preserve"> </v>
      </c>
      <c r="G941" s="70"/>
      <c r="H941" s="70"/>
      <c r="I941" s="70"/>
      <c r="J941" s="70"/>
      <c r="K941" s="70"/>
      <c r="L941" s="70"/>
    </row>
    <row r="942" spans="1:12" x14ac:dyDescent="0.2">
      <c r="A942" s="65">
        <v>927</v>
      </c>
      <c r="B942" s="70"/>
      <c r="C942" s="70"/>
      <c r="D942" s="19"/>
      <c r="E942" s="19"/>
      <c r="F942" s="57" t="str">
        <f t="shared" si="14"/>
        <v xml:space="preserve"> </v>
      </c>
      <c r="G942" s="70"/>
      <c r="H942" s="70"/>
      <c r="I942" s="70"/>
      <c r="J942" s="70"/>
      <c r="K942" s="70"/>
      <c r="L942" s="70"/>
    </row>
    <row r="943" spans="1:12" x14ac:dyDescent="0.2">
      <c r="A943" s="65">
        <v>928</v>
      </c>
      <c r="B943" s="70"/>
      <c r="C943" s="70"/>
      <c r="D943" s="19"/>
      <c r="E943" s="19"/>
      <c r="F943" s="57" t="str">
        <f t="shared" si="14"/>
        <v xml:space="preserve"> </v>
      </c>
      <c r="G943" s="70"/>
      <c r="H943" s="70"/>
      <c r="I943" s="70"/>
      <c r="J943" s="70"/>
      <c r="K943" s="70"/>
      <c r="L943" s="70"/>
    </row>
    <row r="944" spans="1:12" x14ac:dyDescent="0.2">
      <c r="A944" s="65">
        <v>929</v>
      </c>
      <c r="B944" s="70"/>
      <c r="C944" s="70"/>
      <c r="D944" s="19"/>
      <c r="E944" s="19"/>
      <c r="F944" s="57" t="str">
        <f t="shared" si="14"/>
        <v xml:space="preserve"> </v>
      </c>
      <c r="G944" s="70"/>
      <c r="H944" s="70"/>
      <c r="I944" s="70"/>
      <c r="J944" s="70"/>
      <c r="K944" s="70"/>
      <c r="L944" s="70"/>
    </row>
    <row r="945" spans="1:12" x14ac:dyDescent="0.2">
      <c r="A945" s="65">
        <v>930</v>
      </c>
      <c r="B945" s="70"/>
      <c r="C945" s="70"/>
      <c r="D945" s="19"/>
      <c r="E945" s="19"/>
      <c r="F945" s="57" t="str">
        <f t="shared" si="14"/>
        <v xml:space="preserve"> </v>
      </c>
      <c r="G945" s="70"/>
      <c r="H945" s="70"/>
      <c r="I945" s="70"/>
      <c r="J945" s="70"/>
      <c r="K945" s="70"/>
      <c r="L945" s="70"/>
    </row>
    <row r="946" spans="1:12" x14ac:dyDescent="0.2">
      <c r="A946" s="65">
        <v>931</v>
      </c>
      <c r="B946" s="70"/>
      <c r="C946" s="70"/>
      <c r="D946" s="19"/>
      <c r="E946" s="19"/>
      <c r="F946" s="57" t="str">
        <f t="shared" si="14"/>
        <v xml:space="preserve"> </v>
      </c>
      <c r="G946" s="70"/>
      <c r="H946" s="70"/>
      <c r="I946" s="70"/>
      <c r="J946" s="70"/>
      <c r="K946" s="70"/>
      <c r="L946" s="70"/>
    </row>
    <row r="947" spans="1:12" x14ac:dyDescent="0.2">
      <c r="A947" s="65">
        <v>932</v>
      </c>
      <c r="B947" s="70"/>
      <c r="C947" s="70"/>
      <c r="D947" s="19"/>
      <c r="E947" s="19"/>
      <c r="F947" s="57" t="str">
        <f t="shared" si="14"/>
        <v xml:space="preserve"> </v>
      </c>
      <c r="G947" s="70"/>
      <c r="H947" s="70"/>
      <c r="I947" s="70"/>
      <c r="J947" s="70"/>
      <c r="K947" s="70"/>
      <c r="L947" s="70"/>
    </row>
    <row r="948" spans="1:12" x14ac:dyDescent="0.2">
      <c r="A948" s="65">
        <v>933</v>
      </c>
      <c r="B948" s="70"/>
      <c r="C948" s="70"/>
      <c r="D948" s="19"/>
      <c r="E948" s="19"/>
      <c r="F948" s="57" t="str">
        <f t="shared" si="14"/>
        <v xml:space="preserve"> </v>
      </c>
      <c r="G948" s="70"/>
      <c r="H948" s="70"/>
      <c r="I948" s="70"/>
      <c r="J948" s="70"/>
      <c r="K948" s="70"/>
      <c r="L948" s="70"/>
    </row>
    <row r="949" spans="1:12" x14ac:dyDescent="0.2">
      <c r="A949" s="65">
        <v>934</v>
      </c>
      <c r="B949" s="70"/>
      <c r="C949" s="70"/>
      <c r="D949" s="19"/>
      <c r="E949" s="19"/>
      <c r="F949" s="57" t="str">
        <f t="shared" si="14"/>
        <v xml:space="preserve"> </v>
      </c>
      <c r="G949" s="70"/>
      <c r="H949" s="70"/>
      <c r="I949" s="70"/>
      <c r="J949" s="70"/>
      <c r="K949" s="70"/>
      <c r="L949" s="70"/>
    </row>
    <row r="950" spans="1:12" x14ac:dyDescent="0.2">
      <c r="A950" s="65">
        <v>935</v>
      </c>
      <c r="B950" s="70"/>
      <c r="C950" s="70"/>
      <c r="D950" s="19"/>
      <c r="E950" s="19"/>
      <c r="F950" s="57" t="str">
        <f t="shared" si="14"/>
        <v xml:space="preserve"> </v>
      </c>
      <c r="G950" s="70"/>
      <c r="H950" s="70"/>
      <c r="I950" s="70"/>
      <c r="J950" s="70"/>
      <c r="K950" s="70"/>
      <c r="L950" s="70"/>
    </row>
    <row r="951" spans="1:12" x14ac:dyDescent="0.2">
      <c r="A951" s="65">
        <v>936</v>
      </c>
      <c r="B951" s="70"/>
      <c r="C951" s="70"/>
      <c r="D951" s="19"/>
      <c r="E951" s="19"/>
      <c r="F951" s="57" t="str">
        <f t="shared" si="14"/>
        <v xml:space="preserve"> </v>
      </c>
      <c r="G951" s="70"/>
      <c r="H951" s="70"/>
      <c r="I951" s="70"/>
      <c r="J951" s="70"/>
      <c r="K951" s="70"/>
      <c r="L951" s="70"/>
    </row>
    <row r="952" spans="1:12" x14ac:dyDescent="0.2">
      <c r="A952" s="65">
        <v>937</v>
      </c>
      <c r="B952" s="70"/>
      <c r="C952" s="70"/>
      <c r="D952" s="19"/>
      <c r="E952" s="19"/>
      <c r="F952" s="57" t="str">
        <f t="shared" si="14"/>
        <v xml:space="preserve"> </v>
      </c>
      <c r="G952" s="70"/>
      <c r="H952" s="70"/>
      <c r="I952" s="70"/>
      <c r="J952" s="70"/>
      <c r="K952" s="70"/>
      <c r="L952" s="70"/>
    </row>
    <row r="953" spans="1:12" x14ac:dyDescent="0.2">
      <c r="A953" s="65">
        <v>938</v>
      </c>
      <c r="B953" s="70"/>
      <c r="C953" s="70"/>
      <c r="D953" s="19"/>
      <c r="E953" s="19"/>
      <c r="F953" s="57" t="str">
        <f t="shared" si="14"/>
        <v xml:space="preserve"> </v>
      </c>
      <c r="G953" s="70"/>
      <c r="H953" s="70"/>
      <c r="I953" s="70"/>
      <c r="J953" s="70"/>
      <c r="K953" s="70"/>
      <c r="L953" s="70"/>
    </row>
    <row r="954" spans="1:12" x14ac:dyDescent="0.2">
      <c r="A954" s="65">
        <v>939</v>
      </c>
      <c r="B954" s="70"/>
      <c r="C954" s="70"/>
      <c r="D954" s="19"/>
      <c r="E954" s="19"/>
      <c r="F954" s="57" t="str">
        <f t="shared" si="14"/>
        <v xml:space="preserve"> </v>
      </c>
      <c r="G954" s="70"/>
      <c r="H954" s="70"/>
      <c r="I954" s="70"/>
      <c r="J954" s="70"/>
      <c r="K954" s="70"/>
      <c r="L954" s="70"/>
    </row>
    <row r="955" spans="1:12" x14ac:dyDescent="0.2">
      <c r="A955" s="65">
        <v>940</v>
      </c>
      <c r="B955" s="70"/>
      <c r="C955" s="70"/>
      <c r="D955" s="19"/>
      <c r="E955" s="19"/>
      <c r="F955" s="57" t="str">
        <f t="shared" si="14"/>
        <v xml:space="preserve"> </v>
      </c>
      <c r="G955" s="70"/>
      <c r="H955" s="70"/>
      <c r="I955" s="70"/>
      <c r="J955" s="70"/>
      <c r="K955" s="70"/>
      <c r="L955" s="70"/>
    </row>
    <row r="956" spans="1:12" x14ac:dyDescent="0.2">
      <c r="A956" s="65">
        <v>941</v>
      </c>
      <c r="B956" s="70"/>
      <c r="C956" s="70"/>
      <c r="D956" s="19"/>
      <c r="E956" s="19"/>
      <c r="F956" s="57" t="str">
        <f t="shared" si="14"/>
        <v xml:space="preserve"> </v>
      </c>
      <c r="G956" s="70"/>
      <c r="H956" s="70"/>
      <c r="I956" s="70"/>
      <c r="J956" s="70"/>
      <c r="K956" s="70"/>
      <c r="L956" s="70"/>
    </row>
    <row r="957" spans="1:12" x14ac:dyDescent="0.2">
      <c r="A957" s="65">
        <v>942</v>
      </c>
      <c r="B957" s="70"/>
      <c r="C957" s="70"/>
      <c r="D957" s="19"/>
      <c r="E957" s="19"/>
      <c r="F957" s="57" t="str">
        <f t="shared" si="14"/>
        <v xml:space="preserve"> </v>
      </c>
      <c r="G957" s="70"/>
      <c r="H957" s="70"/>
      <c r="I957" s="70"/>
      <c r="J957" s="70"/>
      <c r="K957" s="70"/>
      <c r="L957" s="70"/>
    </row>
    <row r="958" spans="1:12" x14ac:dyDescent="0.2">
      <c r="A958" s="65">
        <v>943</v>
      </c>
      <c r="B958" s="70"/>
      <c r="C958" s="70"/>
      <c r="D958" s="19"/>
      <c r="E958" s="19"/>
      <c r="F958" s="57" t="str">
        <f t="shared" si="14"/>
        <v xml:space="preserve"> </v>
      </c>
      <c r="G958" s="70"/>
      <c r="H958" s="70"/>
      <c r="I958" s="70"/>
      <c r="J958" s="70"/>
      <c r="K958" s="70"/>
      <c r="L958" s="70"/>
    </row>
    <row r="959" spans="1:12" x14ac:dyDescent="0.2">
      <c r="A959" s="65">
        <v>944</v>
      </c>
      <c r="B959" s="70"/>
      <c r="C959" s="70"/>
      <c r="D959" s="19"/>
      <c r="E959" s="19"/>
      <c r="F959" s="57" t="str">
        <f t="shared" si="14"/>
        <v xml:space="preserve"> </v>
      </c>
      <c r="G959" s="70"/>
      <c r="H959" s="70"/>
      <c r="I959" s="70"/>
      <c r="J959" s="70"/>
      <c r="K959" s="70"/>
      <c r="L959" s="70"/>
    </row>
    <row r="960" spans="1:12" x14ac:dyDescent="0.2">
      <c r="A960" s="65">
        <v>945</v>
      </c>
      <c r="B960" s="70"/>
      <c r="C960" s="70"/>
      <c r="D960" s="19"/>
      <c r="E960" s="19"/>
      <c r="F960" s="57" t="str">
        <f t="shared" si="14"/>
        <v xml:space="preserve"> </v>
      </c>
      <c r="G960" s="70"/>
      <c r="H960" s="70"/>
      <c r="I960" s="70"/>
      <c r="J960" s="70"/>
      <c r="K960" s="70"/>
      <c r="L960" s="70"/>
    </row>
    <row r="961" spans="1:12" x14ac:dyDescent="0.2">
      <c r="A961" s="65">
        <v>946</v>
      </c>
      <c r="B961" s="70"/>
      <c r="C961" s="70"/>
      <c r="D961" s="19"/>
      <c r="E961" s="19"/>
      <c r="F961" s="57" t="str">
        <f t="shared" si="14"/>
        <v xml:space="preserve"> </v>
      </c>
      <c r="G961" s="70"/>
      <c r="H961" s="70"/>
      <c r="I961" s="70"/>
      <c r="J961" s="70"/>
      <c r="K961" s="70"/>
      <c r="L961" s="70"/>
    </row>
    <row r="962" spans="1:12" x14ac:dyDescent="0.2">
      <c r="A962" s="65">
        <v>947</v>
      </c>
      <c r="B962" s="70"/>
      <c r="C962" s="70"/>
      <c r="D962" s="19"/>
      <c r="E962" s="19"/>
      <c r="F962" s="57" t="str">
        <f t="shared" si="14"/>
        <v xml:space="preserve"> </v>
      </c>
      <c r="G962" s="70"/>
      <c r="H962" s="70"/>
      <c r="I962" s="70"/>
      <c r="J962" s="70"/>
      <c r="K962" s="70"/>
      <c r="L962" s="70"/>
    </row>
    <row r="963" spans="1:12" x14ac:dyDescent="0.2">
      <c r="A963" s="65">
        <v>948</v>
      </c>
      <c r="B963" s="70"/>
      <c r="C963" s="70"/>
      <c r="D963" s="19"/>
      <c r="E963" s="19"/>
      <c r="F963" s="57" t="str">
        <f t="shared" si="14"/>
        <v xml:space="preserve"> </v>
      </c>
      <c r="G963" s="70"/>
      <c r="H963" s="70"/>
      <c r="I963" s="70"/>
      <c r="J963" s="70"/>
      <c r="K963" s="70"/>
      <c r="L963" s="70"/>
    </row>
    <row r="964" spans="1:12" x14ac:dyDescent="0.2">
      <c r="A964" s="65">
        <v>949</v>
      </c>
      <c r="B964" s="70"/>
      <c r="C964" s="70"/>
      <c r="D964" s="19"/>
      <c r="E964" s="19"/>
      <c r="F964" s="57" t="str">
        <f t="shared" si="14"/>
        <v xml:space="preserve"> </v>
      </c>
      <c r="G964" s="70"/>
      <c r="H964" s="70"/>
      <c r="I964" s="70"/>
      <c r="J964" s="70"/>
      <c r="K964" s="70"/>
      <c r="L964" s="70"/>
    </row>
    <row r="965" spans="1:12" x14ac:dyDescent="0.2">
      <c r="A965" s="65">
        <v>950</v>
      </c>
      <c r="B965" s="70"/>
      <c r="C965" s="70"/>
      <c r="D965" s="19"/>
      <c r="E965" s="19"/>
      <c r="F965" s="57" t="str">
        <f t="shared" si="14"/>
        <v xml:space="preserve"> </v>
      </c>
      <c r="G965" s="70"/>
      <c r="H965" s="70"/>
      <c r="I965" s="70"/>
      <c r="J965" s="70"/>
      <c r="K965" s="70"/>
      <c r="L965" s="70"/>
    </row>
    <row r="966" spans="1:12" x14ac:dyDescent="0.2">
      <c r="A966" s="65">
        <v>951</v>
      </c>
      <c r="B966" s="70"/>
      <c r="C966" s="70"/>
      <c r="D966" s="19"/>
      <c r="E966" s="19"/>
      <c r="F966" s="57" t="str">
        <f t="shared" si="14"/>
        <v xml:space="preserve"> </v>
      </c>
      <c r="G966" s="70"/>
      <c r="H966" s="70"/>
      <c r="I966" s="70"/>
      <c r="J966" s="70"/>
      <c r="K966" s="70"/>
      <c r="L966" s="70"/>
    </row>
    <row r="967" spans="1:12" x14ac:dyDescent="0.2">
      <c r="A967" s="65">
        <v>952</v>
      </c>
      <c r="B967" s="70"/>
      <c r="C967" s="70"/>
      <c r="D967" s="19"/>
      <c r="E967" s="19"/>
      <c r="F967" s="57" t="str">
        <f t="shared" si="14"/>
        <v xml:space="preserve"> </v>
      </c>
      <c r="G967" s="70"/>
      <c r="H967" s="70"/>
      <c r="I967" s="70"/>
      <c r="J967" s="70"/>
      <c r="K967" s="70"/>
      <c r="L967" s="70"/>
    </row>
    <row r="968" spans="1:12" x14ac:dyDescent="0.2">
      <c r="A968" s="65">
        <v>953</v>
      </c>
      <c r="B968" s="70"/>
      <c r="C968" s="70"/>
      <c r="D968" s="19"/>
      <c r="E968" s="19"/>
      <c r="F968" s="57" t="str">
        <f t="shared" si="14"/>
        <v xml:space="preserve"> </v>
      </c>
      <c r="G968" s="70"/>
      <c r="H968" s="70"/>
      <c r="I968" s="70"/>
      <c r="J968" s="70"/>
      <c r="K968" s="70"/>
      <c r="L968" s="70"/>
    </row>
    <row r="969" spans="1:12" x14ac:dyDescent="0.2">
      <c r="A969" s="65">
        <v>954</v>
      </c>
      <c r="B969" s="70"/>
      <c r="C969" s="70"/>
      <c r="D969" s="19"/>
      <c r="E969" s="19"/>
      <c r="F969" s="57" t="str">
        <f t="shared" si="14"/>
        <v xml:space="preserve"> </v>
      </c>
      <c r="G969" s="70"/>
      <c r="H969" s="70"/>
      <c r="I969" s="70"/>
      <c r="J969" s="70"/>
      <c r="K969" s="70"/>
      <c r="L969" s="70"/>
    </row>
    <row r="970" spans="1:12" x14ac:dyDescent="0.2">
      <c r="A970" s="65">
        <v>955</v>
      </c>
      <c r="B970" s="70"/>
      <c r="C970" s="70"/>
      <c r="D970" s="19"/>
      <c r="E970" s="19"/>
      <c r="F970" s="57" t="str">
        <f t="shared" si="14"/>
        <v xml:space="preserve"> </v>
      </c>
      <c r="G970" s="70"/>
      <c r="H970" s="70"/>
      <c r="I970" s="70"/>
      <c r="J970" s="70"/>
      <c r="K970" s="70"/>
      <c r="L970" s="70"/>
    </row>
    <row r="971" spans="1:12" x14ac:dyDescent="0.2">
      <c r="A971" s="65">
        <v>956</v>
      </c>
      <c r="B971" s="70"/>
      <c r="C971" s="70"/>
      <c r="D971" s="19"/>
      <c r="E971" s="19"/>
      <c r="F971" s="57" t="str">
        <f t="shared" si="14"/>
        <v xml:space="preserve"> </v>
      </c>
      <c r="G971" s="70"/>
      <c r="H971" s="70"/>
      <c r="I971" s="70"/>
      <c r="J971" s="70"/>
      <c r="K971" s="70"/>
      <c r="L971" s="70"/>
    </row>
    <row r="972" spans="1:12" x14ac:dyDescent="0.2">
      <c r="A972" s="65">
        <v>957</v>
      </c>
      <c r="B972" s="70"/>
      <c r="C972" s="70"/>
      <c r="D972" s="19"/>
      <c r="E972" s="19"/>
      <c r="F972" s="57" t="str">
        <f t="shared" si="14"/>
        <v xml:space="preserve"> </v>
      </c>
      <c r="G972" s="70"/>
      <c r="H972" s="70"/>
      <c r="I972" s="70"/>
      <c r="J972" s="70"/>
      <c r="K972" s="70"/>
      <c r="L972" s="70"/>
    </row>
    <row r="973" spans="1:12" x14ac:dyDescent="0.2">
      <c r="A973" s="65">
        <v>958</v>
      </c>
      <c r="B973" s="70"/>
      <c r="C973" s="70"/>
      <c r="D973" s="19"/>
      <c r="E973" s="19"/>
      <c r="F973" s="57" t="str">
        <f t="shared" si="14"/>
        <v xml:space="preserve"> </v>
      </c>
      <c r="G973" s="70"/>
      <c r="H973" s="70"/>
      <c r="I973" s="70"/>
      <c r="J973" s="70"/>
      <c r="K973" s="70"/>
      <c r="L973" s="70"/>
    </row>
    <row r="974" spans="1:12" x14ac:dyDescent="0.2">
      <c r="A974" s="65">
        <v>959</v>
      </c>
      <c r="B974" s="70"/>
      <c r="C974" s="70"/>
      <c r="D974" s="19"/>
      <c r="E974" s="19"/>
      <c r="F974" s="57" t="str">
        <f t="shared" si="14"/>
        <v xml:space="preserve"> </v>
      </c>
      <c r="G974" s="70"/>
      <c r="H974" s="70"/>
      <c r="I974" s="70"/>
      <c r="J974" s="70"/>
      <c r="K974" s="70"/>
      <c r="L974" s="70"/>
    </row>
    <row r="975" spans="1:12" x14ac:dyDescent="0.2">
      <c r="A975" s="65">
        <v>960</v>
      </c>
      <c r="B975" s="70"/>
      <c r="C975" s="70"/>
      <c r="D975" s="19"/>
      <c r="E975" s="19"/>
      <c r="F975" s="57" t="str">
        <f t="shared" si="14"/>
        <v xml:space="preserve"> </v>
      </c>
      <c r="G975" s="70"/>
      <c r="H975" s="70"/>
      <c r="I975" s="70"/>
      <c r="J975" s="70"/>
      <c r="K975" s="70"/>
      <c r="L975" s="70"/>
    </row>
    <row r="976" spans="1:12" x14ac:dyDescent="0.2">
      <c r="A976" s="65">
        <v>961</v>
      </c>
      <c r="B976" s="70"/>
      <c r="C976" s="70"/>
      <c r="D976" s="19"/>
      <c r="E976" s="19"/>
      <c r="F976" s="57" t="str">
        <f t="shared" si="14"/>
        <v xml:space="preserve"> </v>
      </c>
      <c r="G976" s="70"/>
      <c r="H976" s="70"/>
      <c r="I976" s="70"/>
      <c r="J976" s="70"/>
      <c r="K976" s="70"/>
      <c r="L976" s="70"/>
    </row>
    <row r="977" spans="1:12" x14ac:dyDescent="0.2">
      <c r="A977" s="65">
        <v>962</v>
      </c>
      <c r="B977" s="70"/>
      <c r="C977" s="70"/>
      <c r="D977" s="19"/>
      <c r="E977" s="19"/>
      <c r="F977" s="57" t="str">
        <f t="shared" ref="F977:F1024" si="15">IF($E977=1,$F$4,IF($E977=2,$F$5,IF($E977=3,$F$6,IF($E977=4,$F$7,IF($E977=5,$F$8,IF($E977=6,$F$9,IF($E977=7,$F$10,IF($E977=8,$F$11," "))))))))</f>
        <v xml:space="preserve"> </v>
      </c>
      <c r="G977" s="70"/>
      <c r="H977" s="70"/>
      <c r="I977" s="70"/>
      <c r="J977" s="70"/>
      <c r="K977" s="70"/>
      <c r="L977" s="70"/>
    </row>
    <row r="978" spans="1:12" x14ac:dyDescent="0.2">
      <c r="A978" s="65">
        <v>963</v>
      </c>
      <c r="B978" s="70"/>
      <c r="C978" s="70"/>
      <c r="D978" s="19"/>
      <c r="E978" s="19"/>
      <c r="F978" s="57" t="str">
        <f t="shared" si="15"/>
        <v xml:space="preserve"> </v>
      </c>
      <c r="G978" s="70"/>
      <c r="H978" s="70"/>
      <c r="I978" s="70"/>
      <c r="J978" s="70"/>
      <c r="K978" s="70"/>
      <c r="L978" s="70"/>
    </row>
    <row r="979" spans="1:12" x14ac:dyDescent="0.2">
      <c r="A979" s="65">
        <v>964</v>
      </c>
      <c r="B979" s="70"/>
      <c r="C979" s="70"/>
      <c r="D979" s="19"/>
      <c r="E979" s="19"/>
      <c r="F979" s="57" t="str">
        <f t="shared" si="15"/>
        <v xml:space="preserve"> </v>
      </c>
      <c r="G979" s="70"/>
      <c r="H979" s="70"/>
      <c r="I979" s="70"/>
      <c r="J979" s="70"/>
      <c r="K979" s="70"/>
      <c r="L979" s="70"/>
    </row>
    <row r="980" spans="1:12" x14ac:dyDescent="0.2">
      <c r="A980" s="65">
        <v>965</v>
      </c>
      <c r="B980" s="70"/>
      <c r="C980" s="70"/>
      <c r="D980" s="19"/>
      <c r="E980" s="19"/>
      <c r="F980" s="57" t="str">
        <f t="shared" si="15"/>
        <v xml:space="preserve"> </v>
      </c>
      <c r="G980" s="70"/>
      <c r="H980" s="70"/>
      <c r="I980" s="70"/>
      <c r="J980" s="70"/>
      <c r="K980" s="70"/>
      <c r="L980" s="70"/>
    </row>
    <row r="981" spans="1:12" x14ac:dyDescent="0.2">
      <c r="A981" s="65">
        <v>966</v>
      </c>
      <c r="B981" s="70"/>
      <c r="C981" s="70"/>
      <c r="D981" s="19"/>
      <c r="E981" s="19"/>
      <c r="F981" s="57" t="str">
        <f t="shared" si="15"/>
        <v xml:space="preserve"> </v>
      </c>
      <c r="G981" s="70"/>
      <c r="H981" s="70"/>
      <c r="I981" s="70"/>
      <c r="J981" s="70"/>
      <c r="K981" s="70"/>
      <c r="L981" s="70"/>
    </row>
    <row r="982" spans="1:12" x14ac:dyDescent="0.2">
      <c r="A982" s="65">
        <v>967</v>
      </c>
      <c r="B982" s="70"/>
      <c r="C982" s="70"/>
      <c r="D982" s="19"/>
      <c r="E982" s="19"/>
      <c r="F982" s="57" t="str">
        <f t="shared" si="15"/>
        <v xml:space="preserve"> </v>
      </c>
      <c r="G982" s="70"/>
      <c r="H982" s="70"/>
      <c r="I982" s="70"/>
      <c r="J982" s="70"/>
      <c r="K982" s="70"/>
      <c r="L982" s="70"/>
    </row>
    <row r="983" spans="1:12" x14ac:dyDescent="0.2">
      <c r="A983" s="65">
        <v>968</v>
      </c>
      <c r="B983" s="70"/>
      <c r="C983" s="70"/>
      <c r="D983" s="19"/>
      <c r="E983" s="19"/>
      <c r="F983" s="57" t="str">
        <f t="shared" si="15"/>
        <v xml:space="preserve"> </v>
      </c>
      <c r="G983" s="70"/>
      <c r="H983" s="70"/>
      <c r="I983" s="70"/>
      <c r="J983" s="70"/>
      <c r="K983" s="70"/>
      <c r="L983" s="70"/>
    </row>
    <row r="984" spans="1:12" x14ac:dyDescent="0.2">
      <c r="A984" s="65">
        <v>969</v>
      </c>
      <c r="B984" s="70"/>
      <c r="C984" s="70"/>
      <c r="D984" s="19"/>
      <c r="E984" s="19"/>
      <c r="F984" s="57" t="str">
        <f t="shared" si="15"/>
        <v xml:space="preserve"> </v>
      </c>
      <c r="G984" s="70"/>
      <c r="H984" s="70"/>
      <c r="I984" s="70"/>
      <c r="J984" s="70"/>
      <c r="K984" s="70"/>
      <c r="L984" s="70"/>
    </row>
    <row r="985" spans="1:12" x14ac:dyDescent="0.2">
      <c r="A985" s="65">
        <v>970</v>
      </c>
      <c r="B985" s="70"/>
      <c r="C985" s="70"/>
      <c r="D985" s="19"/>
      <c r="E985" s="19"/>
      <c r="F985" s="57" t="str">
        <f t="shared" si="15"/>
        <v xml:space="preserve"> </v>
      </c>
      <c r="G985" s="70"/>
      <c r="H985" s="70"/>
      <c r="I985" s="70"/>
      <c r="J985" s="70"/>
      <c r="K985" s="70"/>
      <c r="L985" s="70"/>
    </row>
    <row r="986" spans="1:12" x14ac:dyDescent="0.2">
      <c r="A986" s="65">
        <v>971</v>
      </c>
      <c r="B986" s="70"/>
      <c r="C986" s="70"/>
      <c r="D986" s="19"/>
      <c r="E986" s="19"/>
      <c r="F986" s="57" t="str">
        <f t="shared" si="15"/>
        <v xml:space="preserve"> </v>
      </c>
      <c r="G986" s="70"/>
      <c r="H986" s="70"/>
      <c r="I986" s="70"/>
      <c r="J986" s="70"/>
      <c r="K986" s="70"/>
      <c r="L986" s="70"/>
    </row>
    <row r="987" spans="1:12" x14ac:dyDescent="0.2">
      <c r="A987" s="65">
        <v>972</v>
      </c>
      <c r="B987" s="70"/>
      <c r="C987" s="70"/>
      <c r="D987" s="19"/>
      <c r="E987" s="19"/>
      <c r="F987" s="57" t="str">
        <f t="shared" si="15"/>
        <v xml:space="preserve"> </v>
      </c>
      <c r="G987" s="70"/>
      <c r="H987" s="70"/>
      <c r="I987" s="70"/>
      <c r="J987" s="70"/>
      <c r="K987" s="70"/>
      <c r="L987" s="70"/>
    </row>
    <row r="988" spans="1:12" x14ac:dyDescent="0.2">
      <c r="A988" s="65">
        <v>973</v>
      </c>
      <c r="B988" s="70"/>
      <c r="C988" s="70"/>
      <c r="D988" s="19"/>
      <c r="E988" s="19"/>
      <c r="F988" s="57" t="str">
        <f t="shared" si="15"/>
        <v xml:space="preserve"> </v>
      </c>
      <c r="G988" s="70"/>
      <c r="H988" s="70"/>
      <c r="I988" s="70"/>
      <c r="J988" s="70"/>
      <c r="K988" s="70"/>
      <c r="L988" s="70"/>
    </row>
    <row r="989" spans="1:12" x14ac:dyDescent="0.2">
      <c r="A989" s="65">
        <v>974</v>
      </c>
      <c r="B989" s="70"/>
      <c r="C989" s="70"/>
      <c r="D989" s="19"/>
      <c r="E989" s="19"/>
      <c r="F989" s="57" t="str">
        <f t="shared" si="15"/>
        <v xml:space="preserve"> </v>
      </c>
      <c r="G989" s="70"/>
      <c r="H989" s="70"/>
      <c r="I989" s="70"/>
      <c r="J989" s="70"/>
      <c r="K989" s="70"/>
      <c r="L989" s="70"/>
    </row>
    <row r="990" spans="1:12" x14ac:dyDescent="0.2">
      <c r="A990" s="65">
        <v>975</v>
      </c>
      <c r="B990" s="70"/>
      <c r="C990" s="70"/>
      <c r="D990" s="19"/>
      <c r="E990" s="19"/>
      <c r="F990" s="57" t="str">
        <f t="shared" si="15"/>
        <v xml:space="preserve"> </v>
      </c>
      <c r="G990" s="70"/>
      <c r="H990" s="70"/>
      <c r="I990" s="70"/>
      <c r="J990" s="70"/>
      <c r="K990" s="70"/>
      <c r="L990" s="70"/>
    </row>
    <row r="991" spans="1:12" x14ac:dyDescent="0.2">
      <c r="A991" s="65">
        <v>976</v>
      </c>
      <c r="B991" s="70"/>
      <c r="C991" s="70"/>
      <c r="D991" s="19"/>
      <c r="E991" s="19"/>
      <c r="F991" s="57" t="str">
        <f t="shared" si="15"/>
        <v xml:space="preserve"> </v>
      </c>
      <c r="G991" s="70"/>
      <c r="H991" s="70"/>
      <c r="I991" s="70"/>
      <c r="J991" s="70"/>
      <c r="K991" s="70"/>
      <c r="L991" s="70"/>
    </row>
    <row r="992" spans="1:12" x14ac:dyDescent="0.2">
      <c r="A992" s="65">
        <v>977</v>
      </c>
      <c r="B992" s="70"/>
      <c r="C992" s="70"/>
      <c r="D992" s="19"/>
      <c r="E992" s="19"/>
      <c r="F992" s="57" t="str">
        <f t="shared" si="15"/>
        <v xml:space="preserve"> </v>
      </c>
      <c r="G992" s="70"/>
      <c r="H992" s="70"/>
      <c r="I992" s="70"/>
      <c r="J992" s="70"/>
      <c r="K992" s="70"/>
      <c r="L992" s="70"/>
    </row>
    <row r="993" spans="1:12" x14ac:dyDescent="0.2">
      <c r="A993" s="65">
        <v>978</v>
      </c>
      <c r="B993" s="70"/>
      <c r="C993" s="70"/>
      <c r="D993" s="19"/>
      <c r="E993" s="19"/>
      <c r="F993" s="57" t="str">
        <f t="shared" si="15"/>
        <v xml:space="preserve"> </v>
      </c>
      <c r="G993" s="70"/>
      <c r="H993" s="70"/>
      <c r="I993" s="70"/>
      <c r="J993" s="70"/>
      <c r="K993" s="70"/>
      <c r="L993" s="70"/>
    </row>
    <row r="994" spans="1:12" x14ac:dyDescent="0.2">
      <c r="A994" s="65">
        <v>979</v>
      </c>
      <c r="B994" s="70"/>
      <c r="C994" s="70"/>
      <c r="D994" s="19"/>
      <c r="E994" s="19"/>
      <c r="F994" s="57" t="str">
        <f t="shared" si="15"/>
        <v xml:space="preserve"> </v>
      </c>
      <c r="G994" s="70"/>
      <c r="H994" s="70"/>
      <c r="I994" s="70"/>
      <c r="J994" s="70"/>
      <c r="K994" s="70"/>
      <c r="L994" s="70"/>
    </row>
    <row r="995" spans="1:12" x14ac:dyDescent="0.2">
      <c r="A995" s="65">
        <v>980</v>
      </c>
      <c r="B995" s="70"/>
      <c r="C995" s="70"/>
      <c r="D995" s="19"/>
      <c r="E995" s="19"/>
      <c r="F995" s="57" t="str">
        <f t="shared" si="15"/>
        <v xml:space="preserve"> </v>
      </c>
      <c r="G995" s="70"/>
      <c r="H995" s="70"/>
      <c r="I995" s="70"/>
      <c r="J995" s="70"/>
      <c r="K995" s="70"/>
      <c r="L995" s="70"/>
    </row>
    <row r="996" spans="1:12" x14ac:dyDescent="0.2">
      <c r="A996" s="65">
        <v>981</v>
      </c>
      <c r="B996" s="70"/>
      <c r="C996" s="70"/>
      <c r="D996" s="19"/>
      <c r="E996" s="19"/>
      <c r="F996" s="57" t="str">
        <f t="shared" si="15"/>
        <v xml:space="preserve"> </v>
      </c>
      <c r="G996" s="70"/>
      <c r="H996" s="70"/>
      <c r="I996" s="70"/>
      <c r="J996" s="70"/>
      <c r="K996" s="70"/>
      <c r="L996" s="70"/>
    </row>
    <row r="997" spans="1:12" x14ac:dyDescent="0.2">
      <c r="A997" s="65">
        <v>982</v>
      </c>
      <c r="B997" s="70"/>
      <c r="C997" s="70"/>
      <c r="D997" s="19"/>
      <c r="E997" s="19"/>
      <c r="F997" s="57" t="str">
        <f t="shared" si="15"/>
        <v xml:space="preserve"> </v>
      </c>
      <c r="G997" s="70"/>
      <c r="H997" s="70"/>
      <c r="I997" s="70"/>
      <c r="J997" s="70"/>
      <c r="K997" s="70"/>
      <c r="L997" s="70"/>
    </row>
    <row r="998" spans="1:12" x14ac:dyDescent="0.2">
      <c r="A998" s="65">
        <v>983</v>
      </c>
      <c r="B998" s="70"/>
      <c r="C998" s="70"/>
      <c r="D998" s="19"/>
      <c r="E998" s="19"/>
      <c r="F998" s="57" t="str">
        <f t="shared" si="15"/>
        <v xml:space="preserve"> </v>
      </c>
      <c r="G998" s="70"/>
      <c r="H998" s="70"/>
      <c r="I998" s="70"/>
      <c r="J998" s="70"/>
      <c r="K998" s="70"/>
      <c r="L998" s="70"/>
    </row>
    <row r="999" spans="1:12" x14ac:dyDescent="0.2">
      <c r="A999" s="65">
        <v>984</v>
      </c>
      <c r="B999" s="70"/>
      <c r="C999" s="70"/>
      <c r="D999" s="19"/>
      <c r="E999" s="19"/>
      <c r="F999" s="57" t="str">
        <f t="shared" si="15"/>
        <v xml:space="preserve"> </v>
      </c>
      <c r="G999" s="70"/>
      <c r="H999" s="70"/>
      <c r="I999" s="70"/>
      <c r="J999" s="70"/>
      <c r="K999" s="70"/>
      <c r="L999" s="70"/>
    </row>
    <row r="1000" spans="1:12" x14ac:dyDescent="0.2">
      <c r="A1000" s="65">
        <v>985</v>
      </c>
      <c r="B1000" s="70"/>
      <c r="C1000" s="70"/>
      <c r="D1000" s="19"/>
      <c r="E1000" s="19"/>
      <c r="F1000" s="57" t="str">
        <f t="shared" si="15"/>
        <v xml:space="preserve"> </v>
      </c>
      <c r="G1000" s="70"/>
      <c r="H1000" s="70"/>
      <c r="I1000" s="70"/>
      <c r="J1000" s="70"/>
      <c r="K1000" s="70"/>
      <c r="L1000" s="70"/>
    </row>
    <row r="1001" spans="1:12" x14ac:dyDescent="0.2">
      <c r="A1001" s="65">
        <v>986</v>
      </c>
      <c r="B1001" s="70"/>
      <c r="C1001" s="70"/>
      <c r="D1001" s="19"/>
      <c r="E1001" s="19"/>
      <c r="F1001" s="57" t="str">
        <f t="shared" si="15"/>
        <v xml:space="preserve"> </v>
      </c>
      <c r="G1001" s="70"/>
      <c r="H1001" s="70"/>
      <c r="I1001" s="70"/>
      <c r="J1001" s="70"/>
      <c r="K1001" s="70"/>
      <c r="L1001" s="70"/>
    </row>
    <row r="1002" spans="1:12" x14ac:dyDescent="0.2">
      <c r="A1002" s="65">
        <v>987</v>
      </c>
      <c r="B1002" s="70"/>
      <c r="C1002" s="70"/>
      <c r="D1002" s="19"/>
      <c r="E1002" s="19"/>
      <c r="F1002" s="57" t="str">
        <f t="shared" si="15"/>
        <v xml:space="preserve"> </v>
      </c>
      <c r="G1002" s="70"/>
      <c r="H1002" s="70"/>
      <c r="I1002" s="70"/>
      <c r="J1002" s="70"/>
      <c r="K1002" s="70"/>
      <c r="L1002" s="70"/>
    </row>
    <row r="1003" spans="1:12" x14ac:dyDescent="0.2">
      <c r="A1003" s="65">
        <v>988</v>
      </c>
      <c r="B1003" s="70"/>
      <c r="C1003" s="70"/>
      <c r="D1003" s="19"/>
      <c r="E1003" s="19"/>
      <c r="F1003" s="57" t="str">
        <f t="shared" si="15"/>
        <v xml:space="preserve"> </v>
      </c>
      <c r="G1003" s="70"/>
      <c r="H1003" s="70"/>
      <c r="I1003" s="70"/>
      <c r="J1003" s="70"/>
      <c r="K1003" s="70"/>
      <c r="L1003" s="70"/>
    </row>
    <row r="1004" spans="1:12" x14ac:dyDescent="0.2">
      <c r="A1004" s="65">
        <v>989</v>
      </c>
      <c r="B1004" s="70"/>
      <c r="C1004" s="70"/>
      <c r="D1004" s="19"/>
      <c r="E1004" s="19"/>
      <c r="F1004" s="57" t="str">
        <f t="shared" si="15"/>
        <v xml:space="preserve"> </v>
      </c>
      <c r="G1004" s="70"/>
      <c r="H1004" s="70"/>
      <c r="I1004" s="70"/>
      <c r="J1004" s="70"/>
      <c r="K1004" s="70"/>
      <c r="L1004" s="70"/>
    </row>
    <row r="1005" spans="1:12" x14ac:dyDescent="0.2">
      <c r="A1005" s="65">
        <v>990</v>
      </c>
      <c r="B1005" s="70"/>
      <c r="C1005" s="70"/>
      <c r="D1005" s="19"/>
      <c r="E1005" s="19"/>
      <c r="F1005" s="57" t="str">
        <f t="shared" si="15"/>
        <v xml:space="preserve"> </v>
      </c>
      <c r="G1005" s="70"/>
      <c r="H1005" s="70"/>
      <c r="I1005" s="70"/>
      <c r="J1005" s="70"/>
      <c r="K1005" s="70"/>
      <c r="L1005" s="70"/>
    </row>
    <row r="1006" spans="1:12" x14ac:dyDescent="0.2">
      <c r="A1006" s="65">
        <v>991</v>
      </c>
      <c r="B1006" s="70"/>
      <c r="C1006" s="70"/>
      <c r="D1006" s="19"/>
      <c r="E1006" s="19"/>
      <c r="F1006" s="57" t="str">
        <f t="shared" si="15"/>
        <v xml:space="preserve"> </v>
      </c>
      <c r="G1006" s="70"/>
      <c r="H1006" s="70"/>
      <c r="I1006" s="70"/>
      <c r="J1006" s="70"/>
      <c r="K1006" s="70"/>
      <c r="L1006" s="70"/>
    </row>
    <row r="1007" spans="1:12" x14ac:dyDescent="0.2">
      <c r="A1007" s="65">
        <v>992</v>
      </c>
      <c r="B1007" s="70"/>
      <c r="C1007" s="70"/>
      <c r="D1007" s="19"/>
      <c r="E1007" s="19"/>
      <c r="F1007" s="57" t="str">
        <f t="shared" si="15"/>
        <v xml:space="preserve"> </v>
      </c>
      <c r="G1007" s="70"/>
      <c r="H1007" s="70"/>
      <c r="I1007" s="70"/>
      <c r="J1007" s="70"/>
      <c r="K1007" s="70"/>
      <c r="L1007" s="70"/>
    </row>
    <row r="1008" spans="1:12" x14ac:dyDescent="0.2">
      <c r="A1008" s="65">
        <v>993</v>
      </c>
      <c r="B1008" s="70"/>
      <c r="C1008" s="70"/>
      <c r="D1008" s="19"/>
      <c r="E1008" s="19"/>
      <c r="F1008" s="57" t="str">
        <f t="shared" si="15"/>
        <v xml:space="preserve"> </v>
      </c>
      <c r="G1008" s="70"/>
      <c r="H1008" s="70"/>
      <c r="I1008" s="70"/>
      <c r="J1008" s="70"/>
      <c r="K1008" s="70"/>
      <c r="L1008" s="70"/>
    </row>
    <row r="1009" spans="1:12" x14ac:dyDescent="0.2">
      <c r="A1009" s="65">
        <v>994</v>
      </c>
      <c r="B1009" s="70"/>
      <c r="C1009" s="70"/>
      <c r="D1009" s="19"/>
      <c r="E1009" s="19"/>
      <c r="F1009" s="57" t="str">
        <f t="shared" si="15"/>
        <v xml:space="preserve"> </v>
      </c>
      <c r="G1009" s="70"/>
      <c r="H1009" s="70"/>
      <c r="I1009" s="70"/>
      <c r="J1009" s="70"/>
      <c r="K1009" s="70"/>
      <c r="L1009" s="70"/>
    </row>
    <row r="1010" spans="1:12" x14ac:dyDescent="0.2">
      <c r="A1010" s="65">
        <v>995</v>
      </c>
      <c r="B1010" s="70"/>
      <c r="C1010" s="70"/>
      <c r="D1010" s="19"/>
      <c r="E1010" s="19"/>
      <c r="F1010" s="57" t="str">
        <f t="shared" si="15"/>
        <v xml:space="preserve"> </v>
      </c>
      <c r="G1010" s="70"/>
      <c r="H1010" s="70"/>
      <c r="I1010" s="70"/>
      <c r="J1010" s="70"/>
      <c r="K1010" s="70"/>
      <c r="L1010" s="70"/>
    </row>
    <row r="1011" spans="1:12" x14ac:dyDescent="0.2">
      <c r="A1011" s="65">
        <v>996</v>
      </c>
      <c r="B1011" s="70"/>
      <c r="C1011" s="70"/>
      <c r="D1011" s="19"/>
      <c r="E1011" s="19"/>
      <c r="F1011" s="57" t="str">
        <f t="shared" si="15"/>
        <v xml:space="preserve"> </v>
      </c>
      <c r="G1011" s="70"/>
      <c r="H1011" s="70"/>
      <c r="I1011" s="70"/>
      <c r="J1011" s="70"/>
      <c r="K1011" s="70"/>
      <c r="L1011" s="70"/>
    </row>
    <row r="1012" spans="1:12" x14ac:dyDescent="0.2">
      <c r="A1012" s="65">
        <v>997</v>
      </c>
      <c r="B1012" s="70"/>
      <c r="C1012" s="70"/>
      <c r="D1012" s="19"/>
      <c r="E1012" s="19"/>
      <c r="F1012" s="57" t="str">
        <f t="shared" si="15"/>
        <v xml:space="preserve"> </v>
      </c>
      <c r="G1012" s="70"/>
      <c r="H1012" s="70"/>
      <c r="I1012" s="70"/>
      <c r="J1012" s="70"/>
      <c r="K1012" s="70"/>
      <c r="L1012" s="70"/>
    </row>
    <row r="1013" spans="1:12" x14ac:dyDescent="0.2">
      <c r="A1013" s="65">
        <v>998</v>
      </c>
      <c r="B1013" s="70"/>
      <c r="C1013" s="70"/>
      <c r="D1013" s="19"/>
      <c r="E1013" s="19"/>
      <c r="F1013" s="57" t="str">
        <f t="shared" si="15"/>
        <v xml:space="preserve"> </v>
      </c>
      <c r="G1013" s="70"/>
      <c r="H1013" s="70"/>
      <c r="I1013" s="70"/>
      <c r="J1013" s="70"/>
      <c r="K1013" s="70"/>
      <c r="L1013" s="70"/>
    </row>
    <row r="1014" spans="1:12" x14ac:dyDescent="0.2">
      <c r="A1014" s="65">
        <v>999</v>
      </c>
      <c r="B1014" s="70"/>
      <c r="C1014" s="70"/>
      <c r="D1014" s="19"/>
      <c r="E1014" s="19"/>
      <c r="F1014" s="57" t="str">
        <f t="shared" si="15"/>
        <v xml:space="preserve"> </v>
      </c>
      <c r="G1014" s="70"/>
      <c r="H1014" s="70"/>
      <c r="I1014" s="70"/>
      <c r="J1014" s="70"/>
      <c r="K1014" s="70"/>
      <c r="L1014" s="70"/>
    </row>
    <row r="1015" spans="1:12" x14ac:dyDescent="0.2">
      <c r="A1015" s="65">
        <v>1000</v>
      </c>
      <c r="B1015" s="70"/>
      <c r="C1015" s="70"/>
      <c r="D1015" s="19"/>
      <c r="E1015" s="19"/>
      <c r="F1015" s="57" t="str">
        <f t="shared" si="15"/>
        <v xml:space="preserve"> </v>
      </c>
      <c r="G1015" s="70"/>
      <c r="H1015" s="70"/>
      <c r="I1015" s="70"/>
      <c r="J1015" s="70"/>
      <c r="K1015" s="70"/>
      <c r="L1015" s="70"/>
    </row>
    <row r="1016" spans="1:12" x14ac:dyDescent="0.2">
      <c r="A1016" s="65">
        <v>1001</v>
      </c>
      <c r="B1016" s="70"/>
      <c r="C1016" s="70"/>
      <c r="D1016" s="19"/>
      <c r="E1016" s="19"/>
      <c r="F1016" s="57" t="str">
        <f t="shared" si="15"/>
        <v xml:space="preserve"> </v>
      </c>
      <c r="G1016" s="70"/>
      <c r="H1016" s="70"/>
      <c r="I1016" s="70"/>
      <c r="J1016" s="70"/>
      <c r="K1016" s="70"/>
      <c r="L1016" s="70"/>
    </row>
    <row r="1017" spans="1:12" x14ac:dyDescent="0.2">
      <c r="A1017" s="65">
        <v>1002</v>
      </c>
      <c r="B1017" s="70"/>
      <c r="C1017" s="70"/>
      <c r="D1017" s="19"/>
      <c r="E1017" s="19"/>
      <c r="F1017" s="57" t="str">
        <f t="shared" si="15"/>
        <v xml:space="preserve"> </v>
      </c>
      <c r="G1017" s="70"/>
      <c r="H1017" s="70"/>
      <c r="I1017" s="70"/>
      <c r="J1017" s="70"/>
      <c r="K1017" s="70"/>
      <c r="L1017" s="70"/>
    </row>
    <row r="1018" spans="1:12" x14ac:dyDescent="0.2">
      <c r="A1018" s="65">
        <v>1003</v>
      </c>
      <c r="B1018" s="70"/>
      <c r="C1018" s="70"/>
      <c r="D1018" s="19"/>
      <c r="E1018" s="19"/>
      <c r="F1018" s="57" t="str">
        <f t="shared" si="15"/>
        <v xml:space="preserve"> </v>
      </c>
      <c r="G1018" s="70"/>
      <c r="H1018" s="70"/>
      <c r="I1018" s="70"/>
      <c r="J1018" s="70"/>
      <c r="K1018" s="70"/>
      <c r="L1018" s="70"/>
    </row>
    <row r="1019" spans="1:12" x14ac:dyDescent="0.2">
      <c r="A1019" s="65">
        <v>1004</v>
      </c>
      <c r="B1019" s="70"/>
      <c r="C1019" s="70"/>
      <c r="D1019" s="19"/>
      <c r="E1019" s="19"/>
      <c r="F1019" s="57" t="str">
        <f t="shared" si="15"/>
        <v xml:space="preserve"> </v>
      </c>
      <c r="G1019" s="70"/>
      <c r="H1019" s="70"/>
      <c r="I1019" s="70"/>
      <c r="J1019" s="70"/>
      <c r="K1019" s="70"/>
      <c r="L1019" s="70"/>
    </row>
    <row r="1020" spans="1:12" x14ac:dyDescent="0.2">
      <c r="A1020" s="65">
        <v>1005</v>
      </c>
      <c r="B1020" s="70"/>
      <c r="C1020" s="70"/>
      <c r="D1020" s="19"/>
      <c r="E1020" s="19"/>
      <c r="F1020" s="57" t="str">
        <f t="shared" si="15"/>
        <v xml:space="preserve"> </v>
      </c>
      <c r="G1020" s="70"/>
      <c r="H1020" s="70"/>
      <c r="I1020" s="70"/>
      <c r="J1020" s="70"/>
      <c r="K1020" s="70"/>
      <c r="L1020" s="70"/>
    </row>
    <row r="1021" spans="1:12" x14ac:dyDescent="0.2">
      <c r="A1021" s="65">
        <v>1006</v>
      </c>
      <c r="B1021" s="70"/>
      <c r="C1021" s="70"/>
      <c r="D1021" s="19"/>
      <c r="E1021" s="19"/>
      <c r="F1021" s="57" t="str">
        <f t="shared" si="15"/>
        <v xml:space="preserve"> </v>
      </c>
      <c r="G1021" s="70"/>
      <c r="H1021" s="70"/>
      <c r="I1021" s="70"/>
      <c r="J1021" s="70"/>
      <c r="K1021" s="70"/>
      <c r="L1021" s="70"/>
    </row>
    <row r="1022" spans="1:12" x14ac:dyDescent="0.2">
      <c r="A1022" s="65">
        <v>1007</v>
      </c>
      <c r="B1022" s="70"/>
      <c r="C1022" s="70"/>
      <c r="D1022" s="19"/>
      <c r="E1022" s="19"/>
      <c r="F1022" s="57" t="str">
        <f t="shared" si="15"/>
        <v xml:space="preserve"> </v>
      </c>
      <c r="G1022" s="70"/>
      <c r="H1022" s="70"/>
      <c r="I1022" s="70"/>
      <c r="J1022" s="70"/>
      <c r="K1022" s="70"/>
      <c r="L1022" s="70"/>
    </row>
    <row r="1023" spans="1:12" x14ac:dyDescent="0.2">
      <c r="A1023" s="65">
        <v>1008</v>
      </c>
      <c r="B1023" s="70"/>
      <c r="C1023" s="70"/>
      <c r="D1023" s="19"/>
      <c r="E1023" s="19"/>
      <c r="F1023" s="57" t="str">
        <f t="shared" si="15"/>
        <v xml:space="preserve"> </v>
      </c>
      <c r="G1023" s="70"/>
      <c r="H1023" s="70"/>
      <c r="I1023" s="70"/>
      <c r="J1023" s="70"/>
      <c r="K1023" s="70"/>
      <c r="L1023" s="70"/>
    </row>
    <row r="1024" spans="1:12" x14ac:dyDescent="0.2">
      <c r="A1024" s="65">
        <v>1009</v>
      </c>
      <c r="B1024" s="70"/>
      <c r="C1024" s="70"/>
      <c r="D1024" s="19"/>
      <c r="E1024" s="19"/>
      <c r="F1024" s="57" t="str">
        <f t="shared" si="15"/>
        <v xml:space="preserve"> </v>
      </c>
      <c r="G1024" s="70"/>
      <c r="H1024" s="70"/>
      <c r="I1024" s="70"/>
      <c r="J1024" s="70"/>
      <c r="K1024" s="70"/>
      <c r="L1024" s="70"/>
    </row>
  </sheetData>
  <sheetProtection password="DAED" sheet="1" objects="1" scenarios="1" selectLockedCells="1"/>
  <mergeCells count="23">
    <mergeCell ref="D13:D15"/>
    <mergeCell ref="C13:C15"/>
    <mergeCell ref="B13:B15"/>
    <mergeCell ref="A13:A15"/>
    <mergeCell ref="G14:G15"/>
    <mergeCell ref="H14:H15"/>
    <mergeCell ref="I14:I15"/>
    <mergeCell ref="J14:J15"/>
    <mergeCell ref="K14:K15"/>
    <mergeCell ref="E13:G13"/>
    <mergeCell ref="H13:L13"/>
    <mergeCell ref="E14:F14"/>
    <mergeCell ref="L14:L15"/>
    <mergeCell ref="G4:L6"/>
    <mergeCell ref="I7:J9"/>
    <mergeCell ref="G10:L11"/>
    <mergeCell ref="B5:B10"/>
    <mergeCell ref="C4:C5"/>
    <mergeCell ref="C6:C7"/>
    <mergeCell ref="C8:C11"/>
    <mergeCell ref="D4:D5"/>
    <mergeCell ref="D6:D7"/>
    <mergeCell ref="D8:D11"/>
  </mergeCells>
  <phoneticPr fontId="3" type="noConversion"/>
  <conditionalFormatting sqref="G2">
    <cfRule type="expression" dxfId="45" priority="63">
      <formula>$G$1="Tuliskan nama RS Anda"</formula>
    </cfRule>
  </conditionalFormatting>
  <conditionalFormatting sqref="C4:D11">
    <cfRule type="expression" dxfId="44" priority="62">
      <formula>$E$15="Kode"</formula>
    </cfRule>
  </conditionalFormatting>
  <conditionalFormatting sqref="E4:F11">
    <cfRule type="expression" dxfId="43" priority="61">
      <formula>$E$15="Kode"</formula>
    </cfRule>
  </conditionalFormatting>
  <conditionalFormatting sqref="A13:L15">
    <cfRule type="expression" dxfId="42" priority="9">
      <formula>$B$2=" "</formula>
    </cfRule>
    <cfRule type="notContainsBlanks" dxfId="41" priority="59">
      <formula>LEN(TRIM(A13))&gt;0</formula>
    </cfRule>
  </conditionalFormatting>
  <conditionalFormatting sqref="B5:B10">
    <cfRule type="expression" dxfId="40" priority="4">
      <formula>$B$2=" "</formula>
    </cfRule>
    <cfRule type="expression" dxfId="39" priority="57">
      <formula>$I$7=0</formula>
    </cfRule>
    <cfRule type="notContainsBlanks" dxfId="38" priority="58">
      <formula>LEN(TRIM(B5))&gt;0</formula>
    </cfRule>
  </conditionalFormatting>
  <conditionalFormatting sqref="A16:A1025">
    <cfRule type="cellIs" dxfId="37" priority="27" operator="lessThanOrEqual">
      <formula>$I$7</formula>
    </cfRule>
  </conditionalFormatting>
  <conditionalFormatting sqref="B16:L1024">
    <cfRule type="expression" dxfId="36" priority="3">
      <formula>$B$2=" "</formula>
    </cfRule>
    <cfRule type="expression" dxfId="35" priority="19">
      <formula>$I$7=0</formula>
    </cfRule>
  </conditionalFormatting>
  <conditionalFormatting sqref="I7:J9">
    <cfRule type="expression" dxfId="34" priority="2">
      <formula>$G$2=" "</formula>
    </cfRule>
    <cfRule type="cellIs" dxfId="33" priority="18" operator="equal">
      <formula>0</formula>
    </cfRule>
  </conditionalFormatting>
  <conditionalFormatting sqref="A16:A1024">
    <cfRule type="expression" dxfId="32" priority="6">
      <formula>$B$2=" "</formula>
    </cfRule>
    <cfRule type="expression" dxfId="31" priority="14">
      <formula>$B$2=" "</formula>
    </cfRule>
  </conditionalFormatting>
  <conditionalFormatting sqref="G10:L11">
    <cfRule type="expression" dxfId="30" priority="5">
      <formula>$B$2=" "</formula>
    </cfRule>
    <cfRule type="expression" dxfId="29" priority="11">
      <formula>$I$7&gt;1000</formula>
    </cfRule>
  </conditionalFormatting>
  <conditionalFormatting sqref="C2">
    <cfRule type="expression" dxfId="28" priority="10">
      <formula>$B$2=" "</formula>
    </cfRule>
  </conditionalFormatting>
  <conditionalFormatting sqref="C4:F11">
    <cfRule type="expression" dxfId="27" priority="8">
      <formula>$B$2=" "</formula>
    </cfRule>
  </conditionalFormatting>
  <conditionalFormatting sqref="G4:L6">
    <cfRule type="expression" dxfId="26" priority="7">
      <formula>$B$2=" "</formula>
    </cfRule>
  </conditionalFormatting>
  <conditionalFormatting sqref="A16:L1024">
    <cfRule type="expression" dxfId="25" priority="1">
      <formula>$G$2="Tulis bulan dan tahun yang benar"</formula>
    </cfRule>
  </conditionalFormatting>
  <pageMargins left="0.36000000000000004" right="0.36000000000000004" top="0.6100000000000001" bottom="0.6100000000000001" header="0" footer="0.5"/>
  <pageSetup paperSize="9" scale="60"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6"/>
  <sheetViews>
    <sheetView workbookViewId="0">
      <selection activeCell="T20" sqref="T20"/>
    </sheetView>
  </sheetViews>
  <sheetFormatPr baseColWidth="10" defaultRowHeight="16" x14ac:dyDescent="0.2"/>
  <cols>
    <col min="1" max="1" width="6.33203125" style="51" customWidth="1"/>
    <col min="2" max="2" width="31.5" style="39" customWidth="1"/>
    <col min="3" max="20" width="7.83203125" style="51" customWidth="1"/>
    <col min="21" max="25" width="10.83203125" style="1"/>
  </cols>
  <sheetData>
    <row r="1" spans="1:25" s="80" customFormat="1" x14ac:dyDescent="0.2">
      <c r="A1" s="71"/>
      <c r="B1" s="78" t="s">
        <v>10</v>
      </c>
      <c r="C1" s="79" t="e">
        <f>AVERAGE($C$8:$C$1016)</f>
        <v>#DIV/0!</v>
      </c>
      <c r="D1" s="71" t="e">
        <f>IF(C2=0,1,C2)</f>
        <v>#DIV/0!</v>
      </c>
      <c r="E1" s="79" t="e">
        <f>AVERAGE($E$8:$E$1016)</f>
        <v>#DIV/0!</v>
      </c>
      <c r="F1" s="71" t="e">
        <f>IF(E2=0,1,E2)</f>
        <v>#DIV/0!</v>
      </c>
      <c r="G1" s="79" t="e">
        <f>AVERAGE($G$8:$G$1016)</f>
        <v>#DIV/0!</v>
      </c>
      <c r="H1" s="71" t="e">
        <f>IF(G2=0,1,G2)</f>
        <v>#DIV/0!</v>
      </c>
      <c r="I1" s="79" t="e">
        <f>AVERAGE($I$8:$I$1016)</f>
        <v>#DIV/0!</v>
      </c>
      <c r="J1" s="71" t="e">
        <f>IF(I2=0,1,I2)</f>
        <v>#DIV/0!</v>
      </c>
      <c r="K1" s="79" t="e">
        <f>AVERAGE($K$8:$K$1016)</f>
        <v>#DIV/0!</v>
      </c>
      <c r="L1" s="71" t="e">
        <f>IF(K2=0,1,K2)</f>
        <v>#DIV/0!</v>
      </c>
      <c r="M1" s="79" t="e">
        <f>AVERAGE($M$8:$M$1016)</f>
        <v>#DIV/0!</v>
      </c>
      <c r="N1" s="71" t="e">
        <f>IF(M2=0,1,M2)</f>
        <v>#DIV/0!</v>
      </c>
      <c r="O1" s="79" t="e">
        <f>AVERAGE($O$8:$O$1016)</f>
        <v>#DIV/0!</v>
      </c>
      <c r="P1" s="79" t="e">
        <f>IF($O$2=0,1,O2)</f>
        <v>#DIV/0!</v>
      </c>
      <c r="Q1" s="79" t="e">
        <f>AVERAGE($Q$8:$Q$1016)</f>
        <v>#DIV/0!</v>
      </c>
      <c r="R1" s="79" t="e">
        <f>IF(Q2=0,1,Q2)</f>
        <v>#DIV/0!</v>
      </c>
      <c r="S1" s="79">
        <f>AVERAGE($S$8:$S$1016)</f>
        <v>0</v>
      </c>
      <c r="T1" s="79">
        <f>IF(S2=0,1,S2)</f>
        <v>1</v>
      </c>
      <c r="U1" s="4"/>
      <c r="V1" s="4"/>
      <c r="W1" s="4"/>
      <c r="X1" s="4"/>
      <c r="Y1" s="4"/>
    </row>
    <row r="2" spans="1:25" s="80" customFormat="1" x14ac:dyDescent="0.2">
      <c r="A2" s="71"/>
      <c r="B2" s="78" t="s">
        <v>11</v>
      </c>
      <c r="C2" s="79" t="e">
        <f>STDEV($C$8:$C$1016)</f>
        <v>#DIV/0!</v>
      </c>
      <c r="D2" s="71">
        <f>IFERROR(D1,1)</f>
        <v>1</v>
      </c>
      <c r="E2" s="79" t="e">
        <f>STDEV($E$8:$E$1016)</f>
        <v>#DIV/0!</v>
      </c>
      <c r="F2" s="71">
        <f>IFERROR(F1,1)</f>
        <v>1</v>
      </c>
      <c r="G2" s="79" t="e">
        <f>STDEV($G$8:$G$1016)</f>
        <v>#DIV/0!</v>
      </c>
      <c r="H2" s="71">
        <f>IFERROR(H1,1)</f>
        <v>1</v>
      </c>
      <c r="I2" s="79" t="e">
        <f>STDEV($I$8:$I$1016)</f>
        <v>#DIV/0!</v>
      </c>
      <c r="J2" s="71">
        <f>IFERROR(J1,1)</f>
        <v>1</v>
      </c>
      <c r="K2" s="79" t="e">
        <f>STDEV($K$8:$K$1016)</f>
        <v>#DIV/0!</v>
      </c>
      <c r="L2" s="71">
        <f>IFERROR(L1,1)</f>
        <v>1</v>
      </c>
      <c r="M2" s="79" t="e">
        <f>STDEV($M$8:$M$1016)</f>
        <v>#DIV/0!</v>
      </c>
      <c r="N2" s="71">
        <f>IFERROR(N1,1)</f>
        <v>1</v>
      </c>
      <c r="O2" s="79" t="e">
        <f>STDEV($O$8:$O$1016)</f>
        <v>#DIV/0!</v>
      </c>
      <c r="P2" s="79">
        <f>IFERROR(P1,1)</f>
        <v>1</v>
      </c>
      <c r="Q2" s="79" t="e">
        <f>STDEV($Q$8:$Q$1016)</f>
        <v>#DIV/0!</v>
      </c>
      <c r="R2" s="79">
        <f>IFERROR(R1,1)</f>
        <v>1</v>
      </c>
      <c r="S2" s="79">
        <f>STDEV($S$8:$S$1016)</f>
        <v>0</v>
      </c>
      <c r="T2" s="79">
        <f>IFERROR(T1,1)</f>
        <v>1</v>
      </c>
      <c r="U2" s="4"/>
      <c r="V2" s="4"/>
      <c r="W2" s="4"/>
      <c r="X2" s="4"/>
      <c r="Y2" s="4"/>
    </row>
    <row r="3" spans="1:25" s="80" customFormat="1" x14ac:dyDescent="0.2">
      <c r="A3" s="71"/>
      <c r="B3" s="78">
        <f>COUNTA('3. Input Data'!B16:B1025)</f>
        <v>0</v>
      </c>
      <c r="C3" s="71">
        <f>COUNTA(B8:B1016)</f>
        <v>1009</v>
      </c>
      <c r="D3" s="71"/>
      <c r="E3" s="71"/>
      <c r="F3" s="71"/>
      <c r="G3" s="71"/>
      <c r="H3" s="71"/>
      <c r="I3" s="71"/>
      <c r="J3" s="71"/>
      <c r="K3" s="71"/>
      <c r="L3" s="71"/>
      <c r="M3" s="71"/>
      <c r="N3" s="71"/>
      <c r="O3" s="71"/>
      <c r="P3" s="71"/>
      <c r="Q3" s="71"/>
      <c r="R3" s="71"/>
      <c r="S3" s="71"/>
      <c r="T3" s="71"/>
      <c r="U3" s="4"/>
      <c r="V3" s="4"/>
      <c r="W3" s="4"/>
      <c r="X3" s="4"/>
      <c r="Y3" s="4"/>
    </row>
    <row r="4" spans="1:25" ht="23" x14ac:dyDescent="0.25">
      <c r="B4" s="72" t="s">
        <v>209</v>
      </c>
      <c r="C4" s="73"/>
      <c r="H4" s="51" t="s">
        <v>211</v>
      </c>
    </row>
    <row r="5" spans="1:25" ht="23" x14ac:dyDescent="0.25">
      <c r="B5" s="72" t="s">
        <v>210</v>
      </c>
      <c r="C5" s="73"/>
    </row>
    <row r="6" spans="1:25" x14ac:dyDescent="0.2">
      <c r="A6" s="51" t="s">
        <v>0</v>
      </c>
      <c r="B6" s="39" t="s">
        <v>1</v>
      </c>
      <c r="C6" s="51" t="s">
        <v>2</v>
      </c>
      <c r="E6" s="51" t="s">
        <v>213</v>
      </c>
      <c r="I6" s="51" t="s">
        <v>3</v>
      </c>
    </row>
    <row r="7" spans="1:25" x14ac:dyDescent="0.2">
      <c r="E7" s="39" t="s">
        <v>214</v>
      </c>
      <c r="G7" s="51" t="s">
        <v>212</v>
      </c>
      <c r="I7" s="51" t="s">
        <v>4</v>
      </c>
      <c r="K7" s="51" t="s">
        <v>5</v>
      </c>
      <c r="M7" s="51" t="s">
        <v>6</v>
      </c>
      <c r="O7" s="51" t="s">
        <v>7</v>
      </c>
      <c r="Q7" s="51" t="s">
        <v>8</v>
      </c>
      <c r="S7" s="51" t="s">
        <v>9</v>
      </c>
    </row>
    <row r="8" spans="1:25" x14ac:dyDescent="0.2">
      <c r="A8" s="71">
        <v>1</v>
      </c>
      <c r="B8" s="39">
        <f>'3. Input Data'!B16</f>
        <v>0</v>
      </c>
      <c r="C8" s="51" t="str">
        <f>IF('3. Input Data'!D16=0,"--",'3. Input Data'!D16)</f>
        <v>--</v>
      </c>
      <c r="D8" s="58">
        <f>IF(C8="--",0,LOG10(5+STANDARDIZE(C8,$C$1,$D$2)))</f>
        <v>0</v>
      </c>
      <c r="E8" s="74" t="str">
        <f>IF('3. Input Data'!E16=0,"--",'3. Input Data'!E16)</f>
        <v>--</v>
      </c>
      <c r="F8" s="58">
        <f>IF(E8="--",0,LOG10(5+STANDARDIZE(E8,$E$1,$F$2)))</f>
        <v>0</v>
      </c>
      <c r="G8" s="51" t="str">
        <f>IF('3. Input Data'!G16=0,"--",'3. Input Data'!G16)</f>
        <v>--</v>
      </c>
      <c r="H8" s="58">
        <f>IF(G8="--",0,LOG10(5+STANDARDIZE(G8,$G$1,$H$2)))</f>
        <v>0</v>
      </c>
      <c r="I8" s="51" t="str">
        <f>IF('3. Input Data'!H16=0,"--",'3. Input Data'!H16)</f>
        <v>--</v>
      </c>
      <c r="J8" s="58">
        <f>IF(I8="--",0,LOG10(5+STANDARDIZE(I8,$I$1,$J$2)))</f>
        <v>0</v>
      </c>
      <c r="K8" s="51" t="str">
        <f>IF('3. Input Data'!I16=0,"--",'3. Input Data'!I16)</f>
        <v>--</v>
      </c>
      <c r="L8" s="58">
        <f>IF(K8="--",0,LOG10(5+STANDARDIZE(K8,$K$1,$L$2)))</f>
        <v>0</v>
      </c>
      <c r="M8" s="51" t="str">
        <f>IF('3. Input Data'!J16=0,"--",'3. Input Data'!J16)</f>
        <v>--</v>
      </c>
      <c r="N8" s="58">
        <f>IF(M8="--",0,LOG10(5+STANDARDIZE(M8,$M$1,$N$2)))</f>
        <v>0</v>
      </c>
      <c r="O8" s="51" t="str">
        <f>IF('3. Input Data'!K16=0,"--",'3. Input Data'!K16)</f>
        <v>--</v>
      </c>
      <c r="P8" s="58">
        <f>IF(O8="--",0,LOG10(5+STANDARDIZE(O8,$O$1,$P$2)))</f>
        <v>0</v>
      </c>
      <c r="Q8" s="51" t="str">
        <f>IF('3. Input Data'!L16=0,"--",'3. Input Data'!L16)</f>
        <v>--</v>
      </c>
      <c r="R8" s="58">
        <f>IF(Q8="--",0,LOG10(5+STANDARDIZE(Q8,$Q$1,$R$2)))</f>
        <v>0</v>
      </c>
      <c r="S8" s="74">
        <f>IF(O8="--",0,O8)+IF(Q8="--",0,Q8)</f>
        <v>0</v>
      </c>
      <c r="T8" s="58">
        <f>IF(S8=0,0,LOG10(5+STANDARDIZE(S8,$S$1,$T$2)))</f>
        <v>0</v>
      </c>
    </row>
    <row r="9" spans="1:25" x14ac:dyDescent="0.2">
      <c r="A9" s="71">
        <v>2</v>
      </c>
      <c r="B9" s="39">
        <f>'3. Input Data'!B17</f>
        <v>0</v>
      </c>
      <c r="C9" s="51" t="str">
        <f>IF('3. Input Data'!D17=0,"--",'3. Input Data'!D17)</f>
        <v>--</v>
      </c>
      <c r="D9" s="58">
        <f t="shared" ref="D9:D72" si="0">IF(C9="--",0,LOG10(5+STANDARDIZE(C9,$C$1,$D$2)))</f>
        <v>0</v>
      </c>
      <c r="E9" s="74" t="str">
        <f>IF('3. Input Data'!E17=0,"--",'3. Input Data'!E17)</f>
        <v>--</v>
      </c>
      <c r="F9" s="58">
        <f t="shared" ref="F9:F72" si="1">IF(E9="--",0,LOG10(5+STANDARDIZE(E9,$E$1,$F$2)))</f>
        <v>0</v>
      </c>
      <c r="G9" s="51" t="str">
        <f>IF('3. Input Data'!G17=0,"--",'3. Input Data'!G17)</f>
        <v>--</v>
      </c>
      <c r="H9" s="58">
        <f t="shared" ref="H9:H72" si="2">IF(G9="--",0,LOG10(5+STANDARDIZE(G9,$G$1,$H$2)))</f>
        <v>0</v>
      </c>
      <c r="I9" s="51" t="str">
        <f>IF('3. Input Data'!H17=0,"--",'3. Input Data'!H17)</f>
        <v>--</v>
      </c>
      <c r="J9" s="58">
        <f t="shared" ref="J9:J72" si="3">IF(I9="--",0,LOG10(5+STANDARDIZE(I9,$I$1,$J$2)))</f>
        <v>0</v>
      </c>
      <c r="K9" s="51" t="str">
        <f>IF('3. Input Data'!I17=0,"--",'3. Input Data'!I17)</f>
        <v>--</v>
      </c>
      <c r="L9" s="58">
        <f t="shared" ref="L9:L72" si="4">IF(K9="--",0,LOG10(5+STANDARDIZE(K9,$K$1,$L$2)))</f>
        <v>0</v>
      </c>
      <c r="M9" s="51" t="str">
        <f>IF('3. Input Data'!J17=0,"--",'3. Input Data'!J17)</f>
        <v>--</v>
      </c>
      <c r="N9" s="58">
        <f t="shared" ref="N9:N72" si="5">IF(M9="--",0,LOG10(5+STANDARDIZE(M9,$M$1,$N$2)))</f>
        <v>0</v>
      </c>
      <c r="O9" s="51" t="str">
        <f>IF('3. Input Data'!K17=0,"--",'3. Input Data'!K17)</f>
        <v>--</v>
      </c>
      <c r="P9" s="58">
        <f t="shared" ref="P9:P72" si="6">IF(O9="--",0,LOG10(5+STANDARDIZE(O9,$O$1,$P$2)))</f>
        <v>0</v>
      </c>
      <c r="Q9" s="51" t="str">
        <f>IF('3. Input Data'!L17=0,"--",'3. Input Data'!L17)</f>
        <v>--</v>
      </c>
      <c r="R9" s="58">
        <f t="shared" ref="R9:R72" si="7">IF(Q9="--",0,LOG10(5+STANDARDIZE(Q9,$Q$1,$R$2)))</f>
        <v>0</v>
      </c>
      <c r="S9" s="74">
        <f t="shared" ref="S9:S72" si="8">IF(O9="--",0,O9)+IF(Q9="--",0,Q9)</f>
        <v>0</v>
      </c>
      <c r="T9" s="58">
        <f t="shared" ref="T9:T72" si="9">IF(S9=0,0,LOG10(5+STANDARDIZE(S9,$S$1,$T$2)))</f>
        <v>0</v>
      </c>
    </row>
    <row r="10" spans="1:25" x14ac:dyDescent="0.2">
      <c r="A10" s="71">
        <v>3</v>
      </c>
      <c r="B10" s="39">
        <f>'3. Input Data'!B18</f>
        <v>0</v>
      </c>
      <c r="C10" s="51" t="str">
        <f>IF('3. Input Data'!D18=0,"--",'3. Input Data'!D18)</f>
        <v>--</v>
      </c>
      <c r="D10" s="58">
        <f t="shared" si="0"/>
        <v>0</v>
      </c>
      <c r="E10" s="74" t="str">
        <f>IF('3. Input Data'!E18=0,"--",'3. Input Data'!E18)</f>
        <v>--</v>
      </c>
      <c r="F10" s="58">
        <f t="shared" si="1"/>
        <v>0</v>
      </c>
      <c r="G10" s="51" t="str">
        <f>IF('3. Input Data'!G18=0,"--",'3. Input Data'!G18)</f>
        <v>--</v>
      </c>
      <c r="H10" s="58">
        <f t="shared" si="2"/>
        <v>0</v>
      </c>
      <c r="I10" s="51" t="str">
        <f>IF('3. Input Data'!H18=0,"--",'3. Input Data'!H18)</f>
        <v>--</v>
      </c>
      <c r="J10" s="58">
        <f t="shared" si="3"/>
        <v>0</v>
      </c>
      <c r="K10" s="51" t="str">
        <f>IF('3. Input Data'!I18=0,"--",'3. Input Data'!I18)</f>
        <v>--</v>
      </c>
      <c r="L10" s="58">
        <f t="shared" si="4"/>
        <v>0</v>
      </c>
      <c r="M10" s="51" t="str">
        <f>IF('3. Input Data'!J18=0,"--",'3. Input Data'!J18)</f>
        <v>--</v>
      </c>
      <c r="N10" s="58">
        <f t="shared" si="5"/>
        <v>0</v>
      </c>
      <c r="O10" s="51" t="str">
        <f>IF('3. Input Data'!K18=0,"--",'3. Input Data'!K18)</f>
        <v>--</v>
      </c>
      <c r="P10" s="58">
        <f t="shared" si="6"/>
        <v>0</v>
      </c>
      <c r="Q10" s="51" t="str">
        <f>IF('3. Input Data'!L18=0,"--",'3. Input Data'!L18)</f>
        <v>--</v>
      </c>
      <c r="R10" s="58">
        <f t="shared" si="7"/>
        <v>0</v>
      </c>
      <c r="S10" s="74">
        <f t="shared" si="8"/>
        <v>0</v>
      </c>
      <c r="T10" s="58">
        <f t="shared" si="9"/>
        <v>0</v>
      </c>
    </row>
    <row r="11" spans="1:25" x14ac:dyDescent="0.2">
      <c r="A11" s="71">
        <v>4</v>
      </c>
      <c r="B11" s="39">
        <f>'3. Input Data'!B19</f>
        <v>0</v>
      </c>
      <c r="C11" s="51" t="str">
        <f>IF('3. Input Data'!D19=0,"--",'3. Input Data'!D19)</f>
        <v>--</v>
      </c>
      <c r="D11" s="58">
        <f t="shared" si="0"/>
        <v>0</v>
      </c>
      <c r="E11" s="74" t="str">
        <f>IF('3. Input Data'!E19=0,"--",'3. Input Data'!E19)</f>
        <v>--</v>
      </c>
      <c r="F11" s="58">
        <f t="shared" si="1"/>
        <v>0</v>
      </c>
      <c r="G11" s="51" t="str">
        <f>IF('3. Input Data'!G19=0,"--",'3. Input Data'!G19)</f>
        <v>--</v>
      </c>
      <c r="H11" s="58">
        <f t="shared" si="2"/>
        <v>0</v>
      </c>
      <c r="I11" s="51" t="str">
        <f>IF('3. Input Data'!H19=0,"--",'3. Input Data'!H19)</f>
        <v>--</v>
      </c>
      <c r="J11" s="58">
        <f t="shared" si="3"/>
        <v>0</v>
      </c>
      <c r="K11" s="51" t="str">
        <f>IF('3. Input Data'!I19=0,"--",'3. Input Data'!I19)</f>
        <v>--</v>
      </c>
      <c r="L11" s="58">
        <f t="shared" si="4"/>
        <v>0</v>
      </c>
      <c r="M11" s="51" t="str">
        <f>IF('3. Input Data'!J19=0,"--",'3. Input Data'!J19)</f>
        <v>--</v>
      </c>
      <c r="N11" s="58">
        <f t="shared" si="5"/>
        <v>0</v>
      </c>
      <c r="O11" s="51" t="str">
        <f>IF('3. Input Data'!K19=0,"--",'3. Input Data'!K19)</f>
        <v>--</v>
      </c>
      <c r="P11" s="58">
        <f t="shared" si="6"/>
        <v>0</v>
      </c>
      <c r="Q11" s="51" t="str">
        <f>IF('3. Input Data'!L19=0,"--",'3. Input Data'!L19)</f>
        <v>--</v>
      </c>
      <c r="R11" s="58">
        <f t="shared" si="7"/>
        <v>0</v>
      </c>
      <c r="S11" s="74">
        <f t="shared" si="8"/>
        <v>0</v>
      </c>
      <c r="T11" s="58">
        <f t="shared" si="9"/>
        <v>0</v>
      </c>
    </row>
    <row r="12" spans="1:25" x14ac:dyDescent="0.2">
      <c r="A12" s="71">
        <v>5</v>
      </c>
      <c r="B12" s="39">
        <f>'3. Input Data'!B20</f>
        <v>0</v>
      </c>
      <c r="C12" s="51" t="str">
        <f>IF('3. Input Data'!D20=0,"--",'3. Input Data'!D20)</f>
        <v>--</v>
      </c>
      <c r="D12" s="58">
        <f t="shared" si="0"/>
        <v>0</v>
      </c>
      <c r="E12" s="74" t="str">
        <f>IF('3. Input Data'!E20=0,"--",'3. Input Data'!E20)</f>
        <v>--</v>
      </c>
      <c r="F12" s="58">
        <f t="shared" si="1"/>
        <v>0</v>
      </c>
      <c r="G12" s="51" t="str">
        <f>IF('3. Input Data'!G20=0,"--",'3. Input Data'!G20)</f>
        <v>--</v>
      </c>
      <c r="H12" s="58">
        <f t="shared" si="2"/>
        <v>0</v>
      </c>
      <c r="I12" s="51" t="str">
        <f>IF('3. Input Data'!H20=0,"--",'3. Input Data'!H20)</f>
        <v>--</v>
      </c>
      <c r="J12" s="58">
        <f t="shared" si="3"/>
        <v>0</v>
      </c>
      <c r="K12" s="51" t="str">
        <f>IF('3. Input Data'!I20=0,"--",'3. Input Data'!I20)</f>
        <v>--</v>
      </c>
      <c r="L12" s="58">
        <f t="shared" si="4"/>
        <v>0</v>
      </c>
      <c r="M12" s="51" t="str">
        <f>IF('3. Input Data'!J20=0,"--",'3. Input Data'!J20)</f>
        <v>--</v>
      </c>
      <c r="N12" s="58">
        <f t="shared" si="5"/>
        <v>0</v>
      </c>
      <c r="O12" s="51" t="str">
        <f>IF('3. Input Data'!K20=0,"--",'3. Input Data'!K20)</f>
        <v>--</v>
      </c>
      <c r="P12" s="58">
        <f t="shared" si="6"/>
        <v>0</v>
      </c>
      <c r="Q12" s="51" t="str">
        <f>IF('3. Input Data'!L20=0,"--",'3. Input Data'!L20)</f>
        <v>--</v>
      </c>
      <c r="R12" s="58">
        <f t="shared" si="7"/>
        <v>0</v>
      </c>
      <c r="S12" s="74">
        <f t="shared" si="8"/>
        <v>0</v>
      </c>
      <c r="T12" s="58">
        <f t="shared" si="9"/>
        <v>0</v>
      </c>
    </row>
    <row r="13" spans="1:25" x14ac:dyDescent="0.2">
      <c r="A13" s="71">
        <v>6</v>
      </c>
      <c r="B13" s="39">
        <f>'3. Input Data'!B21</f>
        <v>0</v>
      </c>
      <c r="C13" s="51" t="str">
        <f>IF('3. Input Data'!D21=0,"--",'3. Input Data'!D21)</f>
        <v>--</v>
      </c>
      <c r="D13" s="58">
        <f t="shared" si="0"/>
        <v>0</v>
      </c>
      <c r="E13" s="74" t="str">
        <f>IF('3. Input Data'!E21=0,"--",'3. Input Data'!E21)</f>
        <v>--</v>
      </c>
      <c r="F13" s="58">
        <f t="shared" si="1"/>
        <v>0</v>
      </c>
      <c r="G13" s="51" t="str">
        <f>IF('3. Input Data'!G21=0,"--",'3. Input Data'!G21)</f>
        <v>--</v>
      </c>
      <c r="H13" s="58">
        <f t="shared" si="2"/>
        <v>0</v>
      </c>
      <c r="I13" s="51" t="str">
        <f>IF('3. Input Data'!H21=0,"--",'3. Input Data'!H21)</f>
        <v>--</v>
      </c>
      <c r="J13" s="58">
        <f t="shared" si="3"/>
        <v>0</v>
      </c>
      <c r="K13" s="51" t="str">
        <f>IF('3. Input Data'!I21=0,"--",'3. Input Data'!I21)</f>
        <v>--</v>
      </c>
      <c r="L13" s="58">
        <f t="shared" si="4"/>
        <v>0</v>
      </c>
      <c r="M13" s="51" t="str">
        <f>IF('3. Input Data'!J21=0,"--",'3. Input Data'!J21)</f>
        <v>--</v>
      </c>
      <c r="N13" s="58">
        <f t="shared" si="5"/>
        <v>0</v>
      </c>
      <c r="O13" s="51" t="str">
        <f>IF('3. Input Data'!K21=0,"--",'3. Input Data'!K21)</f>
        <v>--</v>
      </c>
      <c r="P13" s="58">
        <f t="shared" si="6"/>
        <v>0</v>
      </c>
      <c r="Q13" s="51" t="str">
        <f>IF('3. Input Data'!L21=0,"--",'3. Input Data'!L21)</f>
        <v>--</v>
      </c>
      <c r="R13" s="58">
        <f t="shared" si="7"/>
        <v>0</v>
      </c>
      <c r="S13" s="74">
        <f t="shared" si="8"/>
        <v>0</v>
      </c>
      <c r="T13" s="58">
        <f t="shared" si="9"/>
        <v>0</v>
      </c>
    </row>
    <row r="14" spans="1:25" x14ac:dyDescent="0.2">
      <c r="A14" s="71">
        <v>7</v>
      </c>
      <c r="B14" s="39">
        <f>'3. Input Data'!B22</f>
        <v>0</v>
      </c>
      <c r="C14" s="51" t="str">
        <f>IF('3. Input Data'!D22=0,"--",'3. Input Data'!D22)</f>
        <v>--</v>
      </c>
      <c r="D14" s="58">
        <f t="shared" si="0"/>
        <v>0</v>
      </c>
      <c r="E14" s="74" t="str">
        <f>IF('3. Input Data'!E22=0,"--",'3. Input Data'!E22)</f>
        <v>--</v>
      </c>
      <c r="F14" s="58">
        <f t="shared" si="1"/>
        <v>0</v>
      </c>
      <c r="G14" s="51" t="str">
        <f>IF('3. Input Data'!G22=0,"--",'3. Input Data'!G22)</f>
        <v>--</v>
      </c>
      <c r="H14" s="58">
        <f t="shared" si="2"/>
        <v>0</v>
      </c>
      <c r="I14" s="51" t="str">
        <f>IF('3. Input Data'!H22=0,"--",'3. Input Data'!H22)</f>
        <v>--</v>
      </c>
      <c r="J14" s="58">
        <f t="shared" si="3"/>
        <v>0</v>
      </c>
      <c r="K14" s="51" t="str">
        <f>IF('3. Input Data'!I22=0,"--",'3. Input Data'!I22)</f>
        <v>--</v>
      </c>
      <c r="L14" s="58">
        <f t="shared" si="4"/>
        <v>0</v>
      </c>
      <c r="M14" s="51" t="str">
        <f>IF('3. Input Data'!J22=0,"--",'3. Input Data'!J22)</f>
        <v>--</v>
      </c>
      <c r="N14" s="58">
        <f t="shared" si="5"/>
        <v>0</v>
      </c>
      <c r="O14" s="51" t="str">
        <f>IF('3. Input Data'!K22=0,"--",'3. Input Data'!K22)</f>
        <v>--</v>
      </c>
      <c r="P14" s="58">
        <f t="shared" si="6"/>
        <v>0</v>
      </c>
      <c r="Q14" s="51" t="str">
        <f>IF('3. Input Data'!L22=0,"--",'3. Input Data'!L22)</f>
        <v>--</v>
      </c>
      <c r="R14" s="58">
        <f t="shared" si="7"/>
        <v>0</v>
      </c>
      <c r="S14" s="74">
        <f t="shared" si="8"/>
        <v>0</v>
      </c>
      <c r="T14" s="58">
        <f t="shared" si="9"/>
        <v>0</v>
      </c>
    </row>
    <row r="15" spans="1:25" x14ac:dyDescent="0.2">
      <c r="A15" s="71">
        <v>8</v>
      </c>
      <c r="B15" s="39">
        <f>'3. Input Data'!B23</f>
        <v>0</v>
      </c>
      <c r="C15" s="51" t="str">
        <f>IF('3. Input Data'!D23=0,"--",'3. Input Data'!D23)</f>
        <v>--</v>
      </c>
      <c r="D15" s="58">
        <f t="shared" si="0"/>
        <v>0</v>
      </c>
      <c r="E15" s="74" t="str">
        <f>IF('3. Input Data'!E23=0,"--",'3. Input Data'!E23)</f>
        <v>--</v>
      </c>
      <c r="F15" s="58">
        <f t="shared" si="1"/>
        <v>0</v>
      </c>
      <c r="G15" s="51" t="str">
        <f>IF('3. Input Data'!G23=0,"--",'3. Input Data'!G23)</f>
        <v>--</v>
      </c>
      <c r="H15" s="58">
        <f t="shared" si="2"/>
        <v>0</v>
      </c>
      <c r="I15" s="51" t="str">
        <f>IF('3. Input Data'!H23=0,"--",'3. Input Data'!H23)</f>
        <v>--</v>
      </c>
      <c r="J15" s="58">
        <f t="shared" si="3"/>
        <v>0</v>
      </c>
      <c r="K15" s="51" t="str">
        <f>IF('3. Input Data'!I23=0,"--",'3. Input Data'!I23)</f>
        <v>--</v>
      </c>
      <c r="L15" s="58">
        <f t="shared" si="4"/>
        <v>0</v>
      </c>
      <c r="M15" s="51" t="str">
        <f>IF('3. Input Data'!J23=0,"--",'3. Input Data'!J23)</f>
        <v>--</v>
      </c>
      <c r="N15" s="58">
        <f t="shared" si="5"/>
        <v>0</v>
      </c>
      <c r="O15" s="51" t="str">
        <f>IF('3. Input Data'!K23=0,"--",'3. Input Data'!K23)</f>
        <v>--</v>
      </c>
      <c r="P15" s="58">
        <f t="shared" si="6"/>
        <v>0</v>
      </c>
      <c r="Q15" s="51" t="str">
        <f>IF('3. Input Data'!L23=0,"--",'3. Input Data'!L23)</f>
        <v>--</v>
      </c>
      <c r="R15" s="58">
        <f t="shared" si="7"/>
        <v>0</v>
      </c>
      <c r="S15" s="74">
        <f t="shared" si="8"/>
        <v>0</v>
      </c>
      <c r="T15" s="58">
        <f t="shared" si="9"/>
        <v>0</v>
      </c>
    </row>
    <row r="16" spans="1:25" x14ac:dyDescent="0.2">
      <c r="A16" s="71">
        <v>9</v>
      </c>
      <c r="B16" s="39">
        <f>'3. Input Data'!B24</f>
        <v>0</v>
      </c>
      <c r="C16" s="51" t="str">
        <f>IF('3. Input Data'!D24=0,"--",'3. Input Data'!D24)</f>
        <v>--</v>
      </c>
      <c r="D16" s="58">
        <f t="shared" si="0"/>
        <v>0</v>
      </c>
      <c r="E16" s="74" t="str">
        <f>IF('3. Input Data'!E24=0,"--",'3. Input Data'!E24)</f>
        <v>--</v>
      </c>
      <c r="F16" s="58">
        <f t="shared" si="1"/>
        <v>0</v>
      </c>
      <c r="G16" s="51" t="str">
        <f>IF('3. Input Data'!G24=0,"--",'3. Input Data'!G24)</f>
        <v>--</v>
      </c>
      <c r="H16" s="58">
        <f t="shared" si="2"/>
        <v>0</v>
      </c>
      <c r="I16" s="51" t="str">
        <f>IF('3. Input Data'!H24=0,"--",'3. Input Data'!H24)</f>
        <v>--</v>
      </c>
      <c r="J16" s="58">
        <f t="shared" si="3"/>
        <v>0</v>
      </c>
      <c r="K16" s="51" t="str">
        <f>IF('3. Input Data'!I24=0,"--",'3. Input Data'!I24)</f>
        <v>--</v>
      </c>
      <c r="L16" s="58">
        <f t="shared" si="4"/>
        <v>0</v>
      </c>
      <c r="M16" s="51" t="str">
        <f>IF('3. Input Data'!J24=0,"--",'3. Input Data'!J24)</f>
        <v>--</v>
      </c>
      <c r="N16" s="58">
        <f t="shared" si="5"/>
        <v>0</v>
      </c>
      <c r="O16" s="51" t="str">
        <f>IF('3. Input Data'!K24=0,"--",'3. Input Data'!K24)</f>
        <v>--</v>
      </c>
      <c r="P16" s="58">
        <f t="shared" si="6"/>
        <v>0</v>
      </c>
      <c r="Q16" s="51" t="str">
        <f>IF('3. Input Data'!L24=0,"--",'3. Input Data'!L24)</f>
        <v>--</v>
      </c>
      <c r="R16" s="58">
        <f t="shared" si="7"/>
        <v>0</v>
      </c>
      <c r="S16" s="74">
        <f t="shared" si="8"/>
        <v>0</v>
      </c>
      <c r="T16" s="58">
        <f t="shared" si="9"/>
        <v>0</v>
      </c>
    </row>
    <row r="17" spans="1:20" x14ac:dyDescent="0.2">
      <c r="A17" s="71">
        <v>10</v>
      </c>
      <c r="B17" s="39">
        <f>'3. Input Data'!B25</f>
        <v>0</v>
      </c>
      <c r="C17" s="51" t="str">
        <f>IF('3. Input Data'!D25=0,"--",'3. Input Data'!D25)</f>
        <v>--</v>
      </c>
      <c r="D17" s="58">
        <f t="shared" si="0"/>
        <v>0</v>
      </c>
      <c r="E17" s="74" t="str">
        <f>IF('3. Input Data'!E25=0,"--",'3. Input Data'!E25)</f>
        <v>--</v>
      </c>
      <c r="F17" s="58">
        <f t="shared" si="1"/>
        <v>0</v>
      </c>
      <c r="G17" s="51" t="str">
        <f>IF('3. Input Data'!G25=0,"--",'3. Input Data'!G25)</f>
        <v>--</v>
      </c>
      <c r="H17" s="58">
        <f t="shared" si="2"/>
        <v>0</v>
      </c>
      <c r="I17" s="51" t="str">
        <f>IF('3. Input Data'!H25=0,"--",'3. Input Data'!H25)</f>
        <v>--</v>
      </c>
      <c r="J17" s="58">
        <f t="shared" si="3"/>
        <v>0</v>
      </c>
      <c r="K17" s="51" t="str">
        <f>IF('3. Input Data'!I25=0,"--",'3. Input Data'!I25)</f>
        <v>--</v>
      </c>
      <c r="L17" s="58">
        <f t="shared" si="4"/>
        <v>0</v>
      </c>
      <c r="M17" s="51" t="str">
        <f>IF('3. Input Data'!J25=0,"--",'3. Input Data'!J25)</f>
        <v>--</v>
      </c>
      <c r="N17" s="58">
        <f t="shared" si="5"/>
        <v>0</v>
      </c>
      <c r="O17" s="51" t="str">
        <f>IF('3. Input Data'!K25=0,"--",'3. Input Data'!K25)</f>
        <v>--</v>
      </c>
      <c r="P17" s="58">
        <f t="shared" si="6"/>
        <v>0</v>
      </c>
      <c r="Q17" s="51" t="str">
        <f>IF('3. Input Data'!L25=0,"--",'3. Input Data'!L25)</f>
        <v>--</v>
      </c>
      <c r="R17" s="58">
        <f t="shared" si="7"/>
        <v>0</v>
      </c>
      <c r="S17" s="74">
        <f t="shared" si="8"/>
        <v>0</v>
      </c>
      <c r="T17" s="58">
        <f t="shared" si="9"/>
        <v>0</v>
      </c>
    </row>
    <row r="18" spans="1:20" x14ac:dyDescent="0.2">
      <c r="A18" s="71">
        <v>11</v>
      </c>
      <c r="B18" s="39">
        <f>'3. Input Data'!B26</f>
        <v>0</v>
      </c>
      <c r="C18" s="51" t="str">
        <f>IF('3. Input Data'!D26=0,"--",'3. Input Data'!D26)</f>
        <v>--</v>
      </c>
      <c r="D18" s="58">
        <f t="shared" si="0"/>
        <v>0</v>
      </c>
      <c r="E18" s="74" t="str">
        <f>IF('3. Input Data'!E26=0,"--",'3. Input Data'!E26)</f>
        <v>--</v>
      </c>
      <c r="F18" s="58">
        <f t="shared" si="1"/>
        <v>0</v>
      </c>
      <c r="G18" s="51" t="str">
        <f>IF('3. Input Data'!G26=0,"--",'3. Input Data'!G26)</f>
        <v>--</v>
      </c>
      <c r="H18" s="58">
        <f t="shared" si="2"/>
        <v>0</v>
      </c>
      <c r="I18" s="51" t="str">
        <f>IF('3. Input Data'!H26=0,"--",'3. Input Data'!H26)</f>
        <v>--</v>
      </c>
      <c r="J18" s="58">
        <f t="shared" si="3"/>
        <v>0</v>
      </c>
      <c r="K18" s="51" t="str">
        <f>IF('3. Input Data'!I26=0,"--",'3. Input Data'!I26)</f>
        <v>--</v>
      </c>
      <c r="L18" s="58">
        <f t="shared" si="4"/>
        <v>0</v>
      </c>
      <c r="M18" s="51" t="str">
        <f>IF('3. Input Data'!J26=0,"--",'3. Input Data'!J26)</f>
        <v>--</v>
      </c>
      <c r="N18" s="58">
        <f t="shared" si="5"/>
        <v>0</v>
      </c>
      <c r="O18" s="51" t="str">
        <f>IF('3. Input Data'!K26=0,"--",'3. Input Data'!K26)</f>
        <v>--</v>
      </c>
      <c r="P18" s="58">
        <f t="shared" si="6"/>
        <v>0</v>
      </c>
      <c r="Q18" s="51" t="str">
        <f>IF('3. Input Data'!L26=0,"--",'3. Input Data'!L26)</f>
        <v>--</v>
      </c>
      <c r="R18" s="58">
        <f t="shared" si="7"/>
        <v>0</v>
      </c>
      <c r="S18" s="74">
        <f t="shared" si="8"/>
        <v>0</v>
      </c>
      <c r="T18" s="58">
        <f t="shared" si="9"/>
        <v>0</v>
      </c>
    </row>
    <row r="19" spans="1:20" x14ac:dyDescent="0.2">
      <c r="A19" s="71">
        <v>12</v>
      </c>
      <c r="B19" s="39">
        <f>'3. Input Data'!B27</f>
        <v>0</v>
      </c>
      <c r="C19" s="51" t="str">
        <f>IF('3. Input Data'!D27=0,"--",'3. Input Data'!D27)</f>
        <v>--</v>
      </c>
      <c r="D19" s="58">
        <f t="shared" si="0"/>
        <v>0</v>
      </c>
      <c r="E19" s="74" t="str">
        <f>IF('3. Input Data'!E27=0,"--",'3. Input Data'!E27)</f>
        <v>--</v>
      </c>
      <c r="F19" s="58">
        <f t="shared" si="1"/>
        <v>0</v>
      </c>
      <c r="G19" s="51" t="str">
        <f>IF('3. Input Data'!G27=0,"--",'3. Input Data'!G27)</f>
        <v>--</v>
      </c>
      <c r="H19" s="58">
        <f t="shared" si="2"/>
        <v>0</v>
      </c>
      <c r="I19" s="51" t="str">
        <f>IF('3. Input Data'!H27=0,"--",'3. Input Data'!H27)</f>
        <v>--</v>
      </c>
      <c r="J19" s="58">
        <f t="shared" si="3"/>
        <v>0</v>
      </c>
      <c r="K19" s="51" t="str">
        <f>IF('3. Input Data'!I27=0,"--",'3. Input Data'!I27)</f>
        <v>--</v>
      </c>
      <c r="L19" s="58">
        <f t="shared" si="4"/>
        <v>0</v>
      </c>
      <c r="M19" s="51" t="str">
        <f>IF('3. Input Data'!J27=0,"--",'3. Input Data'!J27)</f>
        <v>--</v>
      </c>
      <c r="N19" s="58">
        <f t="shared" si="5"/>
        <v>0</v>
      </c>
      <c r="O19" s="51" t="str">
        <f>IF('3. Input Data'!K27=0,"--",'3. Input Data'!K27)</f>
        <v>--</v>
      </c>
      <c r="P19" s="58">
        <f t="shared" si="6"/>
        <v>0</v>
      </c>
      <c r="Q19" s="51" t="str">
        <f>IF('3. Input Data'!L27=0,"--",'3. Input Data'!L27)</f>
        <v>--</v>
      </c>
      <c r="R19" s="58">
        <f t="shared" si="7"/>
        <v>0</v>
      </c>
      <c r="S19" s="74">
        <f t="shared" si="8"/>
        <v>0</v>
      </c>
      <c r="T19" s="58">
        <f t="shared" si="9"/>
        <v>0</v>
      </c>
    </row>
    <row r="20" spans="1:20" x14ac:dyDescent="0.2">
      <c r="A20" s="71">
        <v>13</v>
      </c>
      <c r="B20" s="39">
        <f>'3. Input Data'!B28</f>
        <v>0</v>
      </c>
      <c r="C20" s="51" t="str">
        <f>IF('3. Input Data'!D28=0,"--",'3. Input Data'!D28)</f>
        <v>--</v>
      </c>
      <c r="D20" s="58">
        <f t="shared" si="0"/>
        <v>0</v>
      </c>
      <c r="E20" s="74" t="str">
        <f>IF('3. Input Data'!E28=0,"--",'3. Input Data'!E28)</f>
        <v>--</v>
      </c>
      <c r="F20" s="58">
        <f t="shared" si="1"/>
        <v>0</v>
      </c>
      <c r="G20" s="51" t="str">
        <f>IF('3. Input Data'!G28=0,"--",'3. Input Data'!G28)</f>
        <v>--</v>
      </c>
      <c r="H20" s="58">
        <f t="shared" si="2"/>
        <v>0</v>
      </c>
      <c r="I20" s="51" t="str">
        <f>IF('3. Input Data'!H28=0,"--",'3. Input Data'!H28)</f>
        <v>--</v>
      </c>
      <c r="J20" s="58">
        <f t="shared" si="3"/>
        <v>0</v>
      </c>
      <c r="K20" s="51" t="str">
        <f>IF('3. Input Data'!I28=0,"--",'3. Input Data'!I28)</f>
        <v>--</v>
      </c>
      <c r="L20" s="58">
        <f t="shared" si="4"/>
        <v>0</v>
      </c>
      <c r="M20" s="51" t="str">
        <f>IF('3. Input Data'!J28=0,"--",'3. Input Data'!J28)</f>
        <v>--</v>
      </c>
      <c r="N20" s="58">
        <f t="shared" si="5"/>
        <v>0</v>
      </c>
      <c r="O20" s="51" t="str">
        <f>IF('3. Input Data'!K28=0,"--",'3. Input Data'!K28)</f>
        <v>--</v>
      </c>
      <c r="P20" s="58">
        <f t="shared" si="6"/>
        <v>0</v>
      </c>
      <c r="Q20" s="51" t="str">
        <f>IF('3. Input Data'!L28=0,"--",'3. Input Data'!L28)</f>
        <v>--</v>
      </c>
      <c r="R20" s="58">
        <f t="shared" si="7"/>
        <v>0</v>
      </c>
      <c r="S20" s="74">
        <f t="shared" si="8"/>
        <v>0</v>
      </c>
      <c r="T20" s="58">
        <f t="shared" si="9"/>
        <v>0</v>
      </c>
    </row>
    <row r="21" spans="1:20" x14ac:dyDescent="0.2">
      <c r="A21" s="71">
        <v>14</v>
      </c>
      <c r="B21" s="39">
        <f>'3. Input Data'!B29</f>
        <v>0</v>
      </c>
      <c r="C21" s="51" t="str">
        <f>IF('3. Input Data'!D29=0,"--",'3. Input Data'!D29)</f>
        <v>--</v>
      </c>
      <c r="D21" s="58">
        <f t="shared" si="0"/>
        <v>0</v>
      </c>
      <c r="E21" s="74" t="str">
        <f>IF('3. Input Data'!E29=0,"--",'3. Input Data'!E29)</f>
        <v>--</v>
      </c>
      <c r="F21" s="58">
        <f t="shared" si="1"/>
        <v>0</v>
      </c>
      <c r="G21" s="51" t="str">
        <f>IF('3. Input Data'!G29=0,"--",'3. Input Data'!G29)</f>
        <v>--</v>
      </c>
      <c r="H21" s="58">
        <f t="shared" si="2"/>
        <v>0</v>
      </c>
      <c r="I21" s="51" t="str">
        <f>IF('3. Input Data'!H29=0,"--",'3. Input Data'!H29)</f>
        <v>--</v>
      </c>
      <c r="J21" s="58">
        <f t="shared" si="3"/>
        <v>0</v>
      </c>
      <c r="K21" s="51" t="str">
        <f>IF('3. Input Data'!I29=0,"--",'3. Input Data'!I29)</f>
        <v>--</v>
      </c>
      <c r="L21" s="58">
        <f t="shared" si="4"/>
        <v>0</v>
      </c>
      <c r="M21" s="51" t="str">
        <f>IF('3. Input Data'!J29=0,"--",'3. Input Data'!J29)</f>
        <v>--</v>
      </c>
      <c r="N21" s="58">
        <f t="shared" si="5"/>
        <v>0</v>
      </c>
      <c r="O21" s="51" t="str">
        <f>IF('3. Input Data'!K29=0,"--",'3. Input Data'!K29)</f>
        <v>--</v>
      </c>
      <c r="P21" s="58">
        <f t="shared" si="6"/>
        <v>0</v>
      </c>
      <c r="Q21" s="51" t="str">
        <f>IF('3. Input Data'!L29=0,"--",'3. Input Data'!L29)</f>
        <v>--</v>
      </c>
      <c r="R21" s="58">
        <f t="shared" si="7"/>
        <v>0</v>
      </c>
      <c r="S21" s="74">
        <f t="shared" si="8"/>
        <v>0</v>
      </c>
      <c r="T21" s="58">
        <f t="shared" si="9"/>
        <v>0</v>
      </c>
    </row>
    <row r="22" spans="1:20" x14ac:dyDescent="0.2">
      <c r="A22" s="71">
        <v>15</v>
      </c>
      <c r="B22" s="39">
        <f>'3. Input Data'!B30</f>
        <v>0</v>
      </c>
      <c r="C22" s="51" t="str">
        <f>IF('3. Input Data'!D30=0,"--",'3. Input Data'!D30)</f>
        <v>--</v>
      </c>
      <c r="D22" s="58">
        <f t="shared" si="0"/>
        <v>0</v>
      </c>
      <c r="E22" s="74" t="str">
        <f>IF('3. Input Data'!E30=0,"--",'3. Input Data'!E30)</f>
        <v>--</v>
      </c>
      <c r="F22" s="58">
        <f t="shared" si="1"/>
        <v>0</v>
      </c>
      <c r="G22" s="51" t="str">
        <f>IF('3. Input Data'!G30=0,"--",'3. Input Data'!G30)</f>
        <v>--</v>
      </c>
      <c r="H22" s="58">
        <f t="shared" si="2"/>
        <v>0</v>
      </c>
      <c r="I22" s="51" t="str">
        <f>IF('3. Input Data'!H30=0,"--",'3. Input Data'!H30)</f>
        <v>--</v>
      </c>
      <c r="J22" s="58">
        <f t="shared" si="3"/>
        <v>0</v>
      </c>
      <c r="K22" s="51" t="str">
        <f>IF('3. Input Data'!I30=0,"--",'3. Input Data'!I30)</f>
        <v>--</v>
      </c>
      <c r="L22" s="58">
        <f t="shared" si="4"/>
        <v>0</v>
      </c>
      <c r="M22" s="51" t="str">
        <f>IF('3. Input Data'!J30=0,"--",'3. Input Data'!J30)</f>
        <v>--</v>
      </c>
      <c r="N22" s="58">
        <f t="shared" si="5"/>
        <v>0</v>
      </c>
      <c r="O22" s="51" t="str">
        <f>IF('3. Input Data'!K30=0,"--",'3. Input Data'!K30)</f>
        <v>--</v>
      </c>
      <c r="P22" s="58">
        <f t="shared" si="6"/>
        <v>0</v>
      </c>
      <c r="Q22" s="51" t="str">
        <f>IF('3. Input Data'!L30=0,"--",'3. Input Data'!L30)</f>
        <v>--</v>
      </c>
      <c r="R22" s="58">
        <f t="shared" si="7"/>
        <v>0</v>
      </c>
      <c r="S22" s="74">
        <f t="shared" si="8"/>
        <v>0</v>
      </c>
      <c r="T22" s="58">
        <f t="shared" si="9"/>
        <v>0</v>
      </c>
    </row>
    <row r="23" spans="1:20" x14ac:dyDescent="0.2">
      <c r="A23" s="71">
        <v>16</v>
      </c>
      <c r="B23" s="39">
        <f>'3. Input Data'!B31</f>
        <v>0</v>
      </c>
      <c r="C23" s="51" t="str">
        <f>IF('3. Input Data'!D31=0,"--",'3. Input Data'!D31)</f>
        <v>--</v>
      </c>
      <c r="D23" s="58">
        <f t="shared" si="0"/>
        <v>0</v>
      </c>
      <c r="E23" s="74" t="str">
        <f>IF('3. Input Data'!E31=0,"--",'3. Input Data'!E31)</f>
        <v>--</v>
      </c>
      <c r="F23" s="58">
        <f t="shared" si="1"/>
        <v>0</v>
      </c>
      <c r="G23" s="51" t="str">
        <f>IF('3. Input Data'!G31=0,"--",'3. Input Data'!G31)</f>
        <v>--</v>
      </c>
      <c r="H23" s="58">
        <f t="shared" si="2"/>
        <v>0</v>
      </c>
      <c r="I23" s="51" t="str">
        <f>IF('3. Input Data'!H31=0,"--",'3. Input Data'!H31)</f>
        <v>--</v>
      </c>
      <c r="J23" s="58">
        <f t="shared" si="3"/>
        <v>0</v>
      </c>
      <c r="K23" s="51" t="str">
        <f>IF('3. Input Data'!I31=0,"--",'3. Input Data'!I31)</f>
        <v>--</v>
      </c>
      <c r="L23" s="58">
        <f t="shared" si="4"/>
        <v>0</v>
      </c>
      <c r="M23" s="51" t="str">
        <f>IF('3. Input Data'!J31=0,"--",'3. Input Data'!J31)</f>
        <v>--</v>
      </c>
      <c r="N23" s="58">
        <f t="shared" si="5"/>
        <v>0</v>
      </c>
      <c r="O23" s="51" t="str">
        <f>IF('3. Input Data'!K31=0,"--",'3. Input Data'!K31)</f>
        <v>--</v>
      </c>
      <c r="P23" s="58">
        <f t="shared" si="6"/>
        <v>0</v>
      </c>
      <c r="Q23" s="51" t="str">
        <f>IF('3. Input Data'!L31=0,"--",'3. Input Data'!L31)</f>
        <v>--</v>
      </c>
      <c r="R23" s="58">
        <f t="shared" si="7"/>
        <v>0</v>
      </c>
      <c r="S23" s="74">
        <f t="shared" si="8"/>
        <v>0</v>
      </c>
      <c r="T23" s="58">
        <f t="shared" si="9"/>
        <v>0</v>
      </c>
    </row>
    <row r="24" spans="1:20" x14ac:dyDescent="0.2">
      <c r="A24" s="71">
        <v>17</v>
      </c>
      <c r="B24" s="39">
        <f>'3. Input Data'!B32</f>
        <v>0</v>
      </c>
      <c r="C24" s="51" t="str">
        <f>IF('3. Input Data'!D32=0,"--",'3. Input Data'!D32)</f>
        <v>--</v>
      </c>
      <c r="D24" s="58">
        <f t="shared" si="0"/>
        <v>0</v>
      </c>
      <c r="E24" s="74" t="str">
        <f>IF('3. Input Data'!E32=0,"--",'3. Input Data'!E32)</f>
        <v>--</v>
      </c>
      <c r="F24" s="58">
        <f t="shared" si="1"/>
        <v>0</v>
      </c>
      <c r="G24" s="51" t="str">
        <f>IF('3. Input Data'!G32=0,"--",'3. Input Data'!G32)</f>
        <v>--</v>
      </c>
      <c r="H24" s="58">
        <f t="shared" si="2"/>
        <v>0</v>
      </c>
      <c r="I24" s="51" t="str">
        <f>IF('3. Input Data'!H32=0,"--",'3. Input Data'!H32)</f>
        <v>--</v>
      </c>
      <c r="J24" s="58">
        <f t="shared" si="3"/>
        <v>0</v>
      </c>
      <c r="K24" s="51" t="str">
        <f>IF('3. Input Data'!I32=0,"--",'3. Input Data'!I32)</f>
        <v>--</v>
      </c>
      <c r="L24" s="58">
        <f t="shared" si="4"/>
        <v>0</v>
      </c>
      <c r="M24" s="51" t="str">
        <f>IF('3. Input Data'!J32=0,"--",'3. Input Data'!J32)</f>
        <v>--</v>
      </c>
      <c r="N24" s="58">
        <f t="shared" si="5"/>
        <v>0</v>
      </c>
      <c r="O24" s="51" t="str">
        <f>IF('3. Input Data'!K32=0,"--",'3. Input Data'!K32)</f>
        <v>--</v>
      </c>
      <c r="P24" s="58">
        <f t="shared" si="6"/>
        <v>0</v>
      </c>
      <c r="Q24" s="51" t="str">
        <f>IF('3. Input Data'!L32=0,"--",'3. Input Data'!L32)</f>
        <v>--</v>
      </c>
      <c r="R24" s="58">
        <f t="shared" si="7"/>
        <v>0</v>
      </c>
      <c r="S24" s="74">
        <f t="shared" si="8"/>
        <v>0</v>
      </c>
      <c r="T24" s="58">
        <f t="shared" si="9"/>
        <v>0</v>
      </c>
    </row>
    <row r="25" spans="1:20" x14ac:dyDescent="0.2">
      <c r="A25" s="71">
        <v>18</v>
      </c>
      <c r="B25" s="39">
        <f>'3. Input Data'!B33</f>
        <v>0</v>
      </c>
      <c r="C25" s="51" t="str">
        <f>IF('3. Input Data'!D33=0,"--",'3. Input Data'!D33)</f>
        <v>--</v>
      </c>
      <c r="D25" s="58">
        <f t="shared" si="0"/>
        <v>0</v>
      </c>
      <c r="E25" s="74" t="str">
        <f>IF('3. Input Data'!E33=0,"--",'3. Input Data'!E33)</f>
        <v>--</v>
      </c>
      <c r="F25" s="58">
        <f t="shared" si="1"/>
        <v>0</v>
      </c>
      <c r="G25" s="51" t="str">
        <f>IF('3. Input Data'!G33=0,"--",'3. Input Data'!G33)</f>
        <v>--</v>
      </c>
      <c r="H25" s="58">
        <f t="shared" si="2"/>
        <v>0</v>
      </c>
      <c r="I25" s="51" t="str">
        <f>IF('3. Input Data'!H33=0,"--",'3. Input Data'!H33)</f>
        <v>--</v>
      </c>
      <c r="J25" s="58">
        <f t="shared" si="3"/>
        <v>0</v>
      </c>
      <c r="K25" s="51" t="str">
        <f>IF('3. Input Data'!I33=0,"--",'3. Input Data'!I33)</f>
        <v>--</v>
      </c>
      <c r="L25" s="58">
        <f t="shared" si="4"/>
        <v>0</v>
      </c>
      <c r="M25" s="51" t="str">
        <f>IF('3. Input Data'!J33=0,"--",'3. Input Data'!J33)</f>
        <v>--</v>
      </c>
      <c r="N25" s="58">
        <f t="shared" si="5"/>
        <v>0</v>
      </c>
      <c r="O25" s="51" t="str">
        <f>IF('3. Input Data'!K33=0,"--",'3. Input Data'!K33)</f>
        <v>--</v>
      </c>
      <c r="P25" s="58">
        <f t="shared" si="6"/>
        <v>0</v>
      </c>
      <c r="Q25" s="51" t="str">
        <f>IF('3. Input Data'!L33=0,"--",'3. Input Data'!L33)</f>
        <v>--</v>
      </c>
      <c r="R25" s="58">
        <f t="shared" si="7"/>
        <v>0</v>
      </c>
      <c r="S25" s="74">
        <f t="shared" si="8"/>
        <v>0</v>
      </c>
      <c r="T25" s="58">
        <f t="shared" si="9"/>
        <v>0</v>
      </c>
    </row>
    <row r="26" spans="1:20" x14ac:dyDescent="0.2">
      <c r="A26" s="71">
        <v>19</v>
      </c>
      <c r="B26" s="39">
        <f>'3. Input Data'!B34</f>
        <v>0</v>
      </c>
      <c r="C26" s="51" t="str">
        <f>IF('3. Input Data'!D34=0,"--",'3. Input Data'!D34)</f>
        <v>--</v>
      </c>
      <c r="D26" s="58">
        <f t="shared" si="0"/>
        <v>0</v>
      </c>
      <c r="E26" s="74" t="str">
        <f>IF('3. Input Data'!E34=0,"--",'3. Input Data'!E34)</f>
        <v>--</v>
      </c>
      <c r="F26" s="58">
        <f t="shared" si="1"/>
        <v>0</v>
      </c>
      <c r="G26" s="51" t="str">
        <f>IF('3. Input Data'!G34=0,"--",'3. Input Data'!G34)</f>
        <v>--</v>
      </c>
      <c r="H26" s="58">
        <f t="shared" si="2"/>
        <v>0</v>
      </c>
      <c r="I26" s="51" t="str">
        <f>IF('3. Input Data'!H34=0,"--",'3. Input Data'!H34)</f>
        <v>--</v>
      </c>
      <c r="J26" s="58">
        <f t="shared" si="3"/>
        <v>0</v>
      </c>
      <c r="K26" s="51" t="str">
        <f>IF('3. Input Data'!I34=0,"--",'3. Input Data'!I34)</f>
        <v>--</v>
      </c>
      <c r="L26" s="58">
        <f t="shared" si="4"/>
        <v>0</v>
      </c>
      <c r="M26" s="51" t="str">
        <f>IF('3. Input Data'!J34=0,"--",'3. Input Data'!J34)</f>
        <v>--</v>
      </c>
      <c r="N26" s="58">
        <f t="shared" si="5"/>
        <v>0</v>
      </c>
      <c r="O26" s="51" t="str">
        <f>IF('3. Input Data'!K34=0,"--",'3. Input Data'!K34)</f>
        <v>--</v>
      </c>
      <c r="P26" s="58">
        <f t="shared" si="6"/>
        <v>0</v>
      </c>
      <c r="Q26" s="51" t="str">
        <f>IF('3. Input Data'!L34=0,"--",'3. Input Data'!L34)</f>
        <v>--</v>
      </c>
      <c r="R26" s="58">
        <f t="shared" si="7"/>
        <v>0</v>
      </c>
      <c r="S26" s="74">
        <f t="shared" si="8"/>
        <v>0</v>
      </c>
      <c r="T26" s="58">
        <f t="shared" si="9"/>
        <v>0</v>
      </c>
    </row>
    <row r="27" spans="1:20" x14ac:dyDescent="0.2">
      <c r="A27" s="71">
        <v>20</v>
      </c>
      <c r="B27" s="39">
        <f>'3. Input Data'!B35</f>
        <v>0</v>
      </c>
      <c r="C27" s="51" t="str">
        <f>IF('3. Input Data'!D35=0,"--",'3. Input Data'!D35)</f>
        <v>--</v>
      </c>
      <c r="D27" s="58">
        <f t="shared" si="0"/>
        <v>0</v>
      </c>
      <c r="E27" s="74" t="str">
        <f>IF('3. Input Data'!E35=0,"--",'3. Input Data'!E35)</f>
        <v>--</v>
      </c>
      <c r="F27" s="58">
        <f t="shared" si="1"/>
        <v>0</v>
      </c>
      <c r="G27" s="51" t="str">
        <f>IF('3. Input Data'!G35=0,"--",'3. Input Data'!G35)</f>
        <v>--</v>
      </c>
      <c r="H27" s="58">
        <f t="shared" si="2"/>
        <v>0</v>
      </c>
      <c r="I27" s="51" t="str">
        <f>IF('3. Input Data'!H35=0,"--",'3. Input Data'!H35)</f>
        <v>--</v>
      </c>
      <c r="J27" s="58">
        <f t="shared" si="3"/>
        <v>0</v>
      </c>
      <c r="K27" s="51" t="str">
        <f>IF('3. Input Data'!I35=0,"--",'3. Input Data'!I35)</f>
        <v>--</v>
      </c>
      <c r="L27" s="58">
        <f t="shared" si="4"/>
        <v>0</v>
      </c>
      <c r="M27" s="51" t="str">
        <f>IF('3. Input Data'!J35=0,"--",'3. Input Data'!J35)</f>
        <v>--</v>
      </c>
      <c r="N27" s="58">
        <f t="shared" si="5"/>
        <v>0</v>
      </c>
      <c r="O27" s="51" t="str">
        <f>IF('3. Input Data'!K35=0,"--",'3. Input Data'!K35)</f>
        <v>--</v>
      </c>
      <c r="P27" s="58">
        <f t="shared" si="6"/>
        <v>0</v>
      </c>
      <c r="Q27" s="51" t="str">
        <f>IF('3. Input Data'!L35=0,"--",'3. Input Data'!L35)</f>
        <v>--</v>
      </c>
      <c r="R27" s="58">
        <f t="shared" si="7"/>
        <v>0</v>
      </c>
      <c r="S27" s="74">
        <f t="shared" si="8"/>
        <v>0</v>
      </c>
      <c r="T27" s="58">
        <f t="shared" si="9"/>
        <v>0</v>
      </c>
    </row>
    <row r="28" spans="1:20" x14ac:dyDescent="0.2">
      <c r="A28" s="71">
        <v>21</v>
      </c>
      <c r="B28" s="39">
        <f>'3. Input Data'!B36</f>
        <v>0</v>
      </c>
      <c r="C28" s="51" t="str">
        <f>IF('3. Input Data'!D36=0,"--",'3. Input Data'!D36)</f>
        <v>--</v>
      </c>
      <c r="D28" s="58">
        <f t="shared" si="0"/>
        <v>0</v>
      </c>
      <c r="E28" s="74" t="str">
        <f>IF('3. Input Data'!E36=0,"--",'3. Input Data'!E36)</f>
        <v>--</v>
      </c>
      <c r="F28" s="58">
        <f t="shared" si="1"/>
        <v>0</v>
      </c>
      <c r="G28" s="51" t="str">
        <f>IF('3. Input Data'!G36=0,"--",'3. Input Data'!G36)</f>
        <v>--</v>
      </c>
      <c r="H28" s="58">
        <f t="shared" si="2"/>
        <v>0</v>
      </c>
      <c r="I28" s="51" t="str">
        <f>IF('3. Input Data'!H36=0,"--",'3. Input Data'!H36)</f>
        <v>--</v>
      </c>
      <c r="J28" s="58">
        <f t="shared" si="3"/>
        <v>0</v>
      </c>
      <c r="K28" s="51" t="str">
        <f>IF('3. Input Data'!I36=0,"--",'3. Input Data'!I36)</f>
        <v>--</v>
      </c>
      <c r="L28" s="58">
        <f t="shared" si="4"/>
        <v>0</v>
      </c>
      <c r="M28" s="51" t="str">
        <f>IF('3. Input Data'!J36=0,"--",'3. Input Data'!J36)</f>
        <v>--</v>
      </c>
      <c r="N28" s="58">
        <f t="shared" si="5"/>
        <v>0</v>
      </c>
      <c r="O28" s="51" t="str">
        <f>IF('3. Input Data'!K36=0,"--",'3. Input Data'!K36)</f>
        <v>--</v>
      </c>
      <c r="P28" s="58">
        <f t="shared" si="6"/>
        <v>0</v>
      </c>
      <c r="Q28" s="51" t="str">
        <f>IF('3. Input Data'!L36=0,"--",'3. Input Data'!L36)</f>
        <v>--</v>
      </c>
      <c r="R28" s="58">
        <f t="shared" si="7"/>
        <v>0</v>
      </c>
      <c r="S28" s="74">
        <f t="shared" si="8"/>
        <v>0</v>
      </c>
      <c r="T28" s="58">
        <f t="shared" si="9"/>
        <v>0</v>
      </c>
    </row>
    <row r="29" spans="1:20" x14ac:dyDescent="0.2">
      <c r="A29" s="71">
        <v>22</v>
      </c>
      <c r="B29" s="39">
        <f>'3. Input Data'!B37</f>
        <v>0</v>
      </c>
      <c r="C29" s="51" t="str">
        <f>IF('3. Input Data'!D37=0,"--",'3. Input Data'!D37)</f>
        <v>--</v>
      </c>
      <c r="D29" s="58">
        <f t="shared" si="0"/>
        <v>0</v>
      </c>
      <c r="E29" s="74" t="str">
        <f>IF('3. Input Data'!E37=0,"--",'3. Input Data'!E37)</f>
        <v>--</v>
      </c>
      <c r="F29" s="58">
        <f t="shared" si="1"/>
        <v>0</v>
      </c>
      <c r="G29" s="51" t="str">
        <f>IF('3. Input Data'!G37=0,"--",'3. Input Data'!G37)</f>
        <v>--</v>
      </c>
      <c r="H29" s="58">
        <f t="shared" si="2"/>
        <v>0</v>
      </c>
      <c r="I29" s="51" t="str">
        <f>IF('3. Input Data'!H37=0,"--",'3. Input Data'!H37)</f>
        <v>--</v>
      </c>
      <c r="J29" s="58">
        <f t="shared" si="3"/>
        <v>0</v>
      </c>
      <c r="K29" s="51" t="str">
        <f>IF('3. Input Data'!I37=0,"--",'3. Input Data'!I37)</f>
        <v>--</v>
      </c>
      <c r="L29" s="58">
        <f t="shared" si="4"/>
        <v>0</v>
      </c>
      <c r="M29" s="51" t="str">
        <f>IF('3. Input Data'!J37=0,"--",'3. Input Data'!J37)</f>
        <v>--</v>
      </c>
      <c r="N29" s="58">
        <f t="shared" si="5"/>
        <v>0</v>
      </c>
      <c r="O29" s="51" t="str">
        <f>IF('3. Input Data'!K37=0,"--",'3. Input Data'!K37)</f>
        <v>--</v>
      </c>
      <c r="P29" s="58">
        <f t="shared" si="6"/>
        <v>0</v>
      </c>
      <c r="Q29" s="51" t="str">
        <f>IF('3. Input Data'!L37=0,"--",'3. Input Data'!L37)</f>
        <v>--</v>
      </c>
      <c r="R29" s="58">
        <f t="shared" si="7"/>
        <v>0</v>
      </c>
      <c r="S29" s="74">
        <f t="shared" si="8"/>
        <v>0</v>
      </c>
      <c r="T29" s="58">
        <f t="shared" si="9"/>
        <v>0</v>
      </c>
    </row>
    <row r="30" spans="1:20" x14ac:dyDescent="0.2">
      <c r="A30" s="71">
        <v>23</v>
      </c>
      <c r="B30" s="39">
        <f>'3. Input Data'!B38</f>
        <v>0</v>
      </c>
      <c r="C30" s="51" t="str">
        <f>IF('3. Input Data'!D38=0,"--",'3. Input Data'!D38)</f>
        <v>--</v>
      </c>
      <c r="D30" s="58">
        <f t="shared" si="0"/>
        <v>0</v>
      </c>
      <c r="E30" s="74" t="str">
        <f>IF('3. Input Data'!E38=0,"--",'3. Input Data'!E38)</f>
        <v>--</v>
      </c>
      <c r="F30" s="58">
        <f t="shared" si="1"/>
        <v>0</v>
      </c>
      <c r="G30" s="51" t="str">
        <f>IF('3. Input Data'!G38=0,"--",'3. Input Data'!G38)</f>
        <v>--</v>
      </c>
      <c r="H30" s="58">
        <f t="shared" si="2"/>
        <v>0</v>
      </c>
      <c r="I30" s="51" t="str">
        <f>IF('3. Input Data'!H38=0,"--",'3. Input Data'!H38)</f>
        <v>--</v>
      </c>
      <c r="J30" s="58">
        <f t="shared" si="3"/>
        <v>0</v>
      </c>
      <c r="K30" s="51" t="str">
        <f>IF('3. Input Data'!I38=0,"--",'3. Input Data'!I38)</f>
        <v>--</v>
      </c>
      <c r="L30" s="58">
        <f t="shared" si="4"/>
        <v>0</v>
      </c>
      <c r="M30" s="51" t="str">
        <f>IF('3. Input Data'!J38=0,"--",'3. Input Data'!J38)</f>
        <v>--</v>
      </c>
      <c r="N30" s="58">
        <f t="shared" si="5"/>
        <v>0</v>
      </c>
      <c r="O30" s="51" t="str">
        <f>IF('3. Input Data'!K38=0,"--",'3. Input Data'!K38)</f>
        <v>--</v>
      </c>
      <c r="P30" s="58">
        <f t="shared" si="6"/>
        <v>0</v>
      </c>
      <c r="Q30" s="51" t="str">
        <f>IF('3. Input Data'!L38=0,"--",'3. Input Data'!L38)</f>
        <v>--</v>
      </c>
      <c r="R30" s="58">
        <f t="shared" si="7"/>
        <v>0</v>
      </c>
      <c r="S30" s="74">
        <f t="shared" si="8"/>
        <v>0</v>
      </c>
      <c r="T30" s="58">
        <f t="shared" si="9"/>
        <v>0</v>
      </c>
    </row>
    <row r="31" spans="1:20" x14ac:dyDescent="0.2">
      <c r="A31" s="71">
        <v>24</v>
      </c>
      <c r="B31" s="39">
        <f>'3. Input Data'!B39</f>
        <v>0</v>
      </c>
      <c r="C31" s="51" t="str">
        <f>IF('3. Input Data'!D39=0,"--",'3. Input Data'!D39)</f>
        <v>--</v>
      </c>
      <c r="D31" s="58">
        <f t="shared" si="0"/>
        <v>0</v>
      </c>
      <c r="E31" s="74" t="str">
        <f>IF('3. Input Data'!E39=0,"--",'3. Input Data'!E39)</f>
        <v>--</v>
      </c>
      <c r="F31" s="58">
        <f t="shared" si="1"/>
        <v>0</v>
      </c>
      <c r="G31" s="51" t="str">
        <f>IF('3. Input Data'!G39=0,"--",'3. Input Data'!G39)</f>
        <v>--</v>
      </c>
      <c r="H31" s="58">
        <f t="shared" si="2"/>
        <v>0</v>
      </c>
      <c r="I31" s="51" t="str">
        <f>IF('3. Input Data'!H39=0,"--",'3. Input Data'!H39)</f>
        <v>--</v>
      </c>
      <c r="J31" s="58">
        <f t="shared" si="3"/>
        <v>0</v>
      </c>
      <c r="K31" s="51" t="str">
        <f>IF('3. Input Data'!I39=0,"--",'3. Input Data'!I39)</f>
        <v>--</v>
      </c>
      <c r="L31" s="58">
        <f t="shared" si="4"/>
        <v>0</v>
      </c>
      <c r="M31" s="51" t="str">
        <f>IF('3. Input Data'!J39=0,"--",'3. Input Data'!J39)</f>
        <v>--</v>
      </c>
      <c r="N31" s="58">
        <f t="shared" si="5"/>
        <v>0</v>
      </c>
      <c r="O31" s="51" t="str">
        <f>IF('3. Input Data'!K39=0,"--",'3. Input Data'!K39)</f>
        <v>--</v>
      </c>
      <c r="P31" s="58">
        <f t="shared" si="6"/>
        <v>0</v>
      </c>
      <c r="Q31" s="51" t="str">
        <f>IF('3. Input Data'!L39=0,"--",'3. Input Data'!L39)</f>
        <v>--</v>
      </c>
      <c r="R31" s="58">
        <f t="shared" si="7"/>
        <v>0</v>
      </c>
      <c r="S31" s="74">
        <f t="shared" si="8"/>
        <v>0</v>
      </c>
      <c r="T31" s="58">
        <f t="shared" si="9"/>
        <v>0</v>
      </c>
    </row>
    <row r="32" spans="1:20" x14ac:dyDescent="0.2">
      <c r="A32" s="71">
        <v>25</v>
      </c>
      <c r="B32" s="39">
        <f>'3. Input Data'!B40</f>
        <v>0</v>
      </c>
      <c r="C32" s="51" t="str">
        <f>IF('3. Input Data'!D40=0,"--",'3. Input Data'!D40)</f>
        <v>--</v>
      </c>
      <c r="D32" s="58">
        <f t="shared" si="0"/>
        <v>0</v>
      </c>
      <c r="E32" s="74" t="str">
        <f>IF('3. Input Data'!E40=0,"--",'3. Input Data'!E40)</f>
        <v>--</v>
      </c>
      <c r="F32" s="58">
        <f t="shared" si="1"/>
        <v>0</v>
      </c>
      <c r="G32" s="51" t="str">
        <f>IF('3. Input Data'!G40=0,"--",'3. Input Data'!G40)</f>
        <v>--</v>
      </c>
      <c r="H32" s="58">
        <f t="shared" si="2"/>
        <v>0</v>
      </c>
      <c r="I32" s="51" t="str">
        <f>IF('3. Input Data'!H40=0,"--",'3. Input Data'!H40)</f>
        <v>--</v>
      </c>
      <c r="J32" s="58">
        <f t="shared" si="3"/>
        <v>0</v>
      </c>
      <c r="K32" s="51" t="str">
        <f>IF('3. Input Data'!I40=0,"--",'3. Input Data'!I40)</f>
        <v>--</v>
      </c>
      <c r="L32" s="58">
        <f t="shared" si="4"/>
        <v>0</v>
      </c>
      <c r="M32" s="51" t="str">
        <f>IF('3. Input Data'!J40=0,"--",'3. Input Data'!J40)</f>
        <v>--</v>
      </c>
      <c r="N32" s="58">
        <f t="shared" si="5"/>
        <v>0</v>
      </c>
      <c r="O32" s="51" t="str">
        <f>IF('3. Input Data'!K40=0,"--",'3. Input Data'!K40)</f>
        <v>--</v>
      </c>
      <c r="P32" s="58">
        <f t="shared" si="6"/>
        <v>0</v>
      </c>
      <c r="Q32" s="51" t="str">
        <f>IF('3. Input Data'!L40=0,"--",'3. Input Data'!L40)</f>
        <v>--</v>
      </c>
      <c r="R32" s="58">
        <f t="shared" si="7"/>
        <v>0</v>
      </c>
      <c r="S32" s="74">
        <f t="shared" si="8"/>
        <v>0</v>
      </c>
      <c r="T32" s="58">
        <f t="shared" si="9"/>
        <v>0</v>
      </c>
    </row>
    <row r="33" spans="1:20" x14ac:dyDescent="0.2">
      <c r="A33" s="71">
        <v>26</v>
      </c>
      <c r="B33" s="39">
        <f>'3. Input Data'!B41</f>
        <v>0</v>
      </c>
      <c r="C33" s="51" t="str">
        <f>IF('3. Input Data'!D41=0,"--",'3. Input Data'!D41)</f>
        <v>--</v>
      </c>
      <c r="D33" s="58">
        <f t="shared" si="0"/>
        <v>0</v>
      </c>
      <c r="E33" s="74" t="str">
        <f>IF('3. Input Data'!E41=0,"--",'3. Input Data'!E41)</f>
        <v>--</v>
      </c>
      <c r="F33" s="58">
        <f t="shared" si="1"/>
        <v>0</v>
      </c>
      <c r="G33" s="51" t="str">
        <f>IF('3. Input Data'!G41=0,"--",'3. Input Data'!G41)</f>
        <v>--</v>
      </c>
      <c r="H33" s="58">
        <f t="shared" si="2"/>
        <v>0</v>
      </c>
      <c r="I33" s="51" t="str">
        <f>IF('3. Input Data'!H41=0,"--",'3. Input Data'!H41)</f>
        <v>--</v>
      </c>
      <c r="J33" s="58">
        <f t="shared" si="3"/>
        <v>0</v>
      </c>
      <c r="K33" s="51" t="str">
        <f>IF('3. Input Data'!I41=0,"--",'3. Input Data'!I41)</f>
        <v>--</v>
      </c>
      <c r="L33" s="58">
        <f t="shared" si="4"/>
        <v>0</v>
      </c>
      <c r="M33" s="51" t="str">
        <f>IF('3. Input Data'!J41=0,"--",'3. Input Data'!J41)</f>
        <v>--</v>
      </c>
      <c r="N33" s="58">
        <f t="shared" si="5"/>
        <v>0</v>
      </c>
      <c r="O33" s="51" t="str">
        <f>IF('3. Input Data'!K41=0,"--",'3. Input Data'!K41)</f>
        <v>--</v>
      </c>
      <c r="P33" s="58">
        <f t="shared" si="6"/>
        <v>0</v>
      </c>
      <c r="Q33" s="51" t="str">
        <f>IF('3. Input Data'!L41=0,"--",'3. Input Data'!L41)</f>
        <v>--</v>
      </c>
      <c r="R33" s="58">
        <f t="shared" si="7"/>
        <v>0</v>
      </c>
      <c r="S33" s="74">
        <f t="shared" si="8"/>
        <v>0</v>
      </c>
      <c r="T33" s="58">
        <f t="shared" si="9"/>
        <v>0</v>
      </c>
    </row>
    <row r="34" spans="1:20" x14ac:dyDescent="0.2">
      <c r="A34" s="71">
        <v>27</v>
      </c>
      <c r="B34" s="39">
        <f>'3. Input Data'!B42</f>
        <v>0</v>
      </c>
      <c r="C34" s="51" t="str">
        <f>IF('3. Input Data'!D42=0,"--",'3. Input Data'!D42)</f>
        <v>--</v>
      </c>
      <c r="D34" s="58">
        <f t="shared" si="0"/>
        <v>0</v>
      </c>
      <c r="E34" s="74" t="str">
        <f>IF('3. Input Data'!E42=0,"--",'3. Input Data'!E42)</f>
        <v>--</v>
      </c>
      <c r="F34" s="58">
        <f t="shared" si="1"/>
        <v>0</v>
      </c>
      <c r="G34" s="51" t="str">
        <f>IF('3. Input Data'!G42=0,"--",'3. Input Data'!G42)</f>
        <v>--</v>
      </c>
      <c r="H34" s="58">
        <f t="shared" si="2"/>
        <v>0</v>
      </c>
      <c r="I34" s="51" t="str">
        <f>IF('3. Input Data'!H42=0,"--",'3. Input Data'!H42)</f>
        <v>--</v>
      </c>
      <c r="J34" s="58">
        <f t="shared" si="3"/>
        <v>0</v>
      </c>
      <c r="K34" s="51" t="str">
        <f>IF('3. Input Data'!I42=0,"--",'3. Input Data'!I42)</f>
        <v>--</v>
      </c>
      <c r="L34" s="58">
        <f t="shared" si="4"/>
        <v>0</v>
      </c>
      <c r="M34" s="51" t="str">
        <f>IF('3. Input Data'!J42=0,"--",'3. Input Data'!J42)</f>
        <v>--</v>
      </c>
      <c r="N34" s="58">
        <f t="shared" si="5"/>
        <v>0</v>
      </c>
      <c r="O34" s="51" t="str">
        <f>IF('3. Input Data'!K42=0,"--",'3. Input Data'!K42)</f>
        <v>--</v>
      </c>
      <c r="P34" s="58">
        <f t="shared" si="6"/>
        <v>0</v>
      </c>
      <c r="Q34" s="51" t="str">
        <f>IF('3. Input Data'!L42=0,"--",'3. Input Data'!L42)</f>
        <v>--</v>
      </c>
      <c r="R34" s="58">
        <f t="shared" si="7"/>
        <v>0</v>
      </c>
      <c r="S34" s="74">
        <f t="shared" si="8"/>
        <v>0</v>
      </c>
      <c r="T34" s="58">
        <f t="shared" si="9"/>
        <v>0</v>
      </c>
    </row>
    <row r="35" spans="1:20" x14ac:dyDescent="0.2">
      <c r="A35" s="71">
        <v>28</v>
      </c>
      <c r="B35" s="39">
        <f>'3. Input Data'!B43</f>
        <v>0</v>
      </c>
      <c r="C35" s="51" t="str">
        <f>IF('3. Input Data'!D43=0,"--",'3. Input Data'!D43)</f>
        <v>--</v>
      </c>
      <c r="D35" s="58">
        <f t="shared" si="0"/>
        <v>0</v>
      </c>
      <c r="E35" s="74" t="str">
        <f>IF('3. Input Data'!E43=0,"--",'3. Input Data'!E43)</f>
        <v>--</v>
      </c>
      <c r="F35" s="58">
        <f t="shared" si="1"/>
        <v>0</v>
      </c>
      <c r="G35" s="51" t="str">
        <f>IF('3. Input Data'!G43=0,"--",'3. Input Data'!G43)</f>
        <v>--</v>
      </c>
      <c r="H35" s="58">
        <f t="shared" si="2"/>
        <v>0</v>
      </c>
      <c r="I35" s="51" t="str">
        <f>IF('3. Input Data'!H43=0,"--",'3. Input Data'!H43)</f>
        <v>--</v>
      </c>
      <c r="J35" s="58">
        <f t="shared" si="3"/>
        <v>0</v>
      </c>
      <c r="K35" s="51" t="str">
        <f>IF('3. Input Data'!I43=0,"--",'3. Input Data'!I43)</f>
        <v>--</v>
      </c>
      <c r="L35" s="58">
        <f t="shared" si="4"/>
        <v>0</v>
      </c>
      <c r="M35" s="51" t="str">
        <f>IF('3. Input Data'!J43=0,"--",'3. Input Data'!J43)</f>
        <v>--</v>
      </c>
      <c r="N35" s="58">
        <f t="shared" si="5"/>
        <v>0</v>
      </c>
      <c r="O35" s="51" t="str">
        <f>IF('3. Input Data'!K43=0,"--",'3. Input Data'!K43)</f>
        <v>--</v>
      </c>
      <c r="P35" s="58">
        <f t="shared" si="6"/>
        <v>0</v>
      </c>
      <c r="Q35" s="51" t="str">
        <f>IF('3. Input Data'!L43=0,"--",'3. Input Data'!L43)</f>
        <v>--</v>
      </c>
      <c r="R35" s="58">
        <f t="shared" si="7"/>
        <v>0</v>
      </c>
      <c r="S35" s="74">
        <f t="shared" si="8"/>
        <v>0</v>
      </c>
      <c r="T35" s="58">
        <f t="shared" si="9"/>
        <v>0</v>
      </c>
    </row>
    <row r="36" spans="1:20" x14ac:dyDescent="0.2">
      <c r="A36" s="71">
        <v>29</v>
      </c>
      <c r="B36" s="39">
        <f>'3. Input Data'!B44</f>
        <v>0</v>
      </c>
      <c r="C36" s="51" t="str">
        <f>IF('3. Input Data'!D44=0,"--",'3. Input Data'!D44)</f>
        <v>--</v>
      </c>
      <c r="D36" s="58">
        <f t="shared" si="0"/>
        <v>0</v>
      </c>
      <c r="E36" s="74" t="str">
        <f>IF('3. Input Data'!E44=0,"--",'3. Input Data'!E44)</f>
        <v>--</v>
      </c>
      <c r="F36" s="58">
        <f t="shared" si="1"/>
        <v>0</v>
      </c>
      <c r="G36" s="51" t="str">
        <f>IF('3. Input Data'!G44=0,"--",'3. Input Data'!G44)</f>
        <v>--</v>
      </c>
      <c r="H36" s="58">
        <f t="shared" si="2"/>
        <v>0</v>
      </c>
      <c r="I36" s="51" t="str">
        <f>IF('3. Input Data'!H44=0,"--",'3. Input Data'!H44)</f>
        <v>--</v>
      </c>
      <c r="J36" s="58">
        <f t="shared" si="3"/>
        <v>0</v>
      </c>
      <c r="K36" s="51" t="str">
        <f>IF('3. Input Data'!I44=0,"--",'3. Input Data'!I44)</f>
        <v>--</v>
      </c>
      <c r="L36" s="58">
        <f t="shared" si="4"/>
        <v>0</v>
      </c>
      <c r="M36" s="51" t="str">
        <f>IF('3. Input Data'!J44=0,"--",'3. Input Data'!J44)</f>
        <v>--</v>
      </c>
      <c r="N36" s="58">
        <f t="shared" si="5"/>
        <v>0</v>
      </c>
      <c r="O36" s="51" t="str">
        <f>IF('3. Input Data'!K44=0,"--",'3. Input Data'!K44)</f>
        <v>--</v>
      </c>
      <c r="P36" s="58">
        <f t="shared" si="6"/>
        <v>0</v>
      </c>
      <c r="Q36" s="51" t="str">
        <f>IF('3. Input Data'!L44=0,"--",'3. Input Data'!L44)</f>
        <v>--</v>
      </c>
      <c r="R36" s="58">
        <f t="shared" si="7"/>
        <v>0</v>
      </c>
      <c r="S36" s="74">
        <f t="shared" si="8"/>
        <v>0</v>
      </c>
      <c r="T36" s="58">
        <f t="shared" si="9"/>
        <v>0</v>
      </c>
    </row>
    <row r="37" spans="1:20" x14ac:dyDescent="0.2">
      <c r="A37" s="71">
        <v>30</v>
      </c>
      <c r="B37" s="39">
        <f>'3. Input Data'!B45</f>
        <v>0</v>
      </c>
      <c r="C37" s="51" t="str">
        <f>IF('3. Input Data'!D45=0,"--",'3. Input Data'!D45)</f>
        <v>--</v>
      </c>
      <c r="D37" s="58">
        <f t="shared" si="0"/>
        <v>0</v>
      </c>
      <c r="E37" s="74" t="str">
        <f>IF('3. Input Data'!E45=0,"--",'3. Input Data'!E45)</f>
        <v>--</v>
      </c>
      <c r="F37" s="58">
        <f t="shared" si="1"/>
        <v>0</v>
      </c>
      <c r="G37" s="51" t="str">
        <f>IF('3. Input Data'!G45=0,"--",'3. Input Data'!G45)</f>
        <v>--</v>
      </c>
      <c r="H37" s="58">
        <f t="shared" si="2"/>
        <v>0</v>
      </c>
      <c r="I37" s="51" t="str">
        <f>IF('3. Input Data'!H45=0,"--",'3. Input Data'!H45)</f>
        <v>--</v>
      </c>
      <c r="J37" s="58">
        <f t="shared" si="3"/>
        <v>0</v>
      </c>
      <c r="K37" s="51" t="str">
        <f>IF('3. Input Data'!I45=0,"--",'3. Input Data'!I45)</f>
        <v>--</v>
      </c>
      <c r="L37" s="58">
        <f t="shared" si="4"/>
        <v>0</v>
      </c>
      <c r="M37" s="51" t="str">
        <f>IF('3. Input Data'!J45=0,"--",'3. Input Data'!J45)</f>
        <v>--</v>
      </c>
      <c r="N37" s="58">
        <f t="shared" si="5"/>
        <v>0</v>
      </c>
      <c r="O37" s="51" t="str">
        <f>IF('3. Input Data'!K45=0,"--",'3. Input Data'!K45)</f>
        <v>--</v>
      </c>
      <c r="P37" s="58">
        <f t="shared" si="6"/>
        <v>0</v>
      </c>
      <c r="Q37" s="51" t="str">
        <f>IF('3. Input Data'!L45=0,"--",'3. Input Data'!L45)</f>
        <v>--</v>
      </c>
      <c r="R37" s="58">
        <f t="shared" si="7"/>
        <v>0</v>
      </c>
      <c r="S37" s="74">
        <f t="shared" si="8"/>
        <v>0</v>
      </c>
      <c r="T37" s="58">
        <f t="shared" si="9"/>
        <v>0</v>
      </c>
    </row>
    <row r="38" spans="1:20" x14ac:dyDescent="0.2">
      <c r="A38" s="71">
        <v>31</v>
      </c>
      <c r="B38" s="39">
        <f>'3. Input Data'!B46</f>
        <v>0</v>
      </c>
      <c r="C38" s="51" t="str">
        <f>IF('3. Input Data'!D46=0,"--",'3. Input Data'!D46)</f>
        <v>--</v>
      </c>
      <c r="D38" s="58">
        <f t="shared" si="0"/>
        <v>0</v>
      </c>
      <c r="E38" s="74" t="str">
        <f>IF('3. Input Data'!E46=0,"--",'3. Input Data'!E46)</f>
        <v>--</v>
      </c>
      <c r="F38" s="58">
        <f t="shared" si="1"/>
        <v>0</v>
      </c>
      <c r="G38" s="51" t="str">
        <f>IF('3. Input Data'!G46=0,"--",'3. Input Data'!G46)</f>
        <v>--</v>
      </c>
      <c r="H38" s="58">
        <f t="shared" si="2"/>
        <v>0</v>
      </c>
      <c r="I38" s="51" t="str">
        <f>IF('3. Input Data'!H46=0,"--",'3. Input Data'!H46)</f>
        <v>--</v>
      </c>
      <c r="J38" s="58">
        <f t="shared" si="3"/>
        <v>0</v>
      </c>
      <c r="K38" s="51" t="str">
        <f>IF('3. Input Data'!I46=0,"--",'3. Input Data'!I46)</f>
        <v>--</v>
      </c>
      <c r="L38" s="58">
        <f t="shared" si="4"/>
        <v>0</v>
      </c>
      <c r="M38" s="51" t="str">
        <f>IF('3. Input Data'!J46=0,"--",'3. Input Data'!J46)</f>
        <v>--</v>
      </c>
      <c r="N38" s="58">
        <f t="shared" si="5"/>
        <v>0</v>
      </c>
      <c r="O38" s="51" t="str">
        <f>IF('3. Input Data'!K46=0,"--",'3. Input Data'!K46)</f>
        <v>--</v>
      </c>
      <c r="P38" s="58">
        <f t="shared" si="6"/>
        <v>0</v>
      </c>
      <c r="Q38" s="51" t="str">
        <f>IF('3. Input Data'!L46=0,"--",'3. Input Data'!L46)</f>
        <v>--</v>
      </c>
      <c r="R38" s="58">
        <f t="shared" si="7"/>
        <v>0</v>
      </c>
      <c r="S38" s="74">
        <f t="shared" si="8"/>
        <v>0</v>
      </c>
      <c r="T38" s="58">
        <f t="shared" si="9"/>
        <v>0</v>
      </c>
    </row>
    <row r="39" spans="1:20" x14ac:dyDescent="0.2">
      <c r="A39" s="71">
        <v>32</v>
      </c>
      <c r="B39" s="39">
        <f>'3. Input Data'!B47</f>
        <v>0</v>
      </c>
      <c r="C39" s="51" t="str">
        <f>IF('3. Input Data'!D47=0,"--",'3. Input Data'!D47)</f>
        <v>--</v>
      </c>
      <c r="D39" s="58">
        <f t="shared" si="0"/>
        <v>0</v>
      </c>
      <c r="E39" s="74" t="str">
        <f>IF('3. Input Data'!E47=0,"--",'3. Input Data'!E47)</f>
        <v>--</v>
      </c>
      <c r="F39" s="58">
        <f t="shared" si="1"/>
        <v>0</v>
      </c>
      <c r="G39" s="51" t="str">
        <f>IF('3. Input Data'!G47=0,"--",'3. Input Data'!G47)</f>
        <v>--</v>
      </c>
      <c r="H39" s="58">
        <f t="shared" si="2"/>
        <v>0</v>
      </c>
      <c r="I39" s="51" t="str">
        <f>IF('3. Input Data'!H47=0,"--",'3. Input Data'!H47)</f>
        <v>--</v>
      </c>
      <c r="J39" s="58">
        <f t="shared" si="3"/>
        <v>0</v>
      </c>
      <c r="K39" s="51" t="str">
        <f>IF('3. Input Data'!I47=0,"--",'3. Input Data'!I47)</f>
        <v>--</v>
      </c>
      <c r="L39" s="58">
        <f t="shared" si="4"/>
        <v>0</v>
      </c>
      <c r="M39" s="51" t="str">
        <f>IF('3. Input Data'!J47=0,"--",'3. Input Data'!J47)</f>
        <v>--</v>
      </c>
      <c r="N39" s="58">
        <f t="shared" si="5"/>
        <v>0</v>
      </c>
      <c r="O39" s="51" t="str">
        <f>IF('3. Input Data'!K47=0,"--",'3. Input Data'!K47)</f>
        <v>--</v>
      </c>
      <c r="P39" s="58">
        <f t="shared" si="6"/>
        <v>0</v>
      </c>
      <c r="Q39" s="51" t="str">
        <f>IF('3. Input Data'!L47=0,"--",'3. Input Data'!L47)</f>
        <v>--</v>
      </c>
      <c r="R39" s="58">
        <f t="shared" si="7"/>
        <v>0</v>
      </c>
      <c r="S39" s="74">
        <f t="shared" si="8"/>
        <v>0</v>
      </c>
      <c r="T39" s="58">
        <f t="shared" si="9"/>
        <v>0</v>
      </c>
    </row>
    <row r="40" spans="1:20" x14ac:dyDescent="0.2">
      <c r="A40" s="71">
        <v>33</v>
      </c>
      <c r="B40" s="39">
        <f>'3. Input Data'!B48</f>
        <v>0</v>
      </c>
      <c r="C40" s="51" t="str">
        <f>IF('3. Input Data'!D48=0,"--",'3. Input Data'!D48)</f>
        <v>--</v>
      </c>
      <c r="D40" s="58">
        <f t="shared" si="0"/>
        <v>0</v>
      </c>
      <c r="E40" s="74" t="str">
        <f>IF('3. Input Data'!E48=0,"--",'3. Input Data'!E48)</f>
        <v>--</v>
      </c>
      <c r="F40" s="58">
        <f t="shared" si="1"/>
        <v>0</v>
      </c>
      <c r="G40" s="51" t="str">
        <f>IF('3. Input Data'!G48=0,"--",'3. Input Data'!G48)</f>
        <v>--</v>
      </c>
      <c r="H40" s="58">
        <f t="shared" si="2"/>
        <v>0</v>
      </c>
      <c r="I40" s="51" t="str">
        <f>IF('3. Input Data'!H48=0,"--",'3. Input Data'!H48)</f>
        <v>--</v>
      </c>
      <c r="J40" s="58">
        <f t="shared" si="3"/>
        <v>0</v>
      </c>
      <c r="K40" s="51" t="str">
        <f>IF('3. Input Data'!I48=0,"--",'3. Input Data'!I48)</f>
        <v>--</v>
      </c>
      <c r="L40" s="58">
        <f t="shared" si="4"/>
        <v>0</v>
      </c>
      <c r="M40" s="51" t="str">
        <f>IF('3. Input Data'!J48=0,"--",'3. Input Data'!J48)</f>
        <v>--</v>
      </c>
      <c r="N40" s="58">
        <f t="shared" si="5"/>
        <v>0</v>
      </c>
      <c r="O40" s="51" t="str">
        <f>IF('3. Input Data'!K48=0,"--",'3. Input Data'!K48)</f>
        <v>--</v>
      </c>
      <c r="P40" s="58">
        <f t="shared" si="6"/>
        <v>0</v>
      </c>
      <c r="Q40" s="51" t="str">
        <f>IF('3. Input Data'!L48=0,"--",'3. Input Data'!L48)</f>
        <v>--</v>
      </c>
      <c r="R40" s="58">
        <f t="shared" si="7"/>
        <v>0</v>
      </c>
      <c r="S40" s="74">
        <f t="shared" si="8"/>
        <v>0</v>
      </c>
      <c r="T40" s="58">
        <f t="shared" si="9"/>
        <v>0</v>
      </c>
    </row>
    <row r="41" spans="1:20" x14ac:dyDescent="0.2">
      <c r="A41" s="71">
        <v>34</v>
      </c>
      <c r="B41" s="39">
        <f>'3. Input Data'!B49</f>
        <v>0</v>
      </c>
      <c r="C41" s="51" t="str">
        <f>IF('3. Input Data'!D49=0,"--",'3. Input Data'!D49)</f>
        <v>--</v>
      </c>
      <c r="D41" s="58">
        <f t="shared" si="0"/>
        <v>0</v>
      </c>
      <c r="E41" s="74" t="str">
        <f>IF('3. Input Data'!E49=0,"--",'3. Input Data'!E49)</f>
        <v>--</v>
      </c>
      <c r="F41" s="58">
        <f t="shared" si="1"/>
        <v>0</v>
      </c>
      <c r="G41" s="51" t="str">
        <f>IF('3. Input Data'!G49=0,"--",'3. Input Data'!G49)</f>
        <v>--</v>
      </c>
      <c r="H41" s="58">
        <f t="shared" si="2"/>
        <v>0</v>
      </c>
      <c r="I41" s="51" t="str">
        <f>IF('3. Input Data'!H49=0,"--",'3. Input Data'!H49)</f>
        <v>--</v>
      </c>
      <c r="J41" s="58">
        <f t="shared" si="3"/>
        <v>0</v>
      </c>
      <c r="K41" s="51" t="str">
        <f>IF('3. Input Data'!I49=0,"--",'3. Input Data'!I49)</f>
        <v>--</v>
      </c>
      <c r="L41" s="58">
        <f t="shared" si="4"/>
        <v>0</v>
      </c>
      <c r="M41" s="51" t="str">
        <f>IF('3. Input Data'!J49=0,"--",'3. Input Data'!J49)</f>
        <v>--</v>
      </c>
      <c r="N41" s="58">
        <f t="shared" si="5"/>
        <v>0</v>
      </c>
      <c r="O41" s="51" t="str">
        <f>IF('3. Input Data'!K49=0,"--",'3. Input Data'!K49)</f>
        <v>--</v>
      </c>
      <c r="P41" s="58">
        <f t="shared" si="6"/>
        <v>0</v>
      </c>
      <c r="Q41" s="51" t="str">
        <f>IF('3. Input Data'!L49=0,"--",'3. Input Data'!L49)</f>
        <v>--</v>
      </c>
      <c r="R41" s="58">
        <f t="shared" si="7"/>
        <v>0</v>
      </c>
      <c r="S41" s="74">
        <f t="shared" si="8"/>
        <v>0</v>
      </c>
      <c r="T41" s="58">
        <f t="shared" si="9"/>
        <v>0</v>
      </c>
    </row>
    <row r="42" spans="1:20" x14ac:dyDescent="0.2">
      <c r="A42" s="71">
        <v>35</v>
      </c>
      <c r="B42" s="39">
        <f>'3. Input Data'!B50</f>
        <v>0</v>
      </c>
      <c r="C42" s="51" t="str">
        <f>IF('3. Input Data'!D50=0,"--",'3. Input Data'!D50)</f>
        <v>--</v>
      </c>
      <c r="D42" s="58">
        <f t="shared" si="0"/>
        <v>0</v>
      </c>
      <c r="E42" s="74" t="str">
        <f>IF('3. Input Data'!E50=0,"--",'3. Input Data'!E50)</f>
        <v>--</v>
      </c>
      <c r="F42" s="58">
        <f t="shared" si="1"/>
        <v>0</v>
      </c>
      <c r="G42" s="51" t="str">
        <f>IF('3. Input Data'!G50=0,"--",'3. Input Data'!G50)</f>
        <v>--</v>
      </c>
      <c r="H42" s="58">
        <f t="shared" si="2"/>
        <v>0</v>
      </c>
      <c r="I42" s="51" t="str">
        <f>IF('3. Input Data'!H50=0,"--",'3. Input Data'!H50)</f>
        <v>--</v>
      </c>
      <c r="J42" s="58">
        <f t="shared" si="3"/>
        <v>0</v>
      </c>
      <c r="K42" s="51" t="str">
        <f>IF('3. Input Data'!I50=0,"--",'3. Input Data'!I50)</f>
        <v>--</v>
      </c>
      <c r="L42" s="58">
        <f t="shared" si="4"/>
        <v>0</v>
      </c>
      <c r="M42" s="51" t="str">
        <f>IF('3. Input Data'!J50=0,"--",'3. Input Data'!J50)</f>
        <v>--</v>
      </c>
      <c r="N42" s="58">
        <f t="shared" si="5"/>
        <v>0</v>
      </c>
      <c r="O42" s="51" t="str">
        <f>IF('3. Input Data'!K50=0,"--",'3. Input Data'!K50)</f>
        <v>--</v>
      </c>
      <c r="P42" s="58">
        <f t="shared" si="6"/>
        <v>0</v>
      </c>
      <c r="Q42" s="51" t="str">
        <f>IF('3. Input Data'!L50=0,"--",'3. Input Data'!L50)</f>
        <v>--</v>
      </c>
      <c r="R42" s="58">
        <f t="shared" si="7"/>
        <v>0</v>
      </c>
      <c r="S42" s="74">
        <f t="shared" si="8"/>
        <v>0</v>
      </c>
      <c r="T42" s="58">
        <f t="shared" si="9"/>
        <v>0</v>
      </c>
    </row>
    <row r="43" spans="1:20" x14ac:dyDescent="0.2">
      <c r="A43" s="71">
        <v>36</v>
      </c>
      <c r="B43" s="39">
        <f>'3. Input Data'!B51</f>
        <v>0</v>
      </c>
      <c r="C43" s="51" t="str">
        <f>IF('3. Input Data'!D51=0,"--",'3. Input Data'!D51)</f>
        <v>--</v>
      </c>
      <c r="D43" s="58">
        <f t="shared" si="0"/>
        <v>0</v>
      </c>
      <c r="E43" s="74" t="str">
        <f>IF('3. Input Data'!E51=0,"--",'3. Input Data'!E51)</f>
        <v>--</v>
      </c>
      <c r="F43" s="58">
        <f t="shared" si="1"/>
        <v>0</v>
      </c>
      <c r="G43" s="51" t="str">
        <f>IF('3. Input Data'!G51=0,"--",'3. Input Data'!G51)</f>
        <v>--</v>
      </c>
      <c r="H43" s="58">
        <f t="shared" si="2"/>
        <v>0</v>
      </c>
      <c r="I43" s="51" t="str">
        <f>IF('3. Input Data'!H51=0,"--",'3. Input Data'!H51)</f>
        <v>--</v>
      </c>
      <c r="J43" s="58">
        <f t="shared" si="3"/>
        <v>0</v>
      </c>
      <c r="K43" s="51" t="str">
        <f>IF('3. Input Data'!I51=0,"--",'3. Input Data'!I51)</f>
        <v>--</v>
      </c>
      <c r="L43" s="58">
        <f t="shared" si="4"/>
        <v>0</v>
      </c>
      <c r="M43" s="51" t="str">
        <f>IF('3. Input Data'!J51=0,"--",'3. Input Data'!J51)</f>
        <v>--</v>
      </c>
      <c r="N43" s="58">
        <f t="shared" si="5"/>
        <v>0</v>
      </c>
      <c r="O43" s="51" t="str">
        <f>IF('3. Input Data'!K51=0,"--",'3. Input Data'!K51)</f>
        <v>--</v>
      </c>
      <c r="P43" s="58">
        <f t="shared" si="6"/>
        <v>0</v>
      </c>
      <c r="Q43" s="51" t="str">
        <f>IF('3. Input Data'!L51=0,"--",'3. Input Data'!L51)</f>
        <v>--</v>
      </c>
      <c r="R43" s="58">
        <f t="shared" si="7"/>
        <v>0</v>
      </c>
      <c r="S43" s="74">
        <f t="shared" si="8"/>
        <v>0</v>
      </c>
      <c r="T43" s="58">
        <f t="shared" si="9"/>
        <v>0</v>
      </c>
    </row>
    <row r="44" spans="1:20" x14ac:dyDescent="0.2">
      <c r="A44" s="71">
        <v>37</v>
      </c>
      <c r="B44" s="39">
        <f>'3. Input Data'!B52</f>
        <v>0</v>
      </c>
      <c r="C44" s="51" t="str">
        <f>IF('3. Input Data'!D52=0,"--",'3. Input Data'!D52)</f>
        <v>--</v>
      </c>
      <c r="D44" s="58">
        <f t="shared" si="0"/>
        <v>0</v>
      </c>
      <c r="E44" s="74" t="str">
        <f>IF('3. Input Data'!E52=0,"--",'3. Input Data'!E52)</f>
        <v>--</v>
      </c>
      <c r="F44" s="58">
        <f t="shared" si="1"/>
        <v>0</v>
      </c>
      <c r="G44" s="51" t="str">
        <f>IF('3. Input Data'!G52=0,"--",'3. Input Data'!G52)</f>
        <v>--</v>
      </c>
      <c r="H44" s="58">
        <f t="shared" si="2"/>
        <v>0</v>
      </c>
      <c r="I44" s="51" t="str">
        <f>IF('3. Input Data'!H52=0,"--",'3. Input Data'!H52)</f>
        <v>--</v>
      </c>
      <c r="J44" s="58">
        <f t="shared" si="3"/>
        <v>0</v>
      </c>
      <c r="K44" s="51" t="str">
        <f>IF('3. Input Data'!I52=0,"--",'3. Input Data'!I52)</f>
        <v>--</v>
      </c>
      <c r="L44" s="58">
        <f t="shared" si="4"/>
        <v>0</v>
      </c>
      <c r="M44" s="51" t="str">
        <f>IF('3. Input Data'!J52=0,"--",'3. Input Data'!J52)</f>
        <v>--</v>
      </c>
      <c r="N44" s="58">
        <f t="shared" si="5"/>
        <v>0</v>
      </c>
      <c r="O44" s="51" t="str">
        <f>IF('3. Input Data'!K52=0,"--",'3. Input Data'!K52)</f>
        <v>--</v>
      </c>
      <c r="P44" s="58">
        <f t="shared" si="6"/>
        <v>0</v>
      </c>
      <c r="Q44" s="51" t="str">
        <f>IF('3. Input Data'!L52=0,"--",'3. Input Data'!L52)</f>
        <v>--</v>
      </c>
      <c r="R44" s="58">
        <f t="shared" si="7"/>
        <v>0</v>
      </c>
      <c r="S44" s="74">
        <f t="shared" si="8"/>
        <v>0</v>
      </c>
      <c r="T44" s="58">
        <f t="shared" si="9"/>
        <v>0</v>
      </c>
    </row>
    <row r="45" spans="1:20" x14ac:dyDescent="0.2">
      <c r="A45" s="71">
        <v>38</v>
      </c>
      <c r="B45" s="39">
        <f>'3. Input Data'!B53</f>
        <v>0</v>
      </c>
      <c r="C45" s="51" t="str">
        <f>IF('3. Input Data'!D53=0,"--",'3. Input Data'!D53)</f>
        <v>--</v>
      </c>
      <c r="D45" s="58">
        <f t="shared" si="0"/>
        <v>0</v>
      </c>
      <c r="E45" s="74" t="str">
        <f>IF('3. Input Data'!E53=0,"--",'3. Input Data'!E53)</f>
        <v>--</v>
      </c>
      <c r="F45" s="58">
        <f t="shared" si="1"/>
        <v>0</v>
      </c>
      <c r="G45" s="51" t="str">
        <f>IF('3. Input Data'!G53=0,"--",'3. Input Data'!G53)</f>
        <v>--</v>
      </c>
      <c r="H45" s="58">
        <f t="shared" si="2"/>
        <v>0</v>
      </c>
      <c r="I45" s="51" t="str">
        <f>IF('3. Input Data'!H53=0,"--",'3. Input Data'!H53)</f>
        <v>--</v>
      </c>
      <c r="J45" s="58">
        <f t="shared" si="3"/>
        <v>0</v>
      </c>
      <c r="K45" s="51" t="str">
        <f>IF('3. Input Data'!I53=0,"--",'3. Input Data'!I53)</f>
        <v>--</v>
      </c>
      <c r="L45" s="58">
        <f t="shared" si="4"/>
        <v>0</v>
      </c>
      <c r="M45" s="51" t="str">
        <f>IF('3. Input Data'!J53=0,"--",'3. Input Data'!J53)</f>
        <v>--</v>
      </c>
      <c r="N45" s="58">
        <f t="shared" si="5"/>
        <v>0</v>
      </c>
      <c r="O45" s="51" t="str">
        <f>IF('3. Input Data'!K53=0,"--",'3. Input Data'!K53)</f>
        <v>--</v>
      </c>
      <c r="P45" s="58">
        <f t="shared" si="6"/>
        <v>0</v>
      </c>
      <c r="Q45" s="51" t="str">
        <f>IF('3. Input Data'!L53=0,"--",'3. Input Data'!L53)</f>
        <v>--</v>
      </c>
      <c r="R45" s="58">
        <f t="shared" si="7"/>
        <v>0</v>
      </c>
      <c r="S45" s="74">
        <f t="shared" si="8"/>
        <v>0</v>
      </c>
      <c r="T45" s="58">
        <f t="shared" si="9"/>
        <v>0</v>
      </c>
    </row>
    <row r="46" spans="1:20" x14ac:dyDescent="0.2">
      <c r="A46" s="71">
        <v>39</v>
      </c>
      <c r="B46" s="39">
        <f>'3. Input Data'!B54</f>
        <v>0</v>
      </c>
      <c r="C46" s="51" t="str">
        <f>IF('3. Input Data'!D54=0,"--",'3. Input Data'!D54)</f>
        <v>--</v>
      </c>
      <c r="D46" s="58">
        <f t="shared" si="0"/>
        <v>0</v>
      </c>
      <c r="E46" s="74" t="str">
        <f>IF('3. Input Data'!E54=0,"--",'3. Input Data'!E54)</f>
        <v>--</v>
      </c>
      <c r="F46" s="58">
        <f t="shared" si="1"/>
        <v>0</v>
      </c>
      <c r="G46" s="51" t="str">
        <f>IF('3. Input Data'!G54=0,"--",'3. Input Data'!G54)</f>
        <v>--</v>
      </c>
      <c r="H46" s="58">
        <f t="shared" si="2"/>
        <v>0</v>
      </c>
      <c r="I46" s="51" t="str">
        <f>IF('3. Input Data'!H54=0,"--",'3. Input Data'!H54)</f>
        <v>--</v>
      </c>
      <c r="J46" s="58">
        <f t="shared" si="3"/>
        <v>0</v>
      </c>
      <c r="K46" s="51" t="str">
        <f>IF('3. Input Data'!I54=0,"--",'3. Input Data'!I54)</f>
        <v>--</v>
      </c>
      <c r="L46" s="58">
        <f t="shared" si="4"/>
        <v>0</v>
      </c>
      <c r="M46" s="51" t="str">
        <f>IF('3. Input Data'!J54=0,"--",'3. Input Data'!J54)</f>
        <v>--</v>
      </c>
      <c r="N46" s="58">
        <f t="shared" si="5"/>
        <v>0</v>
      </c>
      <c r="O46" s="51" t="str">
        <f>IF('3. Input Data'!K54=0,"--",'3. Input Data'!K54)</f>
        <v>--</v>
      </c>
      <c r="P46" s="58">
        <f t="shared" si="6"/>
        <v>0</v>
      </c>
      <c r="Q46" s="51" t="str">
        <f>IF('3. Input Data'!L54=0,"--",'3. Input Data'!L54)</f>
        <v>--</v>
      </c>
      <c r="R46" s="58">
        <f t="shared" si="7"/>
        <v>0</v>
      </c>
      <c r="S46" s="74">
        <f t="shared" si="8"/>
        <v>0</v>
      </c>
      <c r="T46" s="58">
        <f t="shared" si="9"/>
        <v>0</v>
      </c>
    </row>
    <row r="47" spans="1:20" x14ac:dyDescent="0.2">
      <c r="A47" s="71">
        <v>40</v>
      </c>
      <c r="B47" s="39">
        <f>'3. Input Data'!B55</f>
        <v>0</v>
      </c>
      <c r="C47" s="51" t="str">
        <f>IF('3. Input Data'!D55=0,"--",'3. Input Data'!D55)</f>
        <v>--</v>
      </c>
      <c r="D47" s="58">
        <f t="shared" si="0"/>
        <v>0</v>
      </c>
      <c r="E47" s="74" t="str">
        <f>IF('3. Input Data'!E55=0,"--",'3. Input Data'!E55)</f>
        <v>--</v>
      </c>
      <c r="F47" s="58">
        <f t="shared" si="1"/>
        <v>0</v>
      </c>
      <c r="G47" s="51" t="str">
        <f>IF('3. Input Data'!G55=0,"--",'3. Input Data'!G55)</f>
        <v>--</v>
      </c>
      <c r="H47" s="58">
        <f t="shared" si="2"/>
        <v>0</v>
      </c>
      <c r="I47" s="51" t="str">
        <f>IF('3. Input Data'!H55=0,"--",'3. Input Data'!H55)</f>
        <v>--</v>
      </c>
      <c r="J47" s="58">
        <f t="shared" si="3"/>
        <v>0</v>
      </c>
      <c r="K47" s="51" t="str">
        <f>IF('3. Input Data'!I55=0,"--",'3. Input Data'!I55)</f>
        <v>--</v>
      </c>
      <c r="L47" s="58">
        <f t="shared" si="4"/>
        <v>0</v>
      </c>
      <c r="M47" s="51" t="str">
        <f>IF('3. Input Data'!J55=0,"--",'3. Input Data'!J55)</f>
        <v>--</v>
      </c>
      <c r="N47" s="58">
        <f t="shared" si="5"/>
        <v>0</v>
      </c>
      <c r="O47" s="51" t="str">
        <f>IF('3. Input Data'!K55=0,"--",'3. Input Data'!K55)</f>
        <v>--</v>
      </c>
      <c r="P47" s="58">
        <f t="shared" si="6"/>
        <v>0</v>
      </c>
      <c r="Q47" s="51" t="str">
        <f>IF('3. Input Data'!L55=0,"--",'3. Input Data'!L55)</f>
        <v>--</v>
      </c>
      <c r="R47" s="58">
        <f t="shared" si="7"/>
        <v>0</v>
      </c>
      <c r="S47" s="74">
        <f t="shared" si="8"/>
        <v>0</v>
      </c>
      <c r="T47" s="58">
        <f t="shared" si="9"/>
        <v>0</v>
      </c>
    </row>
    <row r="48" spans="1:20" x14ac:dyDescent="0.2">
      <c r="A48" s="71">
        <v>41</v>
      </c>
      <c r="B48" s="39">
        <f>'3. Input Data'!B56</f>
        <v>0</v>
      </c>
      <c r="C48" s="51" t="str">
        <f>IF('3. Input Data'!D56=0,"--",'3. Input Data'!D56)</f>
        <v>--</v>
      </c>
      <c r="D48" s="58">
        <f t="shared" si="0"/>
        <v>0</v>
      </c>
      <c r="E48" s="74" t="str">
        <f>IF('3. Input Data'!E56=0,"--",'3. Input Data'!E56)</f>
        <v>--</v>
      </c>
      <c r="F48" s="58">
        <f t="shared" si="1"/>
        <v>0</v>
      </c>
      <c r="G48" s="51" t="str">
        <f>IF('3. Input Data'!G56=0,"--",'3. Input Data'!G56)</f>
        <v>--</v>
      </c>
      <c r="H48" s="58">
        <f t="shared" si="2"/>
        <v>0</v>
      </c>
      <c r="I48" s="51" t="str">
        <f>IF('3. Input Data'!H56=0,"--",'3. Input Data'!H56)</f>
        <v>--</v>
      </c>
      <c r="J48" s="58">
        <f t="shared" si="3"/>
        <v>0</v>
      </c>
      <c r="K48" s="51" t="str">
        <f>IF('3. Input Data'!I56=0,"--",'3. Input Data'!I56)</f>
        <v>--</v>
      </c>
      <c r="L48" s="58">
        <f t="shared" si="4"/>
        <v>0</v>
      </c>
      <c r="M48" s="51" t="str">
        <f>IF('3. Input Data'!J56=0,"--",'3. Input Data'!J56)</f>
        <v>--</v>
      </c>
      <c r="N48" s="58">
        <f t="shared" si="5"/>
        <v>0</v>
      </c>
      <c r="O48" s="51" t="str">
        <f>IF('3. Input Data'!K56=0,"--",'3. Input Data'!K56)</f>
        <v>--</v>
      </c>
      <c r="P48" s="58">
        <f t="shared" si="6"/>
        <v>0</v>
      </c>
      <c r="Q48" s="51" t="str">
        <f>IF('3. Input Data'!L56=0,"--",'3. Input Data'!L56)</f>
        <v>--</v>
      </c>
      <c r="R48" s="58">
        <f t="shared" si="7"/>
        <v>0</v>
      </c>
      <c r="S48" s="74">
        <f t="shared" si="8"/>
        <v>0</v>
      </c>
      <c r="T48" s="58">
        <f t="shared" si="9"/>
        <v>0</v>
      </c>
    </row>
    <row r="49" spans="1:20" x14ac:dyDescent="0.2">
      <c r="A49" s="71">
        <v>42</v>
      </c>
      <c r="B49" s="39">
        <f>'3. Input Data'!B57</f>
        <v>0</v>
      </c>
      <c r="C49" s="51" t="str">
        <f>IF('3. Input Data'!D57=0,"--",'3. Input Data'!D57)</f>
        <v>--</v>
      </c>
      <c r="D49" s="58">
        <f t="shared" si="0"/>
        <v>0</v>
      </c>
      <c r="E49" s="74" t="str">
        <f>IF('3. Input Data'!E57=0,"--",'3. Input Data'!E57)</f>
        <v>--</v>
      </c>
      <c r="F49" s="58">
        <f t="shared" si="1"/>
        <v>0</v>
      </c>
      <c r="G49" s="51" t="str">
        <f>IF('3. Input Data'!G57=0,"--",'3. Input Data'!G57)</f>
        <v>--</v>
      </c>
      <c r="H49" s="58">
        <f t="shared" si="2"/>
        <v>0</v>
      </c>
      <c r="I49" s="51" t="str">
        <f>IF('3. Input Data'!H57=0,"--",'3. Input Data'!H57)</f>
        <v>--</v>
      </c>
      <c r="J49" s="58">
        <f t="shared" si="3"/>
        <v>0</v>
      </c>
      <c r="K49" s="51" t="str">
        <f>IF('3. Input Data'!I57=0,"--",'3. Input Data'!I57)</f>
        <v>--</v>
      </c>
      <c r="L49" s="58">
        <f t="shared" si="4"/>
        <v>0</v>
      </c>
      <c r="M49" s="51" t="str">
        <f>IF('3. Input Data'!J57=0,"--",'3. Input Data'!J57)</f>
        <v>--</v>
      </c>
      <c r="N49" s="58">
        <f t="shared" si="5"/>
        <v>0</v>
      </c>
      <c r="O49" s="51" t="str">
        <f>IF('3. Input Data'!K57=0,"--",'3. Input Data'!K57)</f>
        <v>--</v>
      </c>
      <c r="P49" s="58">
        <f t="shared" si="6"/>
        <v>0</v>
      </c>
      <c r="Q49" s="51" t="str">
        <f>IF('3. Input Data'!L57=0,"--",'3. Input Data'!L57)</f>
        <v>--</v>
      </c>
      <c r="R49" s="58">
        <f t="shared" si="7"/>
        <v>0</v>
      </c>
      <c r="S49" s="74">
        <f t="shared" si="8"/>
        <v>0</v>
      </c>
      <c r="T49" s="58">
        <f t="shared" si="9"/>
        <v>0</v>
      </c>
    </row>
    <row r="50" spans="1:20" x14ac:dyDescent="0.2">
      <c r="A50" s="71">
        <v>43</v>
      </c>
      <c r="B50" s="39">
        <f>'3. Input Data'!B58</f>
        <v>0</v>
      </c>
      <c r="C50" s="51" t="str">
        <f>IF('3. Input Data'!D58=0,"--",'3. Input Data'!D58)</f>
        <v>--</v>
      </c>
      <c r="D50" s="58">
        <f t="shared" si="0"/>
        <v>0</v>
      </c>
      <c r="E50" s="74" t="str">
        <f>IF('3. Input Data'!E58=0,"--",'3. Input Data'!E58)</f>
        <v>--</v>
      </c>
      <c r="F50" s="58">
        <f t="shared" si="1"/>
        <v>0</v>
      </c>
      <c r="G50" s="51" t="str">
        <f>IF('3. Input Data'!G58=0,"--",'3. Input Data'!G58)</f>
        <v>--</v>
      </c>
      <c r="H50" s="58">
        <f t="shared" si="2"/>
        <v>0</v>
      </c>
      <c r="I50" s="51" t="str">
        <f>IF('3. Input Data'!H58=0,"--",'3. Input Data'!H58)</f>
        <v>--</v>
      </c>
      <c r="J50" s="58">
        <f t="shared" si="3"/>
        <v>0</v>
      </c>
      <c r="K50" s="51" t="str">
        <f>IF('3. Input Data'!I58=0,"--",'3. Input Data'!I58)</f>
        <v>--</v>
      </c>
      <c r="L50" s="58">
        <f t="shared" si="4"/>
        <v>0</v>
      </c>
      <c r="M50" s="51" t="str">
        <f>IF('3. Input Data'!J58=0,"--",'3. Input Data'!J58)</f>
        <v>--</v>
      </c>
      <c r="N50" s="58">
        <f t="shared" si="5"/>
        <v>0</v>
      </c>
      <c r="O50" s="51" t="str">
        <f>IF('3. Input Data'!K58=0,"--",'3. Input Data'!K58)</f>
        <v>--</v>
      </c>
      <c r="P50" s="58">
        <f t="shared" si="6"/>
        <v>0</v>
      </c>
      <c r="Q50" s="51" t="str">
        <f>IF('3. Input Data'!L58=0,"--",'3. Input Data'!L58)</f>
        <v>--</v>
      </c>
      <c r="R50" s="58">
        <f t="shared" si="7"/>
        <v>0</v>
      </c>
      <c r="S50" s="74">
        <f t="shared" si="8"/>
        <v>0</v>
      </c>
      <c r="T50" s="58">
        <f t="shared" si="9"/>
        <v>0</v>
      </c>
    </row>
    <row r="51" spans="1:20" x14ac:dyDescent="0.2">
      <c r="A51" s="71">
        <v>44</v>
      </c>
      <c r="B51" s="39">
        <f>'3. Input Data'!B59</f>
        <v>0</v>
      </c>
      <c r="C51" s="51" t="str">
        <f>IF('3. Input Data'!D59=0,"--",'3. Input Data'!D59)</f>
        <v>--</v>
      </c>
      <c r="D51" s="58">
        <f t="shared" si="0"/>
        <v>0</v>
      </c>
      <c r="E51" s="74" t="str">
        <f>IF('3. Input Data'!E59=0,"--",'3. Input Data'!E59)</f>
        <v>--</v>
      </c>
      <c r="F51" s="58">
        <f t="shared" si="1"/>
        <v>0</v>
      </c>
      <c r="G51" s="51" t="str">
        <f>IF('3. Input Data'!G59=0,"--",'3. Input Data'!G59)</f>
        <v>--</v>
      </c>
      <c r="H51" s="58">
        <f t="shared" si="2"/>
        <v>0</v>
      </c>
      <c r="I51" s="51" t="str">
        <f>IF('3. Input Data'!H59=0,"--",'3. Input Data'!H59)</f>
        <v>--</v>
      </c>
      <c r="J51" s="58">
        <f t="shared" si="3"/>
        <v>0</v>
      </c>
      <c r="K51" s="51" t="str">
        <f>IF('3. Input Data'!I59=0,"--",'3. Input Data'!I59)</f>
        <v>--</v>
      </c>
      <c r="L51" s="58">
        <f t="shared" si="4"/>
        <v>0</v>
      </c>
      <c r="M51" s="51" t="str">
        <f>IF('3. Input Data'!J59=0,"--",'3. Input Data'!J59)</f>
        <v>--</v>
      </c>
      <c r="N51" s="58">
        <f t="shared" si="5"/>
        <v>0</v>
      </c>
      <c r="O51" s="51" t="str">
        <f>IF('3. Input Data'!K59=0,"--",'3. Input Data'!K59)</f>
        <v>--</v>
      </c>
      <c r="P51" s="58">
        <f t="shared" si="6"/>
        <v>0</v>
      </c>
      <c r="Q51" s="51" t="str">
        <f>IF('3. Input Data'!L59=0,"--",'3. Input Data'!L59)</f>
        <v>--</v>
      </c>
      <c r="R51" s="58">
        <f t="shared" si="7"/>
        <v>0</v>
      </c>
      <c r="S51" s="74">
        <f t="shared" si="8"/>
        <v>0</v>
      </c>
      <c r="T51" s="58">
        <f t="shared" si="9"/>
        <v>0</v>
      </c>
    </row>
    <row r="52" spans="1:20" x14ac:dyDescent="0.2">
      <c r="A52" s="71">
        <v>45</v>
      </c>
      <c r="B52" s="39">
        <f>'3. Input Data'!B60</f>
        <v>0</v>
      </c>
      <c r="C52" s="51" t="str">
        <f>IF('3. Input Data'!D60=0,"--",'3. Input Data'!D60)</f>
        <v>--</v>
      </c>
      <c r="D52" s="58">
        <f t="shared" si="0"/>
        <v>0</v>
      </c>
      <c r="E52" s="74" t="str">
        <f>IF('3. Input Data'!E60=0,"--",'3. Input Data'!E60)</f>
        <v>--</v>
      </c>
      <c r="F52" s="58">
        <f t="shared" si="1"/>
        <v>0</v>
      </c>
      <c r="G52" s="51" t="str">
        <f>IF('3. Input Data'!G60=0,"--",'3. Input Data'!G60)</f>
        <v>--</v>
      </c>
      <c r="H52" s="58">
        <f t="shared" si="2"/>
        <v>0</v>
      </c>
      <c r="I52" s="51" t="str">
        <f>IF('3. Input Data'!H60=0,"--",'3. Input Data'!H60)</f>
        <v>--</v>
      </c>
      <c r="J52" s="58">
        <f t="shared" si="3"/>
        <v>0</v>
      </c>
      <c r="K52" s="51" t="str">
        <f>IF('3. Input Data'!I60=0,"--",'3. Input Data'!I60)</f>
        <v>--</v>
      </c>
      <c r="L52" s="58">
        <f t="shared" si="4"/>
        <v>0</v>
      </c>
      <c r="M52" s="51" t="str">
        <f>IF('3. Input Data'!J60=0,"--",'3. Input Data'!J60)</f>
        <v>--</v>
      </c>
      <c r="N52" s="58">
        <f t="shared" si="5"/>
        <v>0</v>
      </c>
      <c r="O52" s="51" t="str">
        <f>IF('3. Input Data'!K60=0,"--",'3. Input Data'!K60)</f>
        <v>--</v>
      </c>
      <c r="P52" s="58">
        <f t="shared" si="6"/>
        <v>0</v>
      </c>
      <c r="Q52" s="51" t="str">
        <f>IF('3. Input Data'!L60=0,"--",'3. Input Data'!L60)</f>
        <v>--</v>
      </c>
      <c r="R52" s="58">
        <f t="shared" si="7"/>
        <v>0</v>
      </c>
      <c r="S52" s="74">
        <f t="shared" si="8"/>
        <v>0</v>
      </c>
      <c r="T52" s="58">
        <f t="shared" si="9"/>
        <v>0</v>
      </c>
    </row>
    <row r="53" spans="1:20" x14ac:dyDescent="0.2">
      <c r="A53" s="71">
        <v>46</v>
      </c>
      <c r="B53" s="39">
        <f>'3. Input Data'!B61</f>
        <v>0</v>
      </c>
      <c r="C53" s="51" t="str">
        <f>IF('3. Input Data'!D61=0,"--",'3. Input Data'!D61)</f>
        <v>--</v>
      </c>
      <c r="D53" s="58">
        <f t="shared" si="0"/>
        <v>0</v>
      </c>
      <c r="E53" s="74" t="str">
        <f>IF('3. Input Data'!E61=0,"--",'3. Input Data'!E61)</f>
        <v>--</v>
      </c>
      <c r="F53" s="58">
        <f t="shared" si="1"/>
        <v>0</v>
      </c>
      <c r="G53" s="51" t="str">
        <f>IF('3. Input Data'!G61=0,"--",'3. Input Data'!G61)</f>
        <v>--</v>
      </c>
      <c r="H53" s="58">
        <f t="shared" si="2"/>
        <v>0</v>
      </c>
      <c r="I53" s="51" t="str">
        <f>IF('3. Input Data'!H61=0,"--",'3. Input Data'!H61)</f>
        <v>--</v>
      </c>
      <c r="J53" s="58">
        <f t="shared" si="3"/>
        <v>0</v>
      </c>
      <c r="K53" s="51" t="str">
        <f>IF('3. Input Data'!I61=0,"--",'3. Input Data'!I61)</f>
        <v>--</v>
      </c>
      <c r="L53" s="58">
        <f t="shared" si="4"/>
        <v>0</v>
      </c>
      <c r="M53" s="51" t="str">
        <f>IF('3. Input Data'!J61=0,"--",'3. Input Data'!J61)</f>
        <v>--</v>
      </c>
      <c r="N53" s="58">
        <f t="shared" si="5"/>
        <v>0</v>
      </c>
      <c r="O53" s="51" t="str">
        <f>IF('3. Input Data'!K61=0,"--",'3. Input Data'!K61)</f>
        <v>--</v>
      </c>
      <c r="P53" s="58">
        <f t="shared" si="6"/>
        <v>0</v>
      </c>
      <c r="Q53" s="51" t="str">
        <f>IF('3. Input Data'!L61=0,"--",'3. Input Data'!L61)</f>
        <v>--</v>
      </c>
      <c r="R53" s="58">
        <f t="shared" si="7"/>
        <v>0</v>
      </c>
      <c r="S53" s="74">
        <f t="shared" si="8"/>
        <v>0</v>
      </c>
      <c r="T53" s="58">
        <f t="shared" si="9"/>
        <v>0</v>
      </c>
    </row>
    <row r="54" spans="1:20" x14ac:dyDescent="0.2">
      <c r="A54" s="71">
        <v>47</v>
      </c>
      <c r="B54" s="39">
        <f>'3. Input Data'!B62</f>
        <v>0</v>
      </c>
      <c r="C54" s="51" t="str">
        <f>IF('3. Input Data'!D62=0,"--",'3. Input Data'!D62)</f>
        <v>--</v>
      </c>
      <c r="D54" s="58">
        <f t="shared" si="0"/>
        <v>0</v>
      </c>
      <c r="E54" s="74" t="str">
        <f>IF('3. Input Data'!E62=0,"--",'3. Input Data'!E62)</f>
        <v>--</v>
      </c>
      <c r="F54" s="58">
        <f t="shared" si="1"/>
        <v>0</v>
      </c>
      <c r="G54" s="51" t="str">
        <f>IF('3. Input Data'!G62=0,"--",'3. Input Data'!G62)</f>
        <v>--</v>
      </c>
      <c r="H54" s="58">
        <f t="shared" si="2"/>
        <v>0</v>
      </c>
      <c r="I54" s="51" t="str">
        <f>IF('3. Input Data'!H62=0,"--",'3. Input Data'!H62)</f>
        <v>--</v>
      </c>
      <c r="J54" s="58">
        <f t="shared" si="3"/>
        <v>0</v>
      </c>
      <c r="K54" s="51" t="str">
        <f>IF('3. Input Data'!I62=0,"--",'3. Input Data'!I62)</f>
        <v>--</v>
      </c>
      <c r="L54" s="58">
        <f t="shared" si="4"/>
        <v>0</v>
      </c>
      <c r="M54" s="51" t="str">
        <f>IF('3. Input Data'!J62=0,"--",'3. Input Data'!J62)</f>
        <v>--</v>
      </c>
      <c r="N54" s="58">
        <f t="shared" si="5"/>
        <v>0</v>
      </c>
      <c r="O54" s="51" t="str">
        <f>IF('3. Input Data'!K62=0,"--",'3. Input Data'!K62)</f>
        <v>--</v>
      </c>
      <c r="P54" s="58">
        <f t="shared" si="6"/>
        <v>0</v>
      </c>
      <c r="Q54" s="51" t="str">
        <f>IF('3. Input Data'!L62=0,"--",'3. Input Data'!L62)</f>
        <v>--</v>
      </c>
      <c r="R54" s="58">
        <f t="shared" si="7"/>
        <v>0</v>
      </c>
      <c r="S54" s="74">
        <f t="shared" si="8"/>
        <v>0</v>
      </c>
      <c r="T54" s="58">
        <f t="shared" si="9"/>
        <v>0</v>
      </c>
    </row>
    <row r="55" spans="1:20" x14ac:dyDescent="0.2">
      <c r="A55" s="71">
        <v>48</v>
      </c>
      <c r="B55" s="39">
        <f>'3. Input Data'!B63</f>
        <v>0</v>
      </c>
      <c r="C55" s="51" t="str">
        <f>IF('3. Input Data'!D63=0,"--",'3. Input Data'!D63)</f>
        <v>--</v>
      </c>
      <c r="D55" s="58">
        <f t="shared" si="0"/>
        <v>0</v>
      </c>
      <c r="E55" s="74" t="str">
        <f>IF('3. Input Data'!E63=0,"--",'3. Input Data'!E63)</f>
        <v>--</v>
      </c>
      <c r="F55" s="58">
        <f t="shared" si="1"/>
        <v>0</v>
      </c>
      <c r="G55" s="51" t="str">
        <f>IF('3. Input Data'!G63=0,"--",'3. Input Data'!G63)</f>
        <v>--</v>
      </c>
      <c r="H55" s="58">
        <f t="shared" si="2"/>
        <v>0</v>
      </c>
      <c r="I55" s="51" t="str">
        <f>IF('3. Input Data'!H63=0,"--",'3. Input Data'!H63)</f>
        <v>--</v>
      </c>
      <c r="J55" s="58">
        <f t="shared" si="3"/>
        <v>0</v>
      </c>
      <c r="K55" s="51" t="str">
        <f>IF('3. Input Data'!I63=0,"--",'3. Input Data'!I63)</f>
        <v>--</v>
      </c>
      <c r="L55" s="58">
        <f t="shared" si="4"/>
        <v>0</v>
      </c>
      <c r="M55" s="51" t="str">
        <f>IF('3. Input Data'!J63=0,"--",'3. Input Data'!J63)</f>
        <v>--</v>
      </c>
      <c r="N55" s="58">
        <f t="shared" si="5"/>
        <v>0</v>
      </c>
      <c r="O55" s="51" t="str">
        <f>IF('3. Input Data'!K63=0,"--",'3. Input Data'!K63)</f>
        <v>--</v>
      </c>
      <c r="P55" s="58">
        <f t="shared" si="6"/>
        <v>0</v>
      </c>
      <c r="Q55" s="51" t="str">
        <f>IF('3. Input Data'!L63=0,"--",'3. Input Data'!L63)</f>
        <v>--</v>
      </c>
      <c r="R55" s="58">
        <f t="shared" si="7"/>
        <v>0</v>
      </c>
      <c r="S55" s="74">
        <f t="shared" si="8"/>
        <v>0</v>
      </c>
      <c r="T55" s="58">
        <f t="shared" si="9"/>
        <v>0</v>
      </c>
    </row>
    <row r="56" spans="1:20" x14ac:dyDescent="0.2">
      <c r="A56" s="71">
        <v>49</v>
      </c>
      <c r="B56" s="39">
        <f>'3. Input Data'!B64</f>
        <v>0</v>
      </c>
      <c r="C56" s="51" t="str">
        <f>IF('3. Input Data'!D64=0,"--",'3. Input Data'!D64)</f>
        <v>--</v>
      </c>
      <c r="D56" s="58">
        <f t="shared" si="0"/>
        <v>0</v>
      </c>
      <c r="E56" s="74" t="str">
        <f>IF('3. Input Data'!E64=0,"--",'3. Input Data'!E64)</f>
        <v>--</v>
      </c>
      <c r="F56" s="58">
        <f t="shared" si="1"/>
        <v>0</v>
      </c>
      <c r="G56" s="51" t="str">
        <f>IF('3. Input Data'!G64=0,"--",'3. Input Data'!G64)</f>
        <v>--</v>
      </c>
      <c r="H56" s="58">
        <f t="shared" si="2"/>
        <v>0</v>
      </c>
      <c r="I56" s="51" t="str">
        <f>IF('3. Input Data'!H64=0,"--",'3. Input Data'!H64)</f>
        <v>--</v>
      </c>
      <c r="J56" s="58">
        <f t="shared" si="3"/>
        <v>0</v>
      </c>
      <c r="K56" s="51" t="str">
        <f>IF('3. Input Data'!I64=0,"--",'3. Input Data'!I64)</f>
        <v>--</v>
      </c>
      <c r="L56" s="58">
        <f t="shared" si="4"/>
        <v>0</v>
      </c>
      <c r="M56" s="51" t="str">
        <f>IF('3. Input Data'!J64=0,"--",'3. Input Data'!J64)</f>
        <v>--</v>
      </c>
      <c r="N56" s="58">
        <f t="shared" si="5"/>
        <v>0</v>
      </c>
      <c r="O56" s="51" t="str">
        <f>IF('3. Input Data'!K64=0,"--",'3. Input Data'!K64)</f>
        <v>--</v>
      </c>
      <c r="P56" s="58">
        <f t="shared" si="6"/>
        <v>0</v>
      </c>
      <c r="Q56" s="51" t="str">
        <f>IF('3. Input Data'!L64=0,"--",'3. Input Data'!L64)</f>
        <v>--</v>
      </c>
      <c r="R56" s="58">
        <f t="shared" si="7"/>
        <v>0</v>
      </c>
      <c r="S56" s="74">
        <f t="shared" si="8"/>
        <v>0</v>
      </c>
      <c r="T56" s="58">
        <f t="shared" si="9"/>
        <v>0</v>
      </c>
    </row>
    <row r="57" spans="1:20" x14ac:dyDescent="0.2">
      <c r="A57" s="71">
        <v>50</v>
      </c>
      <c r="B57" s="39">
        <f>'3. Input Data'!B65</f>
        <v>0</v>
      </c>
      <c r="C57" s="51" t="str">
        <f>IF('3. Input Data'!D65=0,"--",'3. Input Data'!D65)</f>
        <v>--</v>
      </c>
      <c r="D57" s="58">
        <f t="shared" si="0"/>
        <v>0</v>
      </c>
      <c r="E57" s="74" t="str">
        <f>IF('3. Input Data'!E65=0,"--",'3. Input Data'!E65)</f>
        <v>--</v>
      </c>
      <c r="F57" s="58">
        <f t="shared" si="1"/>
        <v>0</v>
      </c>
      <c r="G57" s="51" t="str">
        <f>IF('3. Input Data'!G65=0,"--",'3. Input Data'!G65)</f>
        <v>--</v>
      </c>
      <c r="H57" s="58">
        <f t="shared" si="2"/>
        <v>0</v>
      </c>
      <c r="I57" s="51" t="str">
        <f>IF('3. Input Data'!H65=0,"--",'3. Input Data'!H65)</f>
        <v>--</v>
      </c>
      <c r="J57" s="58">
        <f t="shared" si="3"/>
        <v>0</v>
      </c>
      <c r="K57" s="51" t="str">
        <f>IF('3. Input Data'!I65=0,"--",'3. Input Data'!I65)</f>
        <v>--</v>
      </c>
      <c r="L57" s="58">
        <f t="shared" si="4"/>
        <v>0</v>
      </c>
      <c r="M57" s="51" t="str">
        <f>IF('3. Input Data'!J65=0,"--",'3. Input Data'!J65)</f>
        <v>--</v>
      </c>
      <c r="N57" s="58">
        <f t="shared" si="5"/>
        <v>0</v>
      </c>
      <c r="O57" s="51" t="str">
        <f>IF('3. Input Data'!K65=0,"--",'3. Input Data'!K65)</f>
        <v>--</v>
      </c>
      <c r="P57" s="58">
        <f t="shared" si="6"/>
        <v>0</v>
      </c>
      <c r="Q57" s="51" t="str">
        <f>IF('3. Input Data'!L65=0,"--",'3. Input Data'!L65)</f>
        <v>--</v>
      </c>
      <c r="R57" s="58">
        <f t="shared" si="7"/>
        <v>0</v>
      </c>
      <c r="S57" s="74">
        <f t="shared" si="8"/>
        <v>0</v>
      </c>
      <c r="T57" s="58">
        <f t="shared" si="9"/>
        <v>0</v>
      </c>
    </row>
    <row r="58" spans="1:20" x14ac:dyDescent="0.2">
      <c r="A58" s="71">
        <v>51</v>
      </c>
      <c r="B58" s="39">
        <f>'3. Input Data'!B66</f>
        <v>0</v>
      </c>
      <c r="C58" s="51" t="str">
        <f>IF('3. Input Data'!D66=0,"--",'3. Input Data'!D66)</f>
        <v>--</v>
      </c>
      <c r="D58" s="58">
        <f t="shared" si="0"/>
        <v>0</v>
      </c>
      <c r="E58" s="74" t="str">
        <f>IF('3. Input Data'!E66=0,"--",'3. Input Data'!E66)</f>
        <v>--</v>
      </c>
      <c r="F58" s="58">
        <f t="shared" si="1"/>
        <v>0</v>
      </c>
      <c r="G58" s="51" t="str">
        <f>IF('3. Input Data'!G66=0,"--",'3. Input Data'!G66)</f>
        <v>--</v>
      </c>
      <c r="H58" s="58">
        <f t="shared" si="2"/>
        <v>0</v>
      </c>
      <c r="I58" s="51" t="str">
        <f>IF('3. Input Data'!H66=0,"--",'3. Input Data'!H66)</f>
        <v>--</v>
      </c>
      <c r="J58" s="58">
        <f t="shared" si="3"/>
        <v>0</v>
      </c>
      <c r="K58" s="51" t="str">
        <f>IF('3. Input Data'!I66=0,"--",'3. Input Data'!I66)</f>
        <v>--</v>
      </c>
      <c r="L58" s="58">
        <f t="shared" si="4"/>
        <v>0</v>
      </c>
      <c r="M58" s="51" t="str">
        <f>IF('3. Input Data'!J66=0,"--",'3. Input Data'!J66)</f>
        <v>--</v>
      </c>
      <c r="N58" s="58">
        <f t="shared" si="5"/>
        <v>0</v>
      </c>
      <c r="O58" s="51" t="str">
        <f>IF('3. Input Data'!K66=0,"--",'3. Input Data'!K66)</f>
        <v>--</v>
      </c>
      <c r="P58" s="58">
        <f t="shared" si="6"/>
        <v>0</v>
      </c>
      <c r="Q58" s="51" t="str">
        <f>IF('3. Input Data'!L66=0,"--",'3. Input Data'!L66)</f>
        <v>--</v>
      </c>
      <c r="R58" s="58">
        <f t="shared" si="7"/>
        <v>0</v>
      </c>
      <c r="S58" s="74">
        <f t="shared" si="8"/>
        <v>0</v>
      </c>
      <c r="T58" s="58">
        <f t="shared" si="9"/>
        <v>0</v>
      </c>
    </row>
    <row r="59" spans="1:20" x14ac:dyDescent="0.2">
      <c r="A59" s="71">
        <v>52</v>
      </c>
      <c r="B59" s="39">
        <f>'3. Input Data'!B67</f>
        <v>0</v>
      </c>
      <c r="C59" s="51" t="str">
        <f>IF('3. Input Data'!D67=0,"--",'3. Input Data'!D67)</f>
        <v>--</v>
      </c>
      <c r="D59" s="58">
        <f t="shared" si="0"/>
        <v>0</v>
      </c>
      <c r="E59" s="74" t="str">
        <f>IF('3. Input Data'!E67=0,"--",'3. Input Data'!E67)</f>
        <v>--</v>
      </c>
      <c r="F59" s="58">
        <f t="shared" si="1"/>
        <v>0</v>
      </c>
      <c r="G59" s="51" t="str">
        <f>IF('3. Input Data'!G67=0,"--",'3. Input Data'!G67)</f>
        <v>--</v>
      </c>
      <c r="H59" s="58">
        <f t="shared" si="2"/>
        <v>0</v>
      </c>
      <c r="I59" s="51" t="str">
        <f>IF('3. Input Data'!H67=0,"--",'3. Input Data'!H67)</f>
        <v>--</v>
      </c>
      <c r="J59" s="58">
        <f t="shared" si="3"/>
        <v>0</v>
      </c>
      <c r="K59" s="51" t="str">
        <f>IF('3. Input Data'!I67=0,"--",'3. Input Data'!I67)</f>
        <v>--</v>
      </c>
      <c r="L59" s="58">
        <f t="shared" si="4"/>
        <v>0</v>
      </c>
      <c r="M59" s="51" t="str">
        <f>IF('3. Input Data'!J67=0,"--",'3. Input Data'!J67)</f>
        <v>--</v>
      </c>
      <c r="N59" s="58">
        <f t="shared" si="5"/>
        <v>0</v>
      </c>
      <c r="O59" s="51" t="str">
        <f>IF('3. Input Data'!K67=0,"--",'3. Input Data'!K67)</f>
        <v>--</v>
      </c>
      <c r="P59" s="58">
        <f t="shared" si="6"/>
        <v>0</v>
      </c>
      <c r="Q59" s="51" t="str">
        <f>IF('3. Input Data'!L67=0,"--",'3. Input Data'!L67)</f>
        <v>--</v>
      </c>
      <c r="R59" s="58">
        <f t="shared" si="7"/>
        <v>0</v>
      </c>
      <c r="S59" s="74">
        <f t="shared" si="8"/>
        <v>0</v>
      </c>
      <c r="T59" s="58">
        <f t="shared" si="9"/>
        <v>0</v>
      </c>
    </row>
    <row r="60" spans="1:20" x14ac:dyDescent="0.2">
      <c r="A60" s="71">
        <v>53</v>
      </c>
      <c r="B60" s="39">
        <f>'3. Input Data'!B68</f>
        <v>0</v>
      </c>
      <c r="C60" s="51" t="str">
        <f>IF('3. Input Data'!D68=0,"--",'3. Input Data'!D68)</f>
        <v>--</v>
      </c>
      <c r="D60" s="58">
        <f t="shared" si="0"/>
        <v>0</v>
      </c>
      <c r="E60" s="74" t="str">
        <f>IF('3. Input Data'!E68=0,"--",'3. Input Data'!E68)</f>
        <v>--</v>
      </c>
      <c r="F60" s="58">
        <f t="shared" si="1"/>
        <v>0</v>
      </c>
      <c r="G60" s="51" t="str">
        <f>IF('3. Input Data'!G68=0,"--",'3. Input Data'!G68)</f>
        <v>--</v>
      </c>
      <c r="H60" s="58">
        <f t="shared" si="2"/>
        <v>0</v>
      </c>
      <c r="I60" s="51" t="str">
        <f>IF('3. Input Data'!H68=0,"--",'3. Input Data'!H68)</f>
        <v>--</v>
      </c>
      <c r="J60" s="58">
        <f t="shared" si="3"/>
        <v>0</v>
      </c>
      <c r="K60" s="51" t="str">
        <f>IF('3. Input Data'!I68=0,"--",'3. Input Data'!I68)</f>
        <v>--</v>
      </c>
      <c r="L60" s="58">
        <f t="shared" si="4"/>
        <v>0</v>
      </c>
      <c r="M60" s="51" t="str">
        <f>IF('3. Input Data'!J68=0,"--",'3. Input Data'!J68)</f>
        <v>--</v>
      </c>
      <c r="N60" s="58">
        <f t="shared" si="5"/>
        <v>0</v>
      </c>
      <c r="O60" s="51" t="str">
        <f>IF('3. Input Data'!K68=0,"--",'3. Input Data'!K68)</f>
        <v>--</v>
      </c>
      <c r="P60" s="58">
        <f t="shared" si="6"/>
        <v>0</v>
      </c>
      <c r="Q60" s="51" t="str">
        <f>IF('3. Input Data'!L68=0,"--",'3. Input Data'!L68)</f>
        <v>--</v>
      </c>
      <c r="R60" s="58">
        <f t="shared" si="7"/>
        <v>0</v>
      </c>
      <c r="S60" s="74">
        <f t="shared" si="8"/>
        <v>0</v>
      </c>
      <c r="T60" s="58">
        <f t="shared" si="9"/>
        <v>0</v>
      </c>
    </row>
    <row r="61" spans="1:20" x14ac:dyDescent="0.2">
      <c r="A61" s="71">
        <v>54</v>
      </c>
      <c r="B61" s="39">
        <f>'3. Input Data'!B69</f>
        <v>0</v>
      </c>
      <c r="C61" s="51" t="str">
        <f>IF('3. Input Data'!D69=0,"--",'3. Input Data'!D69)</f>
        <v>--</v>
      </c>
      <c r="D61" s="58">
        <f t="shared" si="0"/>
        <v>0</v>
      </c>
      <c r="E61" s="74" t="str">
        <f>IF('3. Input Data'!E69=0,"--",'3. Input Data'!E69)</f>
        <v>--</v>
      </c>
      <c r="F61" s="58">
        <f t="shared" si="1"/>
        <v>0</v>
      </c>
      <c r="G61" s="51" t="str">
        <f>IF('3. Input Data'!G69=0,"--",'3. Input Data'!G69)</f>
        <v>--</v>
      </c>
      <c r="H61" s="58">
        <f t="shared" si="2"/>
        <v>0</v>
      </c>
      <c r="I61" s="51" t="str">
        <f>IF('3. Input Data'!H69=0,"--",'3. Input Data'!H69)</f>
        <v>--</v>
      </c>
      <c r="J61" s="58">
        <f t="shared" si="3"/>
        <v>0</v>
      </c>
      <c r="K61" s="51" t="str">
        <f>IF('3. Input Data'!I69=0,"--",'3. Input Data'!I69)</f>
        <v>--</v>
      </c>
      <c r="L61" s="58">
        <f t="shared" si="4"/>
        <v>0</v>
      </c>
      <c r="M61" s="51" t="str">
        <f>IF('3. Input Data'!J69=0,"--",'3. Input Data'!J69)</f>
        <v>--</v>
      </c>
      <c r="N61" s="58">
        <f t="shared" si="5"/>
        <v>0</v>
      </c>
      <c r="O61" s="51" t="str">
        <f>IF('3. Input Data'!K69=0,"--",'3. Input Data'!K69)</f>
        <v>--</v>
      </c>
      <c r="P61" s="58">
        <f t="shared" si="6"/>
        <v>0</v>
      </c>
      <c r="Q61" s="51" t="str">
        <f>IF('3. Input Data'!L69=0,"--",'3. Input Data'!L69)</f>
        <v>--</v>
      </c>
      <c r="R61" s="58">
        <f t="shared" si="7"/>
        <v>0</v>
      </c>
      <c r="S61" s="74">
        <f t="shared" si="8"/>
        <v>0</v>
      </c>
      <c r="T61" s="58">
        <f t="shared" si="9"/>
        <v>0</v>
      </c>
    </row>
    <row r="62" spans="1:20" x14ac:dyDescent="0.2">
      <c r="A62" s="71">
        <v>55</v>
      </c>
      <c r="B62" s="39">
        <f>'3. Input Data'!B70</f>
        <v>0</v>
      </c>
      <c r="C62" s="51" t="str">
        <f>IF('3. Input Data'!D70=0,"--",'3. Input Data'!D70)</f>
        <v>--</v>
      </c>
      <c r="D62" s="58">
        <f t="shared" si="0"/>
        <v>0</v>
      </c>
      <c r="E62" s="74" t="str">
        <f>IF('3. Input Data'!E70=0,"--",'3. Input Data'!E70)</f>
        <v>--</v>
      </c>
      <c r="F62" s="58">
        <f t="shared" si="1"/>
        <v>0</v>
      </c>
      <c r="G62" s="51" t="str">
        <f>IF('3. Input Data'!G70=0,"--",'3. Input Data'!G70)</f>
        <v>--</v>
      </c>
      <c r="H62" s="58">
        <f t="shared" si="2"/>
        <v>0</v>
      </c>
      <c r="I62" s="51" t="str">
        <f>IF('3. Input Data'!H70=0,"--",'3. Input Data'!H70)</f>
        <v>--</v>
      </c>
      <c r="J62" s="58">
        <f t="shared" si="3"/>
        <v>0</v>
      </c>
      <c r="K62" s="51" t="str">
        <f>IF('3. Input Data'!I70=0,"--",'3. Input Data'!I70)</f>
        <v>--</v>
      </c>
      <c r="L62" s="58">
        <f t="shared" si="4"/>
        <v>0</v>
      </c>
      <c r="M62" s="51" t="str">
        <f>IF('3. Input Data'!J70=0,"--",'3. Input Data'!J70)</f>
        <v>--</v>
      </c>
      <c r="N62" s="58">
        <f t="shared" si="5"/>
        <v>0</v>
      </c>
      <c r="O62" s="51" t="str">
        <f>IF('3. Input Data'!K70=0,"--",'3. Input Data'!K70)</f>
        <v>--</v>
      </c>
      <c r="P62" s="58">
        <f t="shared" si="6"/>
        <v>0</v>
      </c>
      <c r="Q62" s="51" t="str">
        <f>IF('3. Input Data'!L70=0,"--",'3. Input Data'!L70)</f>
        <v>--</v>
      </c>
      <c r="R62" s="58">
        <f t="shared" si="7"/>
        <v>0</v>
      </c>
      <c r="S62" s="74">
        <f t="shared" si="8"/>
        <v>0</v>
      </c>
      <c r="T62" s="58">
        <f t="shared" si="9"/>
        <v>0</v>
      </c>
    </row>
    <row r="63" spans="1:20" x14ac:dyDescent="0.2">
      <c r="A63" s="71">
        <v>56</v>
      </c>
      <c r="B63" s="39">
        <f>'3. Input Data'!B71</f>
        <v>0</v>
      </c>
      <c r="C63" s="51" t="str">
        <f>IF('3. Input Data'!D71=0,"--",'3. Input Data'!D71)</f>
        <v>--</v>
      </c>
      <c r="D63" s="58">
        <f t="shared" si="0"/>
        <v>0</v>
      </c>
      <c r="E63" s="74" t="str">
        <f>IF('3. Input Data'!E71=0,"--",'3. Input Data'!E71)</f>
        <v>--</v>
      </c>
      <c r="F63" s="58">
        <f t="shared" si="1"/>
        <v>0</v>
      </c>
      <c r="G63" s="51" t="str">
        <f>IF('3. Input Data'!G71=0,"--",'3. Input Data'!G71)</f>
        <v>--</v>
      </c>
      <c r="H63" s="58">
        <f t="shared" si="2"/>
        <v>0</v>
      </c>
      <c r="I63" s="51" t="str">
        <f>IF('3. Input Data'!H71=0,"--",'3. Input Data'!H71)</f>
        <v>--</v>
      </c>
      <c r="J63" s="58">
        <f t="shared" si="3"/>
        <v>0</v>
      </c>
      <c r="K63" s="51" t="str">
        <f>IF('3. Input Data'!I71=0,"--",'3. Input Data'!I71)</f>
        <v>--</v>
      </c>
      <c r="L63" s="58">
        <f t="shared" si="4"/>
        <v>0</v>
      </c>
      <c r="M63" s="51" t="str">
        <f>IF('3. Input Data'!J71=0,"--",'3. Input Data'!J71)</f>
        <v>--</v>
      </c>
      <c r="N63" s="58">
        <f t="shared" si="5"/>
        <v>0</v>
      </c>
      <c r="O63" s="51" t="str">
        <f>IF('3. Input Data'!K71=0,"--",'3. Input Data'!K71)</f>
        <v>--</v>
      </c>
      <c r="P63" s="58">
        <f t="shared" si="6"/>
        <v>0</v>
      </c>
      <c r="Q63" s="51" t="str">
        <f>IF('3. Input Data'!L71=0,"--",'3. Input Data'!L71)</f>
        <v>--</v>
      </c>
      <c r="R63" s="58">
        <f t="shared" si="7"/>
        <v>0</v>
      </c>
      <c r="S63" s="74">
        <f t="shared" si="8"/>
        <v>0</v>
      </c>
      <c r="T63" s="58">
        <f t="shared" si="9"/>
        <v>0</v>
      </c>
    </row>
    <row r="64" spans="1:20" x14ac:dyDescent="0.2">
      <c r="A64" s="71">
        <v>57</v>
      </c>
      <c r="B64" s="39">
        <f>'3. Input Data'!B72</f>
        <v>0</v>
      </c>
      <c r="C64" s="51" t="str">
        <f>IF('3. Input Data'!D72=0,"--",'3. Input Data'!D72)</f>
        <v>--</v>
      </c>
      <c r="D64" s="58">
        <f t="shared" si="0"/>
        <v>0</v>
      </c>
      <c r="E64" s="74" t="str">
        <f>IF('3. Input Data'!E72=0,"--",'3. Input Data'!E72)</f>
        <v>--</v>
      </c>
      <c r="F64" s="58">
        <f t="shared" si="1"/>
        <v>0</v>
      </c>
      <c r="G64" s="51" t="str">
        <f>IF('3. Input Data'!G72=0,"--",'3. Input Data'!G72)</f>
        <v>--</v>
      </c>
      <c r="H64" s="58">
        <f t="shared" si="2"/>
        <v>0</v>
      </c>
      <c r="I64" s="51" t="str">
        <f>IF('3. Input Data'!H72=0,"--",'3. Input Data'!H72)</f>
        <v>--</v>
      </c>
      <c r="J64" s="58">
        <f t="shared" si="3"/>
        <v>0</v>
      </c>
      <c r="K64" s="51" t="str">
        <f>IF('3. Input Data'!I72=0,"--",'3. Input Data'!I72)</f>
        <v>--</v>
      </c>
      <c r="L64" s="58">
        <f t="shared" si="4"/>
        <v>0</v>
      </c>
      <c r="M64" s="51" t="str">
        <f>IF('3. Input Data'!J72=0,"--",'3. Input Data'!J72)</f>
        <v>--</v>
      </c>
      <c r="N64" s="58">
        <f t="shared" si="5"/>
        <v>0</v>
      </c>
      <c r="O64" s="51" t="str">
        <f>IF('3. Input Data'!K72=0,"--",'3. Input Data'!K72)</f>
        <v>--</v>
      </c>
      <c r="P64" s="58">
        <f t="shared" si="6"/>
        <v>0</v>
      </c>
      <c r="Q64" s="51" t="str">
        <f>IF('3. Input Data'!L72=0,"--",'3. Input Data'!L72)</f>
        <v>--</v>
      </c>
      <c r="R64" s="58">
        <f t="shared" si="7"/>
        <v>0</v>
      </c>
      <c r="S64" s="74">
        <f t="shared" si="8"/>
        <v>0</v>
      </c>
      <c r="T64" s="58">
        <f t="shared" si="9"/>
        <v>0</v>
      </c>
    </row>
    <row r="65" spans="1:20" x14ac:dyDescent="0.2">
      <c r="A65" s="71">
        <v>58</v>
      </c>
      <c r="B65" s="39">
        <f>'3. Input Data'!B73</f>
        <v>0</v>
      </c>
      <c r="C65" s="51" t="str">
        <f>IF('3. Input Data'!D73=0,"--",'3. Input Data'!D73)</f>
        <v>--</v>
      </c>
      <c r="D65" s="58">
        <f t="shared" si="0"/>
        <v>0</v>
      </c>
      <c r="E65" s="74" t="str">
        <f>IF('3. Input Data'!E73=0,"--",'3. Input Data'!E73)</f>
        <v>--</v>
      </c>
      <c r="F65" s="58">
        <f t="shared" si="1"/>
        <v>0</v>
      </c>
      <c r="G65" s="51" t="str">
        <f>IF('3. Input Data'!G73=0,"--",'3. Input Data'!G73)</f>
        <v>--</v>
      </c>
      <c r="H65" s="58">
        <f t="shared" si="2"/>
        <v>0</v>
      </c>
      <c r="I65" s="51" t="str">
        <f>IF('3. Input Data'!H73=0,"--",'3. Input Data'!H73)</f>
        <v>--</v>
      </c>
      <c r="J65" s="58">
        <f t="shared" si="3"/>
        <v>0</v>
      </c>
      <c r="K65" s="51" t="str">
        <f>IF('3. Input Data'!I73=0,"--",'3. Input Data'!I73)</f>
        <v>--</v>
      </c>
      <c r="L65" s="58">
        <f t="shared" si="4"/>
        <v>0</v>
      </c>
      <c r="M65" s="51" t="str">
        <f>IF('3. Input Data'!J73=0,"--",'3. Input Data'!J73)</f>
        <v>--</v>
      </c>
      <c r="N65" s="58">
        <f t="shared" si="5"/>
        <v>0</v>
      </c>
      <c r="O65" s="51" t="str">
        <f>IF('3. Input Data'!K73=0,"--",'3. Input Data'!K73)</f>
        <v>--</v>
      </c>
      <c r="P65" s="58">
        <f t="shared" si="6"/>
        <v>0</v>
      </c>
      <c r="Q65" s="51" t="str">
        <f>IF('3. Input Data'!L73=0,"--",'3. Input Data'!L73)</f>
        <v>--</v>
      </c>
      <c r="R65" s="58">
        <f t="shared" si="7"/>
        <v>0</v>
      </c>
      <c r="S65" s="74">
        <f t="shared" si="8"/>
        <v>0</v>
      </c>
      <c r="T65" s="58">
        <f t="shared" si="9"/>
        <v>0</v>
      </c>
    </row>
    <row r="66" spans="1:20" x14ac:dyDescent="0.2">
      <c r="A66" s="71">
        <v>59</v>
      </c>
      <c r="B66" s="39">
        <f>'3. Input Data'!B74</f>
        <v>0</v>
      </c>
      <c r="C66" s="51" t="str">
        <f>IF('3. Input Data'!D74=0,"--",'3. Input Data'!D74)</f>
        <v>--</v>
      </c>
      <c r="D66" s="58">
        <f t="shared" si="0"/>
        <v>0</v>
      </c>
      <c r="E66" s="74" t="str">
        <f>IF('3. Input Data'!E74=0,"--",'3. Input Data'!E74)</f>
        <v>--</v>
      </c>
      <c r="F66" s="58">
        <f t="shared" si="1"/>
        <v>0</v>
      </c>
      <c r="G66" s="51" t="str">
        <f>IF('3. Input Data'!G74=0,"--",'3. Input Data'!G74)</f>
        <v>--</v>
      </c>
      <c r="H66" s="58">
        <f t="shared" si="2"/>
        <v>0</v>
      </c>
      <c r="I66" s="51" t="str">
        <f>IF('3. Input Data'!H74=0,"--",'3. Input Data'!H74)</f>
        <v>--</v>
      </c>
      <c r="J66" s="58">
        <f t="shared" si="3"/>
        <v>0</v>
      </c>
      <c r="K66" s="51" t="str">
        <f>IF('3. Input Data'!I74=0,"--",'3. Input Data'!I74)</f>
        <v>--</v>
      </c>
      <c r="L66" s="58">
        <f t="shared" si="4"/>
        <v>0</v>
      </c>
      <c r="M66" s="51" t="str">
        <f>IF('3. Input Data'!J74=0,"--",'3. Input Data'!J74)</f>
        <v>--</v>
      </c>
      <c r="N66" s="58">
        <f t="shared" si="5"/>
        <v>0</v>
      </c>
      <c r="O66" s="51" t="str">
        <f>IF('3. Input Data'!K74=0,"--",'3. Input Data'!K74)</f>
        <v>--</v>
      </c>
      <c r="P66" s="58">
        <f t="shared" si="6"/>
        <v>0</v>
      </c>
      <c r="Q66" s="51" t="str">
        <f>IF('3. Input Data'!L74=0,"--",'3. Input Data'!L74)</f>
        <v>--</v>
      </c>
      <c r="R66" s="58">
        <f t="shared" si="7"/>
        <v>0</v>
      </c>
      <c r="S66" s="74">
        <f t="shared" si="8"/>
        <v>0</v>
      </c>
      <c r="T66" s="58">
        <f t="shared" si="9"/>
        <v>0</v>
      </c>
    </row>
    <row r="67" spans="1:20" x14ac:dyDescent="0.2">
      <c r="A67" s="71">
        <v>60</v>
      </c>
      <c r="B67" s="39">
        <f>'3. Input Data'!B75</f>
        <v>0</v>
      </c>
      <c r="C67" s="51" t="str">
        <f>IF('3. Input Data'!D75=0,"--",'3. Input Data'!D75)</f>
        <v>--</v>
      </c>
      <c r="D67" s="58">
        <f t="shared" si="0"/>
        <v>0</v>
      </c>
      <c r="E67" s="74" t="str">
        <f>IF('3. Input Data'!E75=0,"--",'3. Input Data'!E75)</f>
        <v>--</v>
      </c>
      <c r="F67" s="58">
        <f t="shared" si="1"/>
        <v>0</v>
      </c>
      <c r="G67" s="51" t="str">
        <f>IF('3. Input Data'!G75=0,"--",'3. Input Data'!G75)</f>
        <v>--</v>
      </c>
      <c r="H67" s="58">
        <f t="shared" si="2"/>
        <v>0</v>
      </c>
      <c r="I67" s="51" t="str">
        <f>IF('3. Input Data'!H75=0,"--",'3. Input Data'!H75)</f>
        <v>--</v>
      </c>
      <c r="J67" s="58">
        <f t="shared" si="3"/>
        <v>0</v>
      </c>
      <c r="K67" s="51" t="str">
        <f>IF('3. Input Data'!I75=0,"--",'3. Input Data'!I75)</f>
        <v>--</v>
      </c>
      <c r="L67" s="58">
        <f t="shared" si="4"/>
        <v>0</v>
      </c>
      <c r="M67" s="51" t="str">
        <f>IF('3. Input Data'!J75=0,"--",'3. Input Data'!J75)</f>
        <v>--</v>
      </c>
      <c r="N67" s="58">
        <f t="shared" si="5"/>
        <v>0</v>
      </c>
      <c r="O67" s="51" t="str">
        <f>IF('3. Input Data'!K75=0,"--",'3. Input Data'!K75)</f>
        <v>--</v>
      </c>
      <c r="P67" s="58">
        <f t="shared" si="6"/>
        <v>0</v>
      </c>
      <c r="Q67" s="51" t="str">
        <f>IF('3. Input Data'!L75=0,"--",'3. Input Data'!L75)</f>
        <v>--</v>
      </c>
      <c r="R67" s="58">
        <f t="shared" si="7"/>
        <v>0</v>
      </c>
      <c r="S67" s="74">
        <f t="shared" si="8"/>
        <v>0</v>
      </c>
      <c r="T67" s="58">
        <f t="shared" si="9"/>
        <v>0</v>
      </c>
    </row>
    <row r="68" spans="1:20" x14ac:dyDescent="0.2">
      <c r="A68" s="71">
        <v>61</v>
      </c>
      <c r="B68" s="39">
        <f>'3. Input Data'!B76</f>
        <v>0</v>
      </c>
      <c r="C68" s="51" t="str">
        <f>IF('3. Input Data'!D76=0,"--",'3. Input Data'!D76)</f>
        <v>--</v>
      </c>
      <c r="D68" s="58">
        <f t="shared" si="0"/>
        <v>0</v>
      </c>
      <c r="E68" s="74" t="str">
        <f>IF('3. Input Data'!E76=0,"--",'3. Input Data'!E76)</f>
        <v>--</v>
      </c>
      <c r="F68" s="58">
        <f t="shared" si="1"/>
        <v>0</v>
      </c>
      <c r="G68" s="51" t="str">
        <f>IF('3. Input Data'!G76=0,"--",'3. Input Data'!G76)</f>
        <v>--</v>
      </c>
      <c r="H68" s="58">
        <f t="shared" si="2"/>
        <v>0</v>
      </c>
      <c r="I68" s="51" t="str">
        <f>IF('3. Input Data'!H76=0,"--",'3. Input Data'!H76)</f>
        <v>--</v>
      </c>
      <c r="J68" s="58">
        <f t="shared" si="3"/>
        <v>0</v>
      </c>
      <c r="K68" s="51" t="str">
        <f>IF('3. Input Data'!I76=0,"--",'3. Input Data'!I76)</f>
        <v>--</v>
      </c>
      <c r="L68" s="58">
        <f t="shared" si="4"/>
        <v>0</v>
      </c>
      <c r="M68" s="51" t="str">
        <f>IF('3. Input Data'!J76=0,"--",'3. Input Data'!J76)</f>
        <v>--</v>
      </c>
      <c r="N68" s="58">
        <f t="shared" si="5"/>
        <v>0</v>
      </c>
      <c r="O68" s="51" t="str">
        <f>IF('3. Input Data'!K76=0,"--",'3. Input Data'!K76)</f>
        <v>--</v>
      </c>
      <c r="P68" s="58">
        <f t="shared" si="6"/>
        <v>0</v>
      </c>
      <c r="Q68" s="51" t="str">
        <f>IF('3. Input Data'!L76=0,"--",'3. Input Data'!L76)</f>
        <v>--</v>
      </c>
      <c r="R68" s="58">
        <f t="shared" si="7"/>
        <v>0</v>
      </c>
      <c r="S68" s="74">
        <f t="shared" si="8"/>
        <v>0</v>
      </c>
      <c r="T68" s="58">
        <f t="shared" si="9"/>
        <v>0</v>
      </c>
    </row>
    <row r="69" spans="1:20" x14ac:dyDescent="0.2">
      <c r="A69" s="71">
        <v>62</v>
      </c>
      <c r="B69" s="39">
        <f>'3. Input Data'!B77</f>
        <v>0</v>
      </c>
      <c r="C69" s="51" t="str">
        <f>IF('3. Input Data'!D77=0,"--",'3. Input Data'!D77)</f>
        <v>--</v>
      </c>
      <c r="D69" s="58">
        <f t="shared" si="0"/>
        <v>0</v>
      </c>
      <c r="E69" s="74" t="str">
        <f>IF('3. Input Data'!E77=0,"--",'3. Input Data'!E77)</f>
        <v>--</v>
      </c>
      <c r="F69" s="58">
        <f t="shared" si="1"/>
        <v>0</v>
      </c>
      <c r="G69" s="51" t="str">
        <f>IF('3. Input Data'!G77=0,"--",'3. Input Data'!G77)</f>
        <v>--</v>
      </c>
      <c r="H69" s="58">
        <f t="shared" si="2"/>
        <v>0</v>
      </c>
      <c r="I69" s="51" t="str">
        <f>IF('3. Input Data'!H77=0,"--",'3. Input Data'!H77)</f>
        <v>--</v>
      </c>
      <c r="J69" s="58">
        <f t="shared" si="3"/>
        <v>0</v>
      </c>
      <c r="K69" s="51" t="str">
        <f>IF('3. Input Data'!I77=0,"--",'3. Input Data'!I77)</f>
        <v>--</v>
      </c>
      <c r="L69" s="58">
        <f t="shared" si="4"/>
        <v>0</v>
      </c>
      <c r="M69" s="51" t="str">
        <f>IF('3. Input Data'!J77=0,"--",'3. Input Data'!J77)</f>
        <v>--</v>
      </c>
      <c r="N69" s="58">
        <f t="shared" si="5"/>
        <v>0</v>
      </c>
      <c r="O69" s="51" t="str">
        <f>IF('3. Input Data'!K77=0,"--",'3. Input Data'!K77)</f>
        <v>--</v>
      </c>
      <c r="P69" s="58">
        <f t="shared" si="6"/>
        <v>0</v>
      </c>
      <c r="Q69" s="51" t="str">
        <f>IF('3. Input Data'!L77=0,"--",'3. Input Data'!L77)</f>
        <v>--</v>
      </c>
      <c r="R69" s="58">
        <f t="shared" si="7"/>
        <v>0</v>
      </c>
      <c r="S69" s="74">
        <f t="shared" si="8"/>
        <v>0</v>
      </c>
      <c r="T69" s="58">
        <f t="shared" si="9"/>
        <v>0</v>
      </c>
    </row>
    <row r="70" spans="1:20" x14ac:dyDescent="0.2">
      <c r="A70" s="71">
        <v>63</v>
      </c>
      <c r="B70" s="39">
        <f>'3. Input Data'!B78</f>
        <v>0</v>
      </c>
      <c r="C70" s="51" t="str">
        <f>IF('3. Input Data'!D78=0,"--",'3. Input Data'!D78)</f>
        <v>--</v>
      </c>
      <c r="D70" s="58">
        <f t="shared" si="0"/>
        <v>0</v>
      </c>
      <c r="E70" s="74" t="str">
        <f>IF('3. Input Data'!E78=0,"--",'3. Input Data'!E78)</f>
        <v>--</v>
      </c>
      <c r="F70" s="58">
        <f t="shared" si="1"/>
        <v>0</v>
      </c>
      <c r="G70" s="51" t="str">
        <f>IF('3. Input Data'!G78=0,"--",'3. Input Data'!G78)</f>
        <v>--</v>
      </c>
      <c r="H70" s="58">
        <f t="shared" si="2"/>
        <v>0</v>
      </c>
      <c r="I70" s="51" t="str">
        <f>IF('3. Input Data'!H78=0,"--",'3. Input Data'!H78)</f>
        <v>--</v>
      </c>
      <c r="J70" s="58">
        <f t="shared" si="3"/>
        <v>0</v>
      </c>
      <c r="K70" s="51" t="str">
        <f>IF('3. Input Data'!I78=0,"--",'3. Input Data'!I78)</f>
        <v>--</v>
      </c>
      <c r="L70" s="58">
        <f t="shared" si="4"/>
        <v>0</v>
      </c>
      <c r="M70" s="51" t="str">
        <f>IF('3. Input Data'!J78=0,"--",'3. Input Data'!J78)</f>
        <v>--</v>
      </c>
      <c r="N70" s="58">
        <f t="shared" si="5"/>
        <v>0</v>
      </c>
      <c r="O70" s="51" t="str">
        <f>IF('3. Input Data'!K78=0,"--",'3. Input Data'!K78)</f>
        <v>--</v>
      </c>
      <c r="P70" s="58">
        <f t="shared" si="6"/>
        <v>0</v>
      </c>
      <c r="Q70" s="51" t="str">
        <f>IF('3. Input Data'!L78=0,"--",'3. Input Data'!L78)</f>
        <v>--</v>
      </c>
      <c r="R70" s="58">
        <f t="shared" si="7"/>
        <v>0</v>
      </c>
      <c r="S70" s="74">
        <f t="shared" si="8"/>
        <v>0</v>
      </c>
      <c r="T70" s="58">
        <f t="shared" si="9"/>
        <v>0</v>
      </c>
    </row>
    <row r="71" spans="1:20" x14ac:dyDescent="0.2">
      <c r="A71" s="71">
        <v>64</v>
      </c>
      <c r="B71" s="39">
        <f>'3. Input Data'!B79</f>
        <v>0</v>
      </c>
      <c r="C71" s="51" t="str">
        <f>IF('3. Input Data'!D79=0,"--",'3. Input Data'!D79)</f>
        <v>--</v>
      </c>
      <c r="D71" s="58">
        <f t="shared" si="0"/>
        <v>0</v>
      </c>
      <c r="E71" s="74" t="str">
        <f>IF('3. Input Data'!E79=0,"--",'3. Input Data'!E79)</f>
        <v>--</v>
      </c>
      <c r="F71" s="58">
        <f t="shared" si="1"/>
        <v>0</v>
      </c>
      <c r="G71" s="51" t="str">
        <f>IF('3. Input Data'!G79=0,"--",'3. Input Data'!G79)</f>
        <v>--</v>
      </c>
      <c r="H71" s="58">
        <f t="shared" si="2"/>
        <v>0</v>
      </c>
      <c r="I71" s="51" t="str">
        <f>IF('3. Input Data'!H79=0,"--",'3. Input Data'!H79)</f>
        <v>--</v>
      </c>
      <c r="J71" s="58">
        <f t="shared" si="3"/>
        <v>0</v>
      </c>
      <c r="K71" s="51" t="str">
        <f>IF('3. Input Data'!I79=0,"--",'3. Input Data'!I79)</f>
        <v>--</v>
      </c>
      <c r="L71" s="58">
        <f t="shared" si="4"/>
        <v>0</v>
      </c>
      <c r="M71" s="51" t="str">
        <f>IF('3. Input Data'!J79=0,"--",'3. Input Data'!J79)</f>
        <v>--</v>
      </c>
      <c r="N71" s="58">
        <f t="shared" si="5"/>
        <v>0</v>
      </c>
      <c r="O71" s="51" t="str">
        <f>IF('3. Input Data'!K79=0,"--",'3. Input Data'!K79)</f>
        <v>--</v>
      </c>
      <c r="P71" s="58">
        <f t="shared" si="6"/>
        <v>0</v>
      </c>
      <c r="Q71" s="51" t="str">
        <f>IF('3. Input Data'!L79=0,"--",'3. Input Data'!L79)</f>
        <v>--</v>
      </c>
      <c r="R71" s="58">
        <f t="shared" si="7"/>
        <v>0</v>
      </c>
      <c r="S71" s="74">
        <f t="shared" si="8"/>
        <v>0</v>
      </c>
      <c r="T71" s="58">
        <f t="shared" si="9"/>
        <v>0</v>
      </c>
    </row>
    <row r="72" spans="1:20" x14ac:dyDescent="0.2">
      <c r="A72" s="71">
        <v>65</v>
      </c>
      <c r="B72" s="39">
        <f>'3. Input Data'!B80</f>
        <v>0</v>
      </c>
      <c r="C72" s="51" t="str">
        <f>IF('3. Input Data'!D80=0,"--",'3. Input Data'!D80)</f>
        <v>--</v>
      </c>
      <c r="D72" s="58">
        <f t="shared" si="0"/>
        <v>0</v>
      </c>
      <c r="E72" s="74" t="str">
        <f>IF('3. Input Data'!E80=0,"--",'3. Input Data'!E80)</f>
        <v>--</v>
      </c>
      <c r="F72" s="58">
        <f t="shared" si="1"/>
        <v>0</v>
      </c>
      <c r="G72" s="51" t="str">
        <f>IF('3. Input Data'!G80=0,"--",'3. Input Data'!G80)</f>
        <v>--</v>
      </c>
      <c r="H72" s="58">
        <f t="shared" si="2"/>
        <v>0</v>
      </c>
      <c r="I72" s="51" t="str">
        <f>IF('3. Input Data'!H80=0,"--",'3. Input Data'!H80)</f>
        <v>--</v>
      </c>
      <c r="J72" s="58">
        <f t="shared" si="3"/>
        <v>0</v>
      </c>
      <c r="K72" s="51" t="str">
        <f>IF('3. Input Data'!I80=0,"--",'3. Input Data'!I80)</f>
        <v>--</v>
      </c>
      <c r="L72" s="58">
        <f t="shared" si="4"/>
        <v>0</v>
      </c>
      <c r="M72" s="51" t="str">
        <f>IF('3. Input Data'!J80=0,"--",'3. Input Data'!J80)</f>
        <v>--</v>
      </c>
      <c r="N72" s="58">
        <f t="shared" si="5"/>
        <v>0</v>
      </c>
      <c r="O72" s="51" t="str">
        <f>IF('3. Input Data'!K80=0,"--",'3. Input Data'!K80)</f>
        <v>--</v>
      </c>
      <c r="P72" s="58">
        <f t="shared" si="6"/>
        <v>0</v>
      </c>
      <c r="Q72" s="51" t="str">
        <f>IF('3. Input Data'!L80=0,"--",'3. Input Data'!L80)</f>
        <v>--</v>
      </c>
      <c r="R72" s="58">
        <f t="shared" si="7"/>
        <v>0</v>
      </c>
      <c r="S72" s="74">
        <f t="shared" si="8"/>
        <v>0</v>
      </c>
      <c r="T72" s="58">
        <f t="shared" si="9"/>
        <v>0</v>
      </c>
    </row>
    <row r="73" spans="1:20" x14ac:dyDescent="0.2">
      <c r="A73" s="71">
        <v>66</v>
      </c>
      <c r="B73" s="39">
        <f>'3. Input Data'!B81</f>
        <v>0</v>
      </c>
      <c r="C73" s="51" t="str">
        <f>IF('3. Input Data'!D81=0,"--",'3. Input Data'!D81)</f>
        <v>--</v>
      </c>
      <c r="D73" s="58">
        <f t="shared" ref="D73:D136" si="10">IF(C73="--",0,LOG10(5+STANDARDIZE(C73,$C$1,$D$2)))</f>
        <v>0</v>
      </c>
      <c r="E73" s="74" t="str">
        <f>IF('3. Input Data'!E81=0,"--",'3. Input Data'!E81)</f>
        <v>--</v>
      </c>
      <c r="F73" s="58">
        <f t="shared" ref="F73:F136" si="11">IF(E73="--",0,LOG10(5+STANDARDIZE(E73,$E$1,$F$2)))</f>
        <v>0</v>
      </c>
      <c r="G73" s="51" t="str">
        <f>IF('3. Input Data'!G81=0,"--",'3. Input Data'!G81)</f>
        <v>--</v>
      </c>
      <c r="H73" s="58">
        <f t="shared" ref="H73:H136" si="12">IF(G73="--",0,LOG10(5+STANDARDIZE(G73,$G$1,$H$2)))</f>
        <v>0</v>
      </c>
      <c r="I73" s="51" t="str">
        <f>IF('3. Input Data'!H81=0,"--",'3. Input Data'!H81)</f>
        <v>--</v>
      </c>
      <c r="J73" s="58">
        <f t="shared" ref="J73:J136" si="13">IF(I73="--",0,LOG10(5+STANDARDIZE(I73,$I$1,$J$2)))</f>
        <v>0</v>
      </c>
      <c r="K73" s="51" t="str">
        <f>IF('3. Input Data'!I81=0,"--",'3. Input Data'!I81)</f>
        <v>--</v>
      </c>
      <c r="L73" s="58">
        <f t="shared" ref="L73:L136" si="14">IF(K73="--",0,LOG10(5+STANDARDIZE(K73,$K$1,$L$2)))</f>
        <v>0</v>
      </c>
      <c r="M73" s="51" t="str">
        <f>IF('3. Input Data'!J81=0,"--",'3. Input Data'!J81)</f>
        <v>--</v>
      </c>
      <c r="N73" s="58">
        <f t="shared" ref="N73:N136" si="15">IF(M73="--",0,LOG10(5+STANDARDIZE(M73,$M$1,$N$2)))</f>
        <v>0</v>
      </c>
      <c r="O73" s="51" t="str">
        <f>IF('3. Input Data'!K81=0,"--",'3. Input Data'!K81)</f>
        <v>--</v>
      </c>
      <c r="P73" s="58">
        <f t="shared" ref="P73:P136" si="16">IF(O73="--",0,LOG10(5+STANDARDIZE(O73,$O$1,$P$2)))</f>
        <v>0</v>
      </c>
      <c r="Q73" s="51" t="str">
        <f>IF('3. Input Data'!L81=0,"--",'3. Input Data'!L81)</f>
        <v>--</v>
      </c>
      <c r="R73" s="58">
        <f t="shared" ref="R73:R136" si="17">IF(Q73="--",0,LOG10(5+STANDARDIZE(Q73,$Q$1,$R$2)))</f>
        <v>0</v>
      </c>
      <c r="S73" s="74">
        <f t="shared" ref="S73:S136" si="18">IF(O73="--",0,O73)+IF(Q73="--",0,Q73)</f>
        <v>0</v>
      </c>
      <c r="T73" s="58">
        <f t="shared" ref="T73:T136" si="19">IF(S73=0,0,LOG10(5+STANDARDIZE(S73,$S$1,$T$2)))</f>
        <v>0</v>
      </c>
    </row>
    <row r="74" spans="1:20" x14ac:dyDescent="0.2">
      <c r="A74" s="71">
        <v>67</v>
      </c>
      <c r="B74" s="39">
        <f>'3. Input Data'!B82</f>
        <v>0</v>
      </c>
      <c r="C74" s="51" t="str">
        <f>IF('3. Input Data'!D82=0,"--",'3. Input Data'!D82)</f>
        <v>--</v>
      </c>
      <c r="D74" s="58">
        <f t="shared" si="10"/>
        <v>0</v>
      </c>
      <c r="E74" s="74" t="str">
        <f>IF('3. Input Data'!E82=0,"--",'3. Input Data'!E82)</f>
        <v>--</v>
      </c>
      <c r="F74" s="58">
        <f t="shared" si="11"/>
        <v>0</v>
      </c>
      <c r="G74" s="51" t="str">
        <f>IF('3. Input Data'!G82=0,"--",'3. Input Data'!G82)</f>
        <v>--</v>
      </c>
      <c r="H74" s="58">
        <f t="shared" si="12"/>
        <v>0</v>
      </c>
      <c r="I74" s="51" t="str">
        <f>IF('3. Input Data'!H82=0,"--",'3. Input Data'!H82)</f>
        <v>--</v>
      </c>
      <c r="J74" s="58">
        <f t="shared" si="13"/>
        <v>0</v>
      </c>
      <c r="K74" s="51" t="str">
        <f>IF('3. Input Data'!I82=0,"--",'3. Input Data'!I82)</f>
        <v>--</v>
      </c>
      <c r="L74" s="58">
        <f t="shared" si="14"/>
        <v>0</v>
      </c>
      <c r="M74" s="51" t="str">
        <f>IF('3. Input Data'!J82=0,"--",'3. Input Data'!J82)</f>
        <v>--</v>
      </c>
      <c r="N74" s="58">
        <f t="shared" si="15"/>
        <v>0</v>
      </c>
      <c r="O74" s="51" t="str">
        <f>IF('3. Input Data'!K82=0,"--",'3. Input Data'!K82)</f>
        <v>--</v>
      </c>
      <c r="P74" s="58">
        <f t="shared" si="16"/>
        <v>0</v>
      </c>
      <c r="Q74" s="51" t="str">
        <f>IF('3. Input Data'!L82=0,"--",'3. Input Data'!L82)</f>
        <v>--</v>
      </c>
      <c r="R74" s="58">
        <f t="shared" si="17"/>
        <v>0</v>
      </c>
      <c r="S74" s="74">
        <f t="shared" si="18"/>
        <v>0</v>
      </c>
      <c r="T74" s="58">
        <f t="shared" si="19"/>
        <v>0</v>
      </c>
    </row>
    <row r="75" spans="1:20" x14ac:dyDescent="0.2">
      <c r="A75" s="71">
        <v>68</v>
      </c>
      <c r="B75" s="39">
        <f>'3. Input Data'!B83</f>
        <v>0</v>
      </c>
      <c r="C75" s="51" t="str">
        <f>IF('3. Input Data'!D83=0,"--",'3. Input Data'!D83)</f>
        <v>--</v>
      </c>
      <c r="D75" s="58">
        <f t="shared" si="10"/>
        <v>0</v>
      </c>
      <c r="E75" s="74" t="str">
        <f>IF('3. Input Data'!E83=0,"--",'3. Input Data'!E83)</f>
        <v>--</v>
      </c>
      <c r="F75" s="58">
        <f t="shared" si="11"/>
        <v>0</v>
      </c>
      <c r="G75" s="51" t="str">
        <f>IF('3. Input Data'!G83=0,"--",'3. Input Data'!G83)</f>
        <v>--</v>
      </c>
      <c r="H75" s="58">
        <f t="shared" si="12"/>
        <v>0</v>
      </c>
      <c r="I75" s="51" t="str">
        <f>IF('3. Input Data'!H83=0,"--",'3. Input Data'!H83)</f>
        <v>--</v>
      </c>
      <c r="J75" s="58">
        <f t="shared" si="13"/>
        <v>0</v>
      </c>
      <c r="K75" s="51" t="str">
        <f>IF('3. Input Data'!I83=0,"--",'3. Input Data'!I83)</f>
        <v>--</v>
      </c>
      <c r="L75" s="58">
        <f t="shared" si="14"/>
        <v>0</v>
      </c>
      <c r="M75" s="51" t="str">
        <f>IF('3. Input Data'!J83=0,"--",'3. Input Data'!J83)</f>
        <v>--</v>
      </c>
      <c r="N75" s="58">
        <f t="shared" si="15"/>
        <v>0</v>
      </c>
      <c r="O75" s="51" t="str">
        <f>IF('3. Input Data'!K83=0,"--",'3. Input Data'!K83)</f>
        <v>--</v>
      </c>
      <c r="P75" s="58">
        <f t="shared" si="16"/>
        <v>0</v>
      </c>
      <c r="Q75" s="51" t="str">
        <f>IF('3. Input Data'!L83=0,"--",'3. Input Data'!L83)</f>
        <v>--</v>
      </c>
      <c r="R75" s="58">
        <f t="shared" si="17"/>
        <v>0</v>
      </c>
      <c r="S75" s="74">
        <f t="shared" si="18"/>
        <v>0</v>
      </c>
      <c r="T75" s="58">
        <f t="shared" si="19"/>
        <v>0</v>
      </c>
    </row>
    <row r="76" spans="1:20" x14ac:dyDescent="0.2">
      <c r="A76" s="71">
        <v>69</v>
      </c>
      <c r="B76" s="39">
        <f>'3. Input Data'!B84</f>
        <v>0</v>
      </c>
      <c r="C76" s="51" t="str">
        <f>IF('3. Input Data'!D84=0,"--",'3. Input Data'!D84)</f>
        <v>--</v>
      </c>
      <c r="D76" s="58">
        <f t="shared" si="10"/>
        <v>0</v>
      </c>
      <c r="E76" s="74" t="str">
        <f>IF('3. Input Data'!E84=0,"--",'3. Input Data'!E84)</f>
        <v>--</v>
      </c>
      <c r="F76" s="58">
        <f t="shared" si="11"/>
        <v>0</v>
      </c>
      <c r="G76" s="51" t="str">
        <f>IF('3. Input Data'!G84=0,"--",'3. Input Data'!G84)</f>
        <v>--</v>
      </c>
      <c r="H76" s="58">
        <f t="shared" si="12"/>
        <v>0</v>
      </c>
      <c r="I76" s="51" t="str">
        <f>IF('3. Input Data'!H84=0,"--",'3. Input Data'!H84)</f>
        <v>--</v>
      </c>
      <c r="J76" s="58">
        <f t="shared" si="13"/>
        <v>0</v>
      </c>
      <c r="K76" s="51" t="str">
        <f>IF('3. Input Data'!I84=0,"--",'3. Input Data'!I84)</f>
        <v>--</v>
      </c>
      <c r="L76" s="58">
        <f t="shared" si="14"/>
        <v>0</v>
      </c>
      <c r="M76" s="51" t="str">
        <f>IF('3. Input Data'!J84=0,"--",'3. Input Data'!J84)</f>
        <v>--</v>
      </c>
      <c r="N76" s="58">
        <f t="shared" si="15"/>
        <v>0</v>
      </c>
      <c r="O76" s="51" t="str">
        <f>IF('3. Input Data'!K84=0,"--",'3. Input Data'!K84)</f>
        <v>--</v>
      </c>
      <c r="P76" s="58">
        <f t="shared" si="16"/>
        <v>0</v>
      </c>
      <c r="Q76" s="51" t="str">
        <f>IF('3. Input Data'!L84=0,"--",'3. Input Data'!L84)</f>
        <v>--</v>
      </c>
      <c r="R76" s="58">
        <f t="shared" si="17"/>
        <v>0</v>
      </c>
      <c r="S76" s="74">
        <f t="shared" si="18"/>
        <v>0</v>
      </c>
      <c r="T76" s="58">
        <f t="shared" si="19"/>
        <v>0</v>
      </c>
    </row>
    <row r="77" spans="1:20" x14ac:dyDescent="0.2">
      <c r="A77" s="71">
        <v>70</v>
      </c>
      <c r="B77" s="39">
        <f>'3. Input Data'!B85</f>
        <v>0</v>
      </c>
      <c r="C77" s="51" t="str">
        <f>IF('3. Input Data'!D85=0,"--",'3. Input Data'!D85)</f>
        <v>--</v>
      </c>
      <c r="D77" s="58">
        <f t="shared" si="10"/>
        <v>0</v>
      </c>
      <c r="E77" s="74" t="str">
        <f>IF('3. Input Data'!E85=0,"--",'3. Input Data'!E85)</f>
        <v>--</v>
      </c>
      <c r="F77" s="58">
        <f t="shared" si="11"/>
        <v>0</v>
      </c>
      <c r="G77" s="51" t="str">
        <f>IF('3. Input Data'!G85=0,"--",'3. Input Data'!G85)</f>
        <v>--</v>
      </c>
      <c r="H77" s="58">
        <f t="shared" si="12"/>
        <v>0</v>
      </c>
      <c r="I77" s="51" t="str">
        <f>IF('3. Input Data'!H85=0,"--",'3. Input Data'!H85)</f>
        <v>--</v>
      </c>
      <c r="J77" s="58">
        <f t="shared" si="13"/>
        <v>0</v>
      </c>
      <c r="K77" s="51" t="str">
        <f>IF('3. Input Data'!I85=0,"--",'3. Input Data'!I85)</f>
        <v>--</v>
      </c>
      <c r="L77" s="58">
        <f t="shared" si="14"/>
        <v>0</v>
      </c>
      <c r="M77" s="51" t="str">
        <f>IF('3. Input Data'!J85=0,"--",'3. Input Data'!J85)</f>
        <v>--</v>
      </c>
      <c r="N77" s="58">
        <f t="shared" si="15"/>
        <v>0</v>
      </c>
      <c r="O77" s="51" t="str">
        <f>IF('3. Input Data'!K85=0,"--",'3. Input Data'!K85)</f>
        <v>--</v>
      </c>
      <c r="P77" s="58">
        <f t="shared" si="16"/>
        <v>0</v>
      </c>
      <c r="Q77" s="51" t="str">
        <f>IF('3. Input Data'!L85=0,"--",'3. Input Data'!L85)</f>
        <v>--</v>
      </c>
      <c r="R77" s="58">
        <f t="shared" si="17"/>
        <v>0</v>
      </c>
      <c r="S77" s="74">
        <f t="shared" si="18"/>
        <v>0</v>
      </c>
      <c r="T77" s="58">
        <f t="shared" si="19"/>
        <v>0</v>
      </c>
    </row>
    <row r="78" spans="1:20" x14ac:dyDescent="0.2">
      <c r="A78" s="71">
        <v>71</v>
      </c>
      <c r="B78" s="39">
        <f>'3. Input Data'!B86</f>
        <v>0</v>
      </c>
      <c r="C78" s="51" t="str">
        <f>IF('3. Input Data'!D86=0,"--",'3. Input Data'!D86)</f>
        <v>--</v>
      </c>
      <c r="D78" s="58">
        <f t="shared" si="10"/>
        <v>0</v>
      </c>
      <c r="E78" s="74" t="str">
        <f>IF('3. Input Data'!E86=0,"--",'3. Input Data'!E86)</f>
        <v>--</v>
      </c>
      <c r="F78" s="58">
        <f t="shared" si="11"/>
        <v>0</v>
      </c>
      <c r="G78" s="51" t="str">
        <f>IF('3. Input Data'!G86=0,"--",'3. Input Data'!G86)</f>
        <v>--</v>
      </c>
      <c r="H78" s="58">
        <f t="shared" si="12"/>
        <v>0</v>
      </c>
      <c r="I78" s="51" t="str">
        <f>IF('3. Input Data'!H86=0,"--",'3. Input Data'!H86)</f>
        <v>--</v>
      </c>
      <c r="J78" s="58">
        <f t="shared" si="13"/>
        <v>0</v>
      </c>
      <c r="K78" s="51" t="str">
        <f>IF('3. Input Data'!I86=0,"--",'3. Input Data'!I86)</f>
        <v>--</v>
      </c>
      <c r="L78" s="58">
        <f t="shared" si="14"/>
        <v>0</v>
      </c>
      <c r="M78" s="51" t="str">
        <f>IF('3. Input Data'!J86=0,"--",'3. Input Data'!J86)</f>
        <v>--</v>
      </c>
      <c r="N78" s="58">
        <f t="shared" si="15"/>
        <v>0</v>
      </c>
      <c r="O78" s="51" t="str">
        <f>IF('3. Input Data'!K86=0,"--",'3. Input Data'!K86)</f>
        <v>--</v>
      </c>
      <c r="P78" s="58">
        <f t="shared" si="16"/>
        <v>0</v>
      </c>
      <c r="Q78" s="51" t="str">
        <f>IF('3. Input Data'!L86=0,"--",'3. Input Data'!L86)</f>
        <v>--</v>
      </c>
      <c r="R78" s="58">
        <f t="shared" si="17"/>
        <v>0</v>
      </c>
      <c r="S78" s="74">
        <f t="shared" si="18"/>
        <v>0</v>
      </c>
      <c r="T78" s="58">
        <f t="shared" si="19"/>
        <v>0</v>
      </c>
    </row>
    <row r="79" spans="1:20" x14ac:dyDescent="0.2">
      <c r="A79" s="71">
        <v>72</v>
      </c>
      <c r="B79" s="39">
        <f>'3. Input Data'!B87</f>
        <v>0</v>
      </c>
      <c r="C79" s="51" t="str">
        <f>IF('3. Input Data'!D87=0,"--",'3. Input Data'!D87)</f>
        <v>--</v>
      </c>
      <c r="D79" s="58">
        <f t="shared" si="10"/>
        <v>0</v>
      </c>
      <c r="E79" s="74" t="str">
        <f>IF('3. Input Data'!E87=0,"--",'3. Input Data'!E87)</f>
        <v>--</v>
      </c>
      <c r="F79" s="58">
        <f t="shared" si="11"/>
        <v>0</v>
      </c>
      <c r="G79" s="51" t="str">
        <f>IF('3. Input Data'!G87=0,"--",'3. Input Data'!G87)</f>
        <v>--</v>
      </c>
      <c r="H79" s="58">
        <f t="shared" si="12"/>
        <v>0</v>
      </c>
      <c r="I79" s="51" t="str">
        <f>IF('3. Input Data'!H87=0,"--",'3. Input Data'!H87)</f>
        <v>--</v>
      </c>
      <c r="J79" s="58">
        <f t="shared" si="13"/>
        <v>0</v>
      </c>
      <c r="K79" s="51" t="str">
        <f>IF('3. Input Data'!I87=0,"--",'3. Input Data'!I87)</f>
        <v>--</v>
      </c>
      <c r="L79" s="58">
        <f t="shared" si="14"/>
        <v>0</v>
      </c>
      <c r="M79" s="51" t="str">
        <f>IF('3. Input Data'!J87=0,"--",'3. Input Data'!J87)</f>
        <v>--</v>
      </c>
      <c r="N79" s="58">
        <f t="shared" si="15"/>
        <v>0</v>
      </c>
      <c r="O79" s="51" t="str">
        <f>IF('3. Input Data'!K87=0,"--",'3. Input Data'!K87)</f>
        <v>--</v>
      </c>
      <c r="P79" s="58">
        <f t="shared" si="16"/>
        <v>0</v>
      </c>
      <c r="Q79" s="51" t="str">
        <f>IF('3. Input Data'!L87=0,"--",'3. Input Data'!L87)</f>
        <v>--</v>
      </c>
      <c r="R79" s="58">
        <f t="shared" si="17"/>
        <v>0</v>
      </c>
      <c r="S79" s="74">
        <f t="shared" si="18"/>
        <v>0</v>
      </c>
      <c r="T79" s="58">
        <f t="shared" si="19"/>
        <v>0</v>
      </c>
    </row>
    <row r="80" spans="1:20" x14ac:dyDescent="0.2">
      <c r="A80" s="71">
        <v>73</v>
      </c>
      <c r="B80" s="39">
        <f>'3. Input Data'!B88</f>
        <v>0</v>
      </c>
      <c r="C80" s="51" t="str">
        <f>IF('3. Input Data'!D88=0,"--",'3. Input Data'!D88)</f>
        <v>--</v>
      </c>
      <c r="D80" s="58">
        <f t="shared" si="10"/>
        <v>0</v>
      </c>
      <c r="E80" s="74" t="str">
        <f>IF('3. Input Data'!E88=0,"--",'3. Input Data'!E88)</f>
        <v>--</v>
      </c>
      <c r="F80" s="58">
        <f t="shared" si="11"/>
        <v>0</v>
      </c>
      <c r="G80" s="51" t="str">
        <f>IF('3. Input Data'!G88=0,"--",'3. Input Data'!G88)</f>
        <v>--</v>
      </c>
      <c r="H80" s="58">
        <f t="shared" si="12"/>
        <v>0</v>
      </c>
      <c r="I80" s="51" t="str">
        <f>IF('3. Input Data'!H88=0,"--",'3. Input Data'!H88)</f>
        <v>--</v>
      </c>
      <c r="J80" s="58">
        <f t="shared" si="13"/>
        <v>0</v>
      </c>
      <c r="K80" s="51" t="str">
        <f>IF('3. Input Data'!I88=0,"--",'3. Input Data'!I88)</f>
        <v>--</v>
      </c>
      <c r="L80" s="58">
        <f t="shared" si="14"/>
        <v>0</v>
      </c>
      <c r="M80" s="51" t="str">
        <f>IF('3. Input Data'!J88=0,"--",'3. Input Data'!J88)</f>
        <v>--</v>
      </c>
      <c r="N80" s="58">
        <f t="shared" si="15"/>
        <v>0</v>
      </c>
      <c r="O80" s="51" t="str">
        <f>IF('3. Input Data'!K88=0,"--",'3. Input Data'!K88)</f>
        <v>--</v>
      </c>
      <c r="P80" s="58">
        <f t="shared" si="16"/>
        <v>0</v>
      </c>
      <c r="Q80" s="51" t="str">
        <f>IF('3. Input Data'!L88=0,"--",'3. Input Data'!L88)</f>
        <v>--</v>
      </c>
      <c r="R80" s="58">
        <f t="shared" si="17"/>
        <v>0</v>
      </c>
      <c r="S80" s="74">
        <f t="shared" si="18"/>
        <v>0</v>
      </c>
      <c r="T80" s="58">
        <f t="shared" si="19"/>
        <v>0</v>
      </c>
    </row>
    <row r="81" spans="1:20" x14ac:dyDescent="0.2">
      <c r="A81" s="71">
        <v>74</v>
      </c>
      <c r="B81" s="39">
        <f>'3. Input Data'!B89</f>
        <v>0</v>
      </c>
      <c r="C81" s="51" t="str">
        <f>IF('3. Input Data'!D89=0,"--",'3. Input Data'!D89)</f>
        <v>--</v>
      </c>
      <c r="D81" s="58">
        <f t="shared" si="10"/>
        <v>0</v>
      </c>
      <c r="E81" s="74" t="str">
        <f>IF('3. Input Data'!E89=0,"--",'3. Input Data'!E89)</f>
        <v>--</v>
      </c>
      <c r="F81" s="58">
        <f t="shared" si="11"/>
        <v>0</v>
      </c>
      <c r="G81" s="51" t="str">
        <f>IF('3. Input Data'!G89=0,"--",'3. Input Data'!G89)</f>
        <v>--</v>
      </c>
      <c r="H81" s="58">
        <f t="shared" si="12"/>
        <v>0</v>
      </c>
      <c r="I81" s="51" t="str">
        <f>IF('3. Input Data'!H89=0,"--",'3. Input Data'!H89)</f>
        <v>--</v>
      </c>
      <c r="J81" s="58">
        <f t="shared" si="13"/>
        <v>0</v>
      </c>
      <c r="K81" s="51" t="str">
        <f>IF('3. Input Data'!I89=0,"--",'3. Input Data'!I89)</f>
        <v>--</v>
      </c>
      <c r="L81" s="58">
        <f t="shared" si="14"/>
        <v>0</v>
      </c>
      <c r="M81" s="51" t="str">
        <f>IF('3. Input Data'!J89=0,"--",'3. Input Data'!J89)</f>
        <v>--</v>
      </c>
      <c r="N81" s="58">
        <f t="shared" si="15"/>
        <v>0</v>
      </c>
      <c r="O81" s="51" t="str">
        <f>IF('3. Input Data'!K89=0,"--",'3. Input Data'!K89)</f>
        <v>--</v>
      </c>
      <c r="P81" s="58">
        <f t="shared" si="16"/>
        <v>0</v>
      </c>
      <c r="Q81" s="51" t="str">
        <f>IF('3. Input Data'!L89=0,"--",'3. Input Data'!L89)</f>
        <v>--</v>
      </c>
      <c r="R81" s="58">
        <f t="shared" si="17"/>
        <v>0</v>
      </c>
      <c r="S81" s="74">
        <f t="shared" si="18"/>
        <v>0</v>
      </c>
      <c r="T81" s="58">
        <f t="shared" si="19"/>
        <v>0</v>
      </c>
    </row>
    <row r="82" spans="1:20" x14ac:dyDescent="0.2">
      <c r="A82" s="71">
        <v>75</v>
      </c>
      <c r="B82" s="39">
        <f>'3. Input Data'!B90</f>
        <v>0</v>
      </c>
      <c r="C82" s="51" t="str">
        <f>IF('3. Input Data'!D90=0,"--",'3. Input Data'!D90)</f>
        <v>--</v>
      </c>
      <c r="D82" s="58">
        <f t="shared" si="10"/>
        <v>0</v>
      </c>
      <c r="E82" s="74" t="str">
        <f>IF('3. Input Data'!E90=0,"--",'3. Input Data'!E90)</f>
        <v>--</v>
      </c>
      <c r="F82" s="58">
        <f t="shared" si="11"/>
        <v>0</v>
      </c>
      <c r="G82" s="51" t="str">
        <f>IF('3. Input Data'!G90=0,"--",'3. Input Data'!G90)</f>
        <v>--</v>
      </c>
      <c r="H82" s="58">
        <f t="shared" si="12"/>
        <v>0</v>
      </c>
      <c r="I82" s="51" t="str">
        <f>IF('3. Input Data'!H90=0,"--",'3. Input Data'!H90)</f>
        <v>--</v>
      </c>
      <c r="J82" s="58">
        <f t="shared" si="13"/>
        <v>0</v>
      </c>
      <c r="K82" s="51" t="str">
        <f>IF('3. Input Data'!I90=0,"--",'3. Input Data'!I90)</f>
        <v>--</v>
      </c>
      <c r="L82" s="58">
        <f t="shared" si="14"/>
        <v>0</v>
      </c>
      <c r="M82" s="51" t="str">
        <f>IF('3. Input Data'!J90=0,"--",'3. Input Data'!J90)</f>
        <v>--</v>
      </c>
      <c r="N82" s="58">
        <f t="shared" si="15"/>
        <v>0</v>
      </c>
      <c r="O82" s="51" t="str">
        <f>IF('3. Input Data'!K90=0,"--",'3. Input Data'!K90)</f>
        <v>--</v>
      </c>
      <c r="P82" s="58">
        <f t="shared" si="16"/>
        <v>0</v>
      </c>
      <c r="Q82" s="51" t="str">
        <f>IF('3. Input Data'!L90=0,"--",'3. Input Data'!L90)</f>
        <v>--</v>
      </c>
      <c r="R82" s="58">
        <f t="shared" si="17"/>
        <v>0</v>
      </c>
      <c r="S82" s="74">
        <f t="shared" si="18"/>
        <v>0</v>
      </c>
      <c r="T82" s="58">
        <f t="shared" si="19"/>
        <v>0</v>
      </c>
    </row>
    <row r="83" spans="1:20" x14ac:dyDescent="0.2">
      <c r="A83" s="71">
        <v>76</v>
      </c>
      <c r="B83" s="39">
        <f>'3. Input Data'!B91</f>
        <v>0</v>
      </c>
      <c r="C83" s="51" t="str">
        <f>IF('3. Input Data'!D91=0,"--",'3. Input Data'!D91)</f>
        <v>--</v>
      </c>
      <c r="D83" s="58">
        <f t="shared" si="10"/>
        <v>0</v>
      </c>
      <c r="E83" s="74" t="str">
        <f>IF('3. Input Data'!E91=0,"--",'3. Input Data'!E91)</f>
        <v>--</v>
      </c>
      <c r="F83" s="58">
        <f t="shared" si="11"/>
        <v>0</v>
      </c>
      <c r="G83" s="51" t="str">
        <f>IF('3. Input Data'!G91=0,"--",'3. Input Data'!G91)</f>
        <v>--</v>
      </c>
      <c r="H83" s="58">
        <f t="shared" si="12"/>
        <v>0</v>
      </c>
      <c r="I83" s="51" t="str">
        <f>IF('3. Input Data'!H91=0,"--",'3. Input Data'!H91)</f>
        <v>--</v>
      </c>
      <c r="J83" s="58">
        <f t="shared" si="13"/>
        <v>0</v>
      </c>
      <c r="K83" s="51" t="str">
        <f>IF('3. Input Data'!I91=0,"--",'3. Input Data'!I91)</f>
        <v>--</v>
      </c>
      <c r="L83" s="58">
        <f t="shared" si="14"/>
        <v>0</v>
      </c>
      <c r="M83" s="51" t="str">
        <f>IF('3. Input Data'!J91=0,"--",'3. Input Data'!J91)</f>
        <v>--</v>
      </c>
      <c r="N83" s="58">
        <f t="shared" si="15"/>
        <v>0</v>
      </c>
      <c r="O83" s="51" t="str">
        <f>IF('3. Input Data'!K91=0,"--",'3. Input Data'!K91)</f>
        <v>--</v>
      </c>
      <c r="P83" s="58">
        <f t="shared" si="16"/>
        <v>0</v>
      </c>
      <c r="Q83" s="51" t="str">
        <f>IF('3. Input Data'!L91=0,"--",'3. Input Data'!L91)</f>
        <v>--</v>
      </c>
      <c r="R83" s="58">
        <f t="shared" si="17"/>
        <v>0</v>
      </c>
      <c r="S83" s="74">
        <f t="shared" si="18"/>
        <v>0</v>
      </c>
      <c r="T83" s="58">
        <f t="shared" si="19"/>
        <v>0</v>
      </c>
    </row>
    <row r="84" spans="1:20" x14ac:dyDescent="0.2">
      <c r="A84" s="71">
        <v>77</v>
      </c>
      <c r="B84" s="39">
        <f>'3. Input Data'!B92</f>
        <v>0</v>
      </c>
      <c r="C84" s="51" t="str">
        <f>IF('3. Input Data'!D92=0,"--",'3. Input Data'!D92)</f>
        <v>--</v>
      </c>
      <c r="D84" s="58">
        <f t="shared" si="10"/>
        <v>0</v>
      </c>
      <c r="E84" s="74" t="str">
        <f>IF('3. Input Data'!E92=0,"--",'3. Input Data'!E92)</f>
        <v>--</v>
      </c>
      <c r="F84" s="58">
        <f t="shared" si="11"/>
        <v>0</v>
      </c>
      <c r="G84" s="51" t="str">
        <f>IF('3. Input Data'!G92=0,"--",'3. Input Data'!G92)</f>
        <v>--</v>
      </c>
      <c r="H84" s="58">
        <f t="shared" si="12"/>
        <v>0</v>
      </c>
      <c r="I84" s="51" t="str">
        <f>IF('3. Input Data'!H92=0,"--",'3. Input Data'!H92)</f>
        <v>--</v>
      </c>
      <c r="J84" s="58">
        <f t="shared" si="13"/>
        <v>0</v>
      </c>
      <c r="K84" s="51" t="str">
        <f>IF('3. Input Data'!I92=0,"--",'3. Input Data'!I92)</f>
        <v>--</v>
      </c>
      <c r="L84" s="58">
        <f t="shared" si="14"/>
        <v>0</v>
      </c>
      <c r="M84" s="51" t="str">
        <f>IF('3. Input Data'!J92=0,"--",'3. Input Data'!J92)</f>
        <v>--</v>
      </c>
      <c r="N84" s="58">
        <f t="shared" si="15"/>
        <v>0</v>
      </c>
      <c r="O84" s="51" t="str">
        <f>IF('3. Input Data'!K92=0,"--",'3. Input Data'!K92)</f>
        <v>--</v>
      </c>
      <c r="P84" s="58">
        <f t="shared" si="16"/>
        <v>0</v>
      </c>
      <c r="Q84" s="51" t="str">
        <f>IF('3. Input Data'!L92=0,"--",'3. Input Data'!L92)</f>
        <v>--</v>
      </c>
      <c r="R84" s="58">
        <f t="shared" si="17"/>
        <v>0</v>
      </c>
      <c r="S84" s="74">
        <f t="shared" si="18"/>
        <v>0</v>
      </c>
      <c r="T84" s="58">
        <f t="shared" si="19"/>
        <v>0</v>
      </c>
    </row>
    <row r="85" spans="1:20" x14ac:dyDescent="0.2">
      <c r="A85" s="71">
        <v>78</v>
      </c>
      <c r="B85" s="39">
        <f>'3. Input Data'!B93</f>
        <v>0</v>
      </c>
      <c r="C85" s="51" t="str">
        <f>IF('3. Input Data'!D93=0,"--",'3. Input Data'!D93)</f>
        <v>--</v>
      </c>
      <c r="D85" s="58">
        <f t="shared" si="10"/>
        <v>0</v>
      </c>
      <c r="E85" s="74" t="str">
        <f>IF('3. Input Data'!E93=0,"--",'3. Input Data'!E93)</f>
        <v>--</v>
      </c>
      <c r="F85" s="58">
        <f t="shared" si="11"/>
        <v>0</v>
      </c>
      <c r="G85" s="51" t="str">
        <f>IF('3. Input Data'!G93=0,"--",'3. Input Data'!G93)</f>
        <v>--</v>
      </c>
      <c r="H85" s="58">
        <f t="shared" si="12"/>
        <v>0</v>
      </c>
      <c r="I85" s="51" t="str">
        <f>IF('3. Input Data'!H93=0,"--",'3. Input Data'!H93)</f>
        <v>--</v>
      </c>
      <c r="J85" s="58">
        <f t="shared" si="13"/>
        <v>0</v>
      </c>
      <c r="K85" s="51" t="str">
        <f>IF('3. Input Data'!I93=0,"--",'3. Input Data'!I93)</f>
        <v>--</v>
      </c>
      <c r="L85" s="58">
        <f t="shared" si="14"/>
        <v>0</v>
      </c>
      <c r="M85" s="51" t="str">
        <f>IF('3. Input Data'!J93=0,"--",'3. Input Data'!J93)</f>
        <v>--</v>
      </c>
      <c r="N85" s="58">
        <f t="shared" si="15"/>
        <v>0</v>
      </c>
      <c r="O85" s="51" t="str">
        <f>IF('3. Input Data'!K93=0,"--",'3. Input Data'!K93)</f>
        <v>--</v>
      </c>
      <c r="P85" s="58">
        <f t="shared" si="16"/>
        <v>0</v>
      </c>
      <c r="Q85" s="51" t="str">
        <f>IF('3. Input Data'!L93=0,"--",'3. Input Data'!L93)</f>
        <v>--</v>
      </c>
      <c r="R85" s="58">
        <f t="shared" si="17"/>
        <v>0</v>
      </c>
      <c r="S85" s="74">
        <f t="shared" si="18"/>
        <v>0</v>
      </c>
      <c r="T85" s="58">
        <f t="shared" si="19"/>
        <v>0</v>
      </c>
    </row>
    <row r="86" spans="1:20" x14ac:dyDescent="0.2">
      <c r="A86" s="71">
        <v>79</v>
      </c>
      <c r="B86" s="39">
        <f>'3. Input Data'!B94</f>
        <v>0</v>
      </c>
      <c r="C86" s="51" t="str">
        <f>IF('3. Input Data'!D94=0,"--",'3. Input Data'!D94)</f>
        <v>--</v>
      </c>
      <c r="D86" s="58">
        <f t="shared" si="10"/>
        <v>0</v>
      </c>
      <c r="E86" s="74" t="str">
        <f>IF('3. Input Data'!E94=0,"--",'3. Input Data'!E94)</f>
        <v>--</v>
      </c>
      <c r="F86" s="58">
        <f t="shared" si="11"/>
        <v>0</v>
      </c>
      <c r="G86" s="51" t="str">
        <f>IF('3. Input Data'!G94=0,"--",'3. Input Data'!G94)</f>
        <v>--</v>
      </c>
      <c r="H86" s="58">
        <f t="shared" si="12"/>
        <v>0</v>
      </c>
      <c r="I86" s="51" t="str">
        <f>IF('3. Input Data'!H94=0,"--",'3. Input Data'!H94)</f>
        <v>--</v>
      </c>
      <c r="J86" s="58">
        <f t="shared" si="13"/>
        <v>0</v>
      </c>
      <c r="K86" s="51" t="str">
        <f>IF('3. Input Data'!I94=0,"--",'3. Input Data'!I94)</f>
        <v>--</v>
      </c>
      <c r="L86" s="58">
        <f t="shared" si="14"/>
        <v>0</v>
      </c>
      <c r="M86" s="51" t="str">
        <f>IF('3. Input Data'!J94=0,"--",'3. Input Data'!J94)</f>
        <v>--</v>
      </c>
      <c r="N86" s="58">
        <f t="shared" si="15"/>
        <v>0</v>
      </c>
      <c r="O86" s="51" t="str">
        <f>IF('3. Input Data'!K94=0,"--",'3. Input Data'!K94)</f>
        <v>--</v>
      </c>
      <c r="P86" s="58">
        <f t="shared" si="16"/>
        <v>0</v>
      </c>
      <c r="Q86" s="51" t="str">
        <f>IF('3. Input Data'!L94=0,"--",'3. Input Data'!L94)</f>
        <v>--</v>
      </c>
      <c r="R86" s="58">
        <f t="shared" si="17"/>
        <v>0</v>
      </c>
      <c r="S86" s="74">
        <f t="shared" si="18"/>
        <v>0</v>
      </c>
      <c r="T86" s="58">
        <f t="shared" si="19"/>
        <v>0</v>
      </c>
    </row>
    <row r="87" spans="1:20" x14ac:dyDescent="0.2">
      <c r="A87" s="71">
        <v>80</v>
      </c>
      <c r="B87" s="39">
        <f>'3. Input Data'!B95</f>
        <v>0</v>
      </c>
      <c r="C87" s="51" t="str">
        <f>IF('3. Input Data'!D95=0,"--",'3. Input Data'!D95)</f>
        <v>--</v>
      </c>
      <c r="D87" s="58">
        <f t="shared" si="10"/>
        <v>0</v>
      </c>
      <c r="E87" s="74" t="str">
        <f>IF('3. Input Data'!E95=0,"--",'3. Input Data'!E95)</f>
        <v>--</v>
      </c>
      <c r="F87" s="58">
        <f t="shared" si="11"/>
        <v>0</v>
      </c>
      <c r="G87" s="51" t="str">
        <f>IF('3. Input Data'!G95=0,"--",'3. Input Data'!G95)</f>
        <v>--</v>
      </c>
      <c r="H87" s="58">
        <f t="shared" si="12"/>
        <v>0</v>
      </c>
      <c r="I87" s="51" t="str">
        <f>IF('3. Input Data'!H95=0,"--",'3. Input Data'!H95)</f>
        <v>--</v>
      </c>
      <c r="J87" s="58">
        <f t="shared" si="13"/>
        <v>0</v>
      </c>
      <c r="K87" s="51" t="str">
        <f>IF('3. Input Data'!I95=0,"--",'3. Input Data'!I95)</f>
        <v>--</v>
      </c>
      <c r="L87" s="58">
        <f t="shared" si="14"/>
        <v>0</v>
      </c>
      <c r="M87" s="51" t="str">
        <f>IF('3. Input Data'!J95=0,"--",'3. Input Data'!J95)</f>
        <v>--</v>
      </c>
      <c r="N87" s="58">
        <f t="shared" si="15"/>
        <v>0</v>
      </c>
      <c r="O87" s="51" t="str">
        <f>IF('3. Input Data'!K95=0,"--",'3. Input Data'!K95)</f>
        <v>--</v>
      </c>
      <c r="P87" s="58">
        <f t="shared" si="16"/>
        <v>0</v>
      </c>
      <c r="Q87" s="51" t="str">
        <f>IF('3. Input Data'!L95=0,"--",'3. Input Data'!L95)</f>
        <v>--</v>
      </c>
      <c r="R87" s="58">
        <f t="shared" si="17"/>
        <v>0</v>
      </c>
      <c r="S87" s="74">
        <f t="shared" si="18"/>
        <v>0</v>
      </c>
      <c r="T87" s="58">
        <f t="shared" si="19"/>
        <v>0</v>
      </c>
    </row>
    <row r="88" spans="1:20" x14ac:dyDescent="0.2">
      <c r="A88" s="71">
        <v>81</v>
      </c>
      <c r="B88" s="39">
        <f>'3. Input Data'!B96</f>
        <v>0</v>
      </c>
      <c r="C88" s="51" t="str">
        <f>IF('3. Input Data'!D96=0,"--",'3. Input Data'!D96)</f>
        <v>--</v>
      </c>
      <c r="D88" s="58">
        <f t="shared" si="10"/>
        <v>0</v>
      </c>
      <c r="E88" s="74" t="str">
        <f>IF('3. Input Data'!E96=0,"--",'3. Input Data'!E96)</f>
        <v>--</v>
      </c>
      <c r="F88" s="58">
        <f t="shared" si="11"/>
        <v>0</v>
      </c>
      <c r="G88" s="51" t="str">
        <f>IF('3. Input Data'!G96=0,"--",'3. Input Data'!G96)</f>
        <v>--</v>
      </c>
      <c r="H88" s="58">
        <f t="shared" si="12"/>
        <v>0</v>
      </c>
      <c r="I88" s="51" t="str">
        <f>IF('3. Input Data'!H96=0,"--",'3. Input Data'!H96)</f>
        <v>--</v>
      </c>
      <c r="J88" s="58">
        <f t="shared" si="13"/>
        <v>0</v>
      </c>
      <c r="K88" s="51" t="str">
        <f>IF('3. Input Data'!I96=0,"--",'3. Input Data'!I96)</f>
        <v>--</v>
      </c>
      <c r="L88" s="58">
        <f t="shared" si="14"/>
        <v>0</v>
      </c>
      <c r="M88" s="51" t="str">
        <f>IF('3. Input Data'!J96=0,"--",'3. Input Data'!J96)</f>
        <v>--</v>
      </c>
      <c r="N88" s="58">
        <f t="shared" si="15"/>
        <v>0</v>
      </c>
      <c r="O88" s="51" t="str">
        <f>IF('3. Input Data'!K96=0,"--",'3. Input Data'!K96)</f>
        <v>--</v>
      </c>
      <c r="P88" s="58">
        <f t="shared" si="16"/>
        <v>0</v>
      </c>
      <c r="Q88" s="51" t="str">
        <f>IF('3. Input Data'!L96=0,"--",'3. Input Data'!L96)</f>
        <v>--</v>
      </c>
      <c r="R88" s="58">
        <f t="shared" si="17"/>
        <v>0</v>
      </c>
      <c r="S88" s="74">
        <f t="shared" si="18"/>
        <v>0</v>
      </c>
      <c r="T88" s="58">
        <f t="shared" si="19"/>
        <v>0</v>
      </c>
    </row>
    <row r="89" spans="1:20" x14ac:dyDescent="0.2">
      <c r="A89" s="71">
        <v>82</v>
      </c>
      <c r="B89" s="39">
        <f>'3. Input Data'!B97</f>
        <v>0</v>
      </c>
      <c r="C89" s="51" t="str">
        <f>IF('3. Input Data'!D97=0,"--",'3. Input Data'!D97)</f>
        <v>--</v>
      </c>
      <c r="D89" s="58">
        <f t="shared" si="10"/>
        <v>0</v>
      </c>
      <c r="E89" s="74" t="str">
        <f>IF('3. Input Data'!E97=0,"--",'3. Input Data'!E97)</f>
        <v>--</v>
      </c>
      <c r="F89" s="58">
        <f t="shared" si="11"/>
        <v>0</v>
      </c>
      <c r="G89" s="51" t="str">
        <f>IF('3. Input Data'!G97=0,"--",'3. Input Data'!G97)</f>
        <v>--</v>
      </c>
      <c r="H89" s="58">
        <f t="shared" si="12"/>
        <v>0</v>
      </c>
      <c r="I89" s="51" t="str">
        <f>IF('3. Input Data'!H97=0,"--",'3. Input Data'!H97)</f>
        <v>--</v>
      </c>
      <c r="J89" s="58">
        <f t="shared" si="13"/>
        <v>0</v>
      </c>
      <c r="K89" s="51" t="str">
        <f>IF('3. Input Data'!I97=0,"--",'3. Input Data'!I97)</f>
        <v>--</v>
      </c>
      <c r="L89" s="58">
        <f t="shared" si="14"/>
        <v>0</v>
      </c>
      <c r="M89" s="51" t="str">
        <f>IF('3. Input Data'!J97=0,"--",'3. Input Data'!J97)</f>
        <v>--</v>
      </c>
      <c r="N89" s="58">
        <f t="shared" si="15"/>
        <v>0</v>
      </c>
      <c r="O89" s="51" t="str">
        <f>IF('3. Input Data'!K97=0,"--",'3. Input Data'!K97)</f>
        <v>--</v>
      </c>
      <c r="P89" s="58">
        <f t="shared" si="16"/>
        <v>0</v>
      </c>
      <c r="Q89" s="51" t="str">
        <f>IF('3. Input Data'!L97=0,"--",'3. Input Data'!L97)</f>
        <v>--</v>
      </c>
      <c r="R89" s="58">
        <f t="shared" si="17"/>
        <v>0</v>
      </c>
      <c r="S89" s="74">
        <f t="shared" si="18"/>
        <v>0</v>
      </c>
      <c r="T89" s="58">
        <f t="shared" si="19"/>
        <v>0</v>
      </c>
    </row>
    <row r="90" spans="1:20" x14ac:dyDescent="0.2">
      <c r="A90" s="71">
        <v>83</v>
      </c>
      <c r="B90" s="39">
        <f>'3. Input Data'!B98</f>
        <v>0</v>
      </c>
      <c r="C90" s="51" t="str">
        <f>IF('3. Input Data'!D98=0,"--",'3. Input Data'!D98)</f>
        <v>--</v>
      </c>
      <c r="D90" s="58">
        <f t="shared" si="10"/>
        <v>0</v>
      </c>
      <c r="E90" s="74" t="str">
        <f>IF('3. Input Data'!E98=0,"--",'3. Input Data'!E98)</f>
        <v>--</v>
      </c>
      <c r="F90" s="58">
        <f t="shared" si="11"/>
        <v>0</v>
      </c>
      <c r="G90" s="51" t="str">
        <f>IF('3. Input Data'!G98=0,"--",'3. Input Data'!G98)</f>
        <v>--</v>
      </c>
      <c r="H90" s="58">
        <f t="shared" si="12"/>
        <v>0</v>
      </c>
      <c r="I90" s="51" t="str">
        <f>IF('3. Input Data'!H98=0,"--",'3. Input Data'!H98)</f>
        <v>--</v>
      </c>
      <c r="J90" s="58">
        <f t="shared" si="13"/>
        <v>0</v>
      </c>
      <c r="K90" s="51" t="str">
        <f>IF('3. Input Data'!I98=0,"--",'3. Input Data'!I98)</f>
        <v>--</v>
      </c>
      <c r="L90" s="58">
        <f t="shared" si="14"/>
        <v>0</v>
      </c>
      <c r="M90" s="51" t="str">
        <f>IF('3. Input Data'!J98=0,"--",'3. Input Data'!J98)</f>
        <v>--</v>
      </c>
      <c r="N90" s="58">
        <f t="shared" si="15"/>
        <v>0</v>
      </c>
      <c r="O90" s="51" t="str">
        <f>IF('3. Input Data'!K98=0,"--",'3. Input Data'!K98)</f>
        <v>--</v>
      </c>
      <c r="P90" s="58">
        <f t="shared" si="16"/>
        <v>0</v>
      </c>
      <c r="Q90" s="51" t="str">
        <f>IF('3. Input Data'!L98=0,"--",'3. Input Data'!L98)</f>
        <v>--</v>
      </c>
      <c r="R90" s="58">
        <f t="shared" si="17"/>
        <v>0</v>
      </c>
      <c r="S90" s="74">
        <f t="shared" si="18"/>
        <v>0</v>
      </c>
      <c r="T90" s="58">
        <f t="shared" si="19"/>
        <v>0</v>
      </c>
    </row>
    <row r="91" spans="1:20" x14ac:dyDescent="0.2">
      <c r="A91" s="71">
        <v>84</v>
      </c>
      <c r="B91" s="39">
        <f>'3. Input Data'!B99</f>
        <v>0</v>
      </c>
      <c r="C91" s="51" t="str">
        <f>IF('3. Input Data'!D99=0,"--",'3. Input Data'!D99)</f>
        <v>--</v>
      </c>
      <c r="D91" s="58">
        <f t="shared" si="10"/>
        <v>0</v>
      </c>
      <c r="E91" s="74" t="str">
        <f>IF('3. Input Data'!E99=0,"--",'3. Input Data'!E99)</f>
        <v>--</v>
      </c>
      <c r="F91" s="58">
        <f t="shared" si="11"/>
        <v>0</v>
      </c>
      <c r="G91" s="51" t="str">
        <f>IF('3. Input Data'!G99=0,"--",'3. Input Data'!G99)</f>
        <v>--</v>
      </c>
      <c r="H91" s="58">
        <f t="shared" si="12"/>
        <v>0</v>
      </c>
      <c r="I91" s="51" t="str">
        <f>IF('3. Input Data'!H99=0,"--",'3. Input Data'!H99)</f>
        <v>--</v>
      </c>
      <c r="J91" s="58">
        <f t="shared" si="13"/>
        <v>0</v>
      </c>
      <c r="K91" s="51" t="str">
        <f>IF('3. Input Data'!I99=0,"--",'3. Input Data'!I99)</f>
        <v>--</v>
      </c>
      <c r="L91" s="58">
        <f t="shared" si="14"/>
        <v>0</v>
      </c>
      <c r="M91" s="51" t="str">
        <f>IF('3. Input Data'!J99=0,"--",'3. Input Data'!J99)</f>
        <v>--</v>
      </c>
      <c r="N91" s="58">
        <f t="shared" si="15"/>
        <v>0</v>
      </c>
      <c r="O91" s="51" t="str">
        <f>IF('3. Input Data'!K99=0,"--",'3. Input Data'!K99)</f>
        <v>--</v>
      </c>
      <c r="P91" s="58">
        <f t="shared" si="16"/>
        <v>0</v>
      </c>
      <c r="Q91" s="51" t="str">
        <f>IF('3. Input Data'!L99=0,"--",'3. Input Data'!L99)</f>
        <v>--</v>
      </c>
      <c r="R91" s="58">
        <f t="shared" si="17"/>
        <v>0</v>
      </c>
      <c r="S91" s="74">
        <f t="shared" si="18"/>
        <v>0</v>
      </c>
      <c r="T91" s="58">
        <f t="shared" si="19"/>
        <v>0</v>
      </c>
    </row>
    <row r="92" spans="1:20" x14ac:dyDescent="0.2">
      <c r="A92" s="71">
        <v>85</v>
      </c>
      <c r="B92" s="39">
        <f>'3. Input Data'!B100</f>
        <v>0</v>
      </c>
      <c r="C92" s="51" t="str">
        <f>IF('3. Input Data'!D100=0,"--",'3. Input Data'!D100)</f>
        <v>--</v>
      </c>
      <c r="D92" s="58">
        <f t="shared" si="10"/>
        <v>0</v>
      </c>
      <c r="E92" s="74" t="str">
        <f>IF('3. Input Data'!E100=0,"--",'3. Input Data'!E100)</f>
        <v>--</v>
      </c>
      <c r="F92" s="58">
        <f t="shared" si="11"/>
        <v>0</v>
      </c>
      <c r="G92" s="51" t="str">
        <f>IF('3. Input Data'!G100=0,"--",'3. Input Data'!G100)</f>
        <v>--</v>
      </c>
      <c r="H92" s="58">
        <f t="shared" si="12"/>
        <v>0</v>
      </c>
      <c r="I92" s="51" t="str">
        <f>IF('3. Input Data'!H100=0,"--",'3. Input Data'!H100)</f>
        <v>--</v>
      </c>
      <c r="J92" s="58">
        <f t="shared" si="13"/>
        <v>0</v>
      </c>
      <c r="K92" s="51" t="str">
        <f>IF('3. Input Data'!I100=0,"--",'3. Input Data'!I100)</f>
        <v>--</v>
      </c>
      <c r="L92" s="58">
        <f t="shared" si="14"/>
        <v>0</v>
      </c>
      <c r="M92" s="51" t="str">
        <f>IF('3. Input Data'!J100=0,"--",'3. Input Data'!J100)</f>
        <v>--</v>
      </c>
      <c r="N92" s="58">
        <f t="shared" si="15"/>
        <v>0</v>
      </c>
      <c r="O92" s="51" t="str">
        <f>IF('3. Input Data'!K100=0,"--",'3. Input Data'!K100)</f>
        <v>--</v>
      </c>
      <c r="P92" s="58">
        <f t="shared" si="16"/>
        <v>0</v>
      </c>
      <c r="Q92" s="51" t="str">
        <f>IF('3. Input Data'!L100=0,"--",'3. Input Data'!L100)</f>
        <v>--</v>
      </c>
      <c r="R92" s="58">
        <f t="shared" si="17"/>
        <v>0</v>
      </c>
      <c r="S92" s="74">
        <f t="shared" si="18"/>
        <v>0</v>
      </c>
      <c r="T92" s="58">
        <f t="shared" si="19"/>
        <v>0</v>
      </c>
    </row>
    <row r="93" spans="1:20" x14ac:dyDescent="0.2">
      <c r="A93" s="71">
        <v>86</v>
      </c>
      <c r="B93" s="39">
        <f>'3. Input Data'!B101</f>
        <v>0</v>
      </c>
      <c r="C93" s="51" t="str">
        <f>IF('3. Input Data'!D101=0,"--",'3. Input Data'!D101)</f>
        <v>--</v>
      </c>
      <c r="D93" s="58">
        <f t="shared" si="10"/>
        <v>0</v>
      </c>
      <c r="E93" s="74" t="str">
        <f>IF('3. Input Data'!E101=0,"--",'3. Input Data'!E101)</f>
        <v>--</v>
      </c>
      <c r="F93" s="58">
        <f t="shared" si="11"/>
        <v>0</v>
      </c>
      <c r="G93" s="51" t="str">
        <f>IF('3. Input Data'!G101=0,"--",'3. Input Data'!G101)</f>
        <v>--</v>
      </c>
      <c r="H93" s="58">
        <f t="shared" si="12"/>
        <v>0</v>
      </c>
      <c r="I93" s="51" t="str">
        <f>IF('3. Input Data'!H101=0,"--",'3. Input Data'!H101)</f>
        <v>--</v>
      </c>
      <c r="J93" s="58">
        <f t="shared" si="13"/>
        <v>0</v>
      </c>
      <c r="K93" s="51" t="str">
        <f>IF('3. Input Data'!I101=0,"--",'3. Input Data'!I101)</f>
        <v>--</v>
      </c>
      <c r="L93" s="58">
        <f t="shared" si="14"/>
        <v>0</v>
      </c>
      <c r="M93" s="51" t="str">
        <f>IF('3. Input Data'!J101=0,"--",'3. Input Data'!J101)</f>
        <v>--</v>
      </c>
      <c r="N93" s="58">
        <f t="shared" si="15"/>
        <v>0</v>
      </c>
      <c r="O93" s="51" t="str">
        <f>IF('3. Input Data'!K101=0,"--",'3. Input Data'!K101)</f>
        <v>--</v>
      </c>
      <c r="P93" s="58">
        <f t="shared" si="16"/>
        <v>0</v>
      </c>
      <c r="Q93" s="51" t="str">
        <f>IF('3. Input Data'!L101=0,"--",'3. Input Data'!L101)</f>
        <v>--</v>
      </c>
      <c r="R93" s="58">
        <f t="shared" si="17"/>
        <v>0</v>
      </c>
      <c r="S93" s="74">
        <f t="shared" si="18"/>
        <v>0</v>
      </c>
      <c r="T93" s="58">
        <f t="shared" si="19"/>
        <v>0</v>
      </c>
    </row>
    <row r="94" spans="1:20" x14ac:dyDescent="0.2">
      <c r="A94" s="71">
        <v>87</v>
      </c>
      <c r="B94" s="39">
        <f>'3. Input Data'!B102</f>
        <v>0</v>
      </c>
      <c r="C94" s="51" t="str">
        <f>IF('3. Input Data'!D102=0,"--",'3. Input Data'!D102)</f>
        <v>--</v>
      </c>
      <c r="D94" s="58">
        <f t="shared" si="10"/>
        <v>0</v>
      </c>
      <c r="E94" s="74" t="str">
        <f>IF('3. Input Data'!E102=0,"--",'3. Input Data'!E102)</f>
        <v>--</v>
      </c>
      <c r="F94" s="58">
        <f t="shared" si="11"/>
        <v>0</v>
      </c>
      <c r="G94" s="51" t="str">
        <f>IF('3. Input Data'!G102=0,"--",'3. Input Data'!G102)</f>
        <v>--</v>
      </c>
      <c r="H94" s="58">
        <f t="shared" si="12"/>
        <v>0</v>
      </c>
      <c r="I94" s="51" t="str">
        <f>IF('3. Input Data'!H102=0,"--",'3. Input Data'!H102)</f>
        <v>--</v>
      </c>
      <c r="J94" s="58">
        <f t="shared" si="13"/>
        <v>0</v>
      </c>
      <c r="K94" s="51" t="str">
        <f>IF('3. Input Data'!I102=0,"--",'3. Input Data'!I102)</f>
        <v>--</v>
      </c>
      <c r="L94" s="58">
        <f t="shared" si="14"/>
        <v>0</v>
      </c>
      <c r="M94" s="51" t="str">
        <f>IF('3. Input Data'!J102=0,"--",'3. Input Data'!J102)</f>
        <v>--</v>
      </c>
      <c r="N94" s="58">
        <f t="shared" si="15"/>
        <v>0</v>
      </c>
      <c r="O94" s="51" t="str">
        <f>IF('3. Input Data'!K102=0,"--",'3. Input Data'!K102)</f>
        <v>--</v>
      </c>
      <c r="P94" s="58">
        <f t="shared" si="16"/>
        <v>0</v>
      </c>
      <c r="Q94" s="51" t="str">
        <f>IF('3. Input Data'!L102=0,"--",'3. Input Data'!L102)</f>
        <v>--</v>
      </c>
      <c r="R94" s="58">
        <f t="shared" si="17"/>
        <v>0</v>
      </c>
      <c r="S94" s="74">
        <f t="shared" si="18"/>
        <v>0</v>
      </c>
      <c r="T94" s="58">
        <f t="shared" si="19"/>
        <v>0</v>
      </c>
    </row>
    <row r="95" spans="1:20" x14ac:dyDescent="0.2">
      <c r="A95" s="71">
        <v>88</v>
      </c>
      <c r="B95" s="39">
        <f>'3. Input Data'!B103</f>
        <v>0</v>
      </c>
      <c r="C95" s="51" t="str">
        <f>IF('3. Input Data'!D103=0,"--",'3. Input Data'!D103)</f>
        <v>--</v>
      </c>
      <c r="D95" s="58">
        <f t="shared" si="10"/>
        <v>0</v>
      </c>
      <c r="E95" s="74" t="str">
        <f>IF('3. Input Data'!E103=0,"--",'3. Input Data'!E103)</f>
        <v>--</v>
      </c>
      <c r="F95" s="58">
        <f t="shared" si="11"/>
        <v>0</v>
      </c>
      <c r="G95" s="51" t="str">
        <f>IF('3. Input Data'!G103=0,"--",'3. Input Data'!G103)</f>
        <v>--</v>
      </c>
      <c r="H95" s="58">
        <f t="shared" si="12"/>
        <v>0</v>
      </c>
      <c r="I95" s="51" t="str">
        <f>IF('3. Input Data'!H103=0,"--",'3. Input Data'!H103)</f>
        <v>--</v>
      </c>
      <c r="J95" s="58">
        <f t="shared" si="13"/>
        <v>0</v>
      </c>
      <c r="K95" s="51" t="str">
        <f>IF('3. Input Data'!I103=0,"--",'3. Input Data'!I103)</f>
        <v>--</v>
      </c>
      <c r="L95" s="58">
        <f t="shared" si="14"/>
        <v>0</v>
      </c>
      <c r="M95" s="51" t="str">
        <f>IF('3. Input Data'!J103=0,"--",'3. Input Data'!J103)</f>
        <v>--</v>
      </c>
      <c r="N95" s="58">
        <f t="shared" si="15"/>
        <v>0</v>
      </c>
      <c r="O95" s="51" t="str">
        <f>IF('3. Input Data'!K103=0,"--",'3. Input Data'!K103)</f>
        <v>--</v>
      </c>
      <c r="P95" s="58">
        <f t="shared" si="16"/>
        <v>0</v>
      </c>
      <c r="Q95" s="51" t="str">
        <f>IF('3. Input Data'!L103=0,"--",'3. Input Data'!L103)</f>
        <v>--</v>
      </c>
      <c r="R95" s="58">
        <f t="shared" si="17"/>
        <v>0</v>
      </c>
      <c r="S95" s="74">
        <f t="shared" si="18"/>
        <v>0</v>
      </c>
      <c r="T95" s="58">
        <f t="shared" si="19"/>
        <v>0</v>
      </c>
    </row>
    <row r="96" spans="1:20" x14ac:dyDescent="0.2">
      <c r="A96" s="71">
        <v>89</v>
      </c>
      <c r="B96" s="39">
        <f>'3. Input Data'!B104</f>
        <v>0</v>
      </c>
      <c r="C96" s="51" t="str">
        <f>IF('3. Input Data'!D104=0,"--",'3. Input Data'!D104)</f>
        <v>--</v>
      </c>
      <c r="D96" s="58">
        <f t="shared" si="10"/>
        <v>0</v>
      </c>
      <c r="E96" s="74" t="str">
        <f>IF('3. Input Data'!E104=0,"--",'3. Input Data'!E104)</f>
        <v>--</v>
      </c>
      <c r="F96" s="58">
        <f t="shared" si="11"/>
        <v>0</v>
      </c>
      <c r="G96" s="51" t="str">
        <f>IF('3. Input Data'!G104=0,"--",'3. Input Data'!G104)</f>
        <v>--</v>
      </c>
      <c r="H96" s="58">
        <f t="shared" si="12"/>
        <v>0</v>
      </c>
      <c r="I96" s="51" t="str">
        <f>IF('3. Input Data'!H104=0,"--",'3. Input Data'!H104)</f>
        <v>--</v>
      </c>
      <c r="J96" s="58">
        <f t="shared" si="13"/>
        <v>0</v>
      </c>
      <c r="K96" s="51" t="str">
        <f>IF('3. Input Data'!I104=0,"--",'3. Input Data'!I104)</f>
        <v>--</v>
      </c>
      <c r="L96" s="58">
        <f t="shared" si="14"/>
        <v>0</v>
      </c>
      <c r="M96" s="51" t="str">
        <f>IF('3. Input Data'!J104=0,"--",'3. Input Data'!J104)</f>
        <v>--</v>
      </c>
      <c r="N96" s="58">
        <f t="shared" si="15"/>
        <v>0</v>
      </c>
      <c r="O96" s="51" t="str">
        <f>IF('3. Input Data'!K104=0,"--",'3. Input Data'!K104)</f>
        <v>--</v>
      </c>
      <c r="P96" s="58">
        <f t="shared" si="16"/>
        <v>0</v>
      </c>
      <c r="Q96" s="51" t="str">
        <f>IF('3. Input Data'!L104=0,"--",'3. Input Data'!L104)</f>
        <v>--</v>
      </c>
      <c r="R96" s="58">
        <f t="shared" si="17"/>
        <v>0</v>
      </c>
      <c r="S96" s="74">
        <f t="shared" si="18"/>
        <v>0</v>
      </c>
      <c r="T96" s="58">
        <f t="shared" si="19"/>
        <v>0</v>
      </c>
    </row>
    <row r="97" spans="1:20" x14ac:dyDescent="0.2">
      <c r="A97" s="71">
        <v>90</v>
      </c>
      <c r="B97" s="39">
        <f>'3. Input Data'!B105</f>
        <v>0</v>
      </c>
      <c r="C97" s="51" t="str">
        <f>IF('3. Input Data'!D105=0,"--",'3. Input Data'!D105)</f>
        <v>--</v>
      </c>
      <c r="D97" s="58">
        <f t="shared" si="10"/>
        <v>0</v>
      </c>
      <c r="E97" s="74" t="str">
        <f>IF('3. Input Data'!E105=0,"--",'3. Input Data'!E105)</f>
        <v>--</v>
      </c>
      <c r="F97" s="58">
        <f t="shared" si="11"/>
        <v>0</v>
      </c>
      <c r="G97" s="51" t="str">
        <f>IF('3. Input Data'!G105=0,"--",'3. Input Data'!G105)</f>
        <v>--</v>
      </c>
      <c r="H97" s="58">
        <f t="shared" si="12"/>
        <v>0</v>
      </c>
      <c r="I97" s="51" t="str">
        <f>IF('3. Input Data'!H105=0,"--",'3. Input Data'!H105)</f>
        <v>--</v>
      </c>
      <c r="J97" s="58">
        <f t="shared" si="13"/>
        <v>0</v>
      </c>
      <c r="K97" s="51" t="str">
        <f>IF('3. Input Data'!I105=0,"--",'3. Input Data'!I105)</f>
        <v>--</v>
      </c>
      <c r="L97" s="58">
        <f t="shared" si="14"/>
        <v>0</v>
      </c>
      <c r="M97" s="51" t="str">
        <f>IF('3. Input Data'!J105=0,"--",'3. Input Data'!J105)</f>
        <v>--</v>
      </c>
      <c r="N97" s="58">
        <f t="shared" si="15"/>
        <v>0</v>
      </c>
      <c r="O97" s="51" t="str">
        <f>IF('3. Input Data'!K105=0,"--",'3. Input Data'!K105)</f>
        <v>--</v>
      </c>
      <c r="P97" s="58">
        <f t="shared" si="16"/>
        <v>0</v>
      </c>
      <c r="Q97" s="51" t="str">
        <f>IF('3. Input Data'!L105=0,"--",'3. Input Data'!L105)</f>
        <v>--</v>
      </c>
      <c r="R97" s="58">
        <f t="shared" si="17"/>
        <v>0</v>
      </c>
      <c r="S97" s="74">
        <f t="shared" si="18"/>
        <v>0</v>
      </c>
      <c r="T97" s="58">
        <f t="shared" si="19"/>
        <v>0</v>
      </c>
    </row>
    <row r="98" spans="1:20" x14ac:dyDescent="0.2">
      <c r="A98" s="71">
        <v>91</v>
      </c>
      <c r="B98" s="39">
        <f>'3. Input Data'!B106</f>
        <v>0</v>
      </c>
      <c r="C98" s="51" t="str">
        <f>IF('3. Input Data'!D106=0,"--",'3. Input Data'!D106)</f>
        <v>--</v>
      </c>
      <c r="D98" s="58">
        <f t="shared" si="10"/>
        <v>0</v>
      </c>
      <c r="E98" s="74" t="str">
        <f>IF('3. Input Data'!E106=0,"--",'3. Input Data'!E106)</f>
        <v>--</v>
      </c>
      <c r="F98" s="58">
        <f t="shared" si="11"/>
        <v>0</v>
      </c>
      <c r="G98" s="51" t="str">
        <f>IF('3. Input Data'!G106=0,"--",'3. Input Data'!G106)</f>
        <v>--</v>
      </c>
      <c r="H98" s="58">
        <f t="shared" si="12"/>
        <v>0</v>
      </c>
      <c r="I98" s="51" t="str">
        <f>IF('3. Input Data'!H106=0,"--",'3. Input Data'!H106)</f>
        <v>--</v>
      </c>
      <c r="J98" s="58">
        <f t="shared" si="13"/>
        <v>0</v>
      </c>
      <c r="K98" s="51" t="str">
        <f>IF('3. Input Data'!I106=0,"--",'3. Input Data'!I106)</f>
        <v>--</v>
      </c>
      <c r="L98" s="58">
        <f t="shared" si="14"/>
        <v>0</v>
      </c>
      <c r="M98" s="51" t="str">
        <f>IF('3. Input Data'!J106=0,"--",'3. Input Data'!J106)</f>
        <v>--</v>
      </c>
      <c r="N98" s="58">
        <f t="shared" si="15"/>
        <v>0</v>
      </c>
      <c r="O98" s="51" t="str">
        <f>IF('3. Input Data'!K106=0,"--",'3. Input Data'!K106)</f>
        <v>--</v>
      </c>
      <c r="P98" s="58">
        <f t="shared" si="16"/>
        <v>0</v>
      </c>
      <c r="Q98" s="51" t="str">
        <f>IF('3. Input Data'!L106=0,"--",'3. Input Data'!L106)</f>
        <v>--</v>
      </c>
      <c r="R98" s="58">
        <f t="shared" si="17"/>
        <v>0</v>
      </c>
      <c r="S98" s="74">
        <f t="shared" si="18"/>
        <v>0</v>
      </c>
      <c r="T98" s="58">
        <f t="shared" si="19"/>
        <v>0</v>
      </c>
    </row>
    <row r="99" spans="1:20" x14ac:dyDescent="0.2">
      <c r="A99" s="71">
        <v>92</v>
      </c>
      <c r="B99" s="39">
        <f>'3. Input Data'!B107</f>
        <v>0</v>
      </c>
      <c r="C99" s="51" t="str">
        <f>IF('3. Input Data'!D107=0,"--",'3. Input Data'!D107)</f>
        <v>--</v>
      </c>
      <c r="D99" s="58">
        <f t="shared" si="10"/>
        <v>0</v>
      </c>
      <c r="E99" s="74" t="str">
        <f>IF('3. Input Data'!E107=0,"--",'3. Input Data'!E107)</f>
        <v>--</v>
      </c>
      <c r="F99" s="58">
        <f t="shared" si="11"/>
        <v>0</v>
      </c>
      <c r="G99" s="51" t="str">
        <f>IF('3. Input Data'!G107=0,"--",'3. Input Data'!G107)</f>
        <v>--</v>
      </c>
      <c r="H99" s="58">
        <f t="shared" si="12"/>
        <v>0</v>
      </c>
      <c r="I99" s="51" t="str">
        <f>IF('3. Input Data'!H107=0,"--",'3. Input Data'!H107)</f>
        <v>--</v>
      </c>
      <c r="J99" s="58">
        <f t="shared" si="13"/>
        <v>0</v>
      </c>
      <c r="K99" s="51" t="str">
        <f>IF('3. Input Data'!I107=0,"--",'3. Input Data'!I107)</f>
        <v>--</v>
      </c>
      <c r="L99" s="58">
        <f t="shared" si="14"/>
        <v>0</v>
      </c>
      <c r="M99" s="51" t="str">
        <f>IF('3. Input Data'!J107=0,"--",'3. Input Data'!J107)</f>
        <v>--</v>
      </c>
      <c r="N99" s="58">
        <f t="shared" si="15"/>
        <v>0</v>
      </c>
      <c r="O99" s="51" t="str">
        <f>IF('3. Input Data'!K107=0,"--",'3. Input Data'!K107)</f>
        <v>--</v>
      </c>
      <c r="P99" s="58">
        <f t="shared" si="16"/>
        <v>0</v>
      </c>
      <c r="Q99" s="51" t="str">
        <f>IF('3. Input Data'!L107=0,"--",'3. Input Data'!L107)</f>
        <v>--</v>
      </c>
      <c r="R99" s="58">
        <f t="shared" si="17"/>
        <v>0</v>
      </c>
      <c r="S99" s="74">
        <f t="shared" si="18"/>
        <v>0</v>
      </c>
      <c r="T99" s="58">
        <f t="shared" si="19"/>
        <v>0</v>
      </c>
    </row>
    <row r="100" spans="1:20" x14ac:dyDescent="0.2">
      <c r="A100" s="71">
        <v>93</v>
      </c>
      <c r="B100" s="39">
        <f>'3. Input Data'!B108</f>
        <v>0</v>
      </c>
      <c r="C100" s="51" t="str">
        <f>IF('3. Input Data'!D108=0,"--",'3. Input Data'!D108)</f>
        <v>--</v>
      </c>
      <c r="D100" s="58">
        <f t="shared" si="10"/>
        <v>0</v>
      </c>
      <c r="E100" s="74" t="str">
        <f>IF('3. Input Data'!E108=0,"--",'3. Input Data'!E108)</f>
        <v>--</v>
      </c>
      <c r="F100" s="58">
        <f t="shared" si="11"/>
        <v>0</v>
      </c>
      <c r="G100" s="51" t="str">
        <f>IF('3. Input Data'!G108=0,"--",'3. Input Data'!G108)</f>
        <v>--</v>
      </c>
      <c r="H100" s="58">
        <f t="shared" si="12"/>
        <v>0</v>
      </c>
      <c r="I100" s="51" t="str">
        <f>IF('3. Input Data'!H108=0,"--",'3. Input Data'!H108)</f>
        <v>--</v>
      </c>
      <c r="J100" s="58">
        <f t="shared" si="13"/>
        <v>0</v>
      </c>
      <c r="K100" s="51" t="str">
        <f>IF('3. Input Data'!I108=0,"--",'3. Input Data'!I108)</f>
        <v>--</v>
      </c>
      <c r="L100" s="58">
        <f t="shared" si="14"/>
        <v>0</v>
      </c>
      <c r="M100" s="51" t="str">
        <f>IF('3. Input Data'!J108=0,"--",'3. Input Data'!J108)</f>
        <v>--</v>
      </c>
      <c r="N100" s="58">
        <f t="shared" si="15"/>
        <v>0</v>
      </c>
      <c r="O100" s="51" t="str">
        <f>IF('3. Input Data'!K108=0,"--",'3. Input Data'!K108)</f>
        <v>--</v>
      </c>
      <c r="P100" s="58">
        <f t="shared" si="16"/>
        <v>0</v>
      </c>
      <c r="Q100" s="51" t="str">
        <f>IF('3. Input Data'!L108=0,"--",'3. Input Data'!L108)</f>
        <v>--</v>
      </c>
      <c r="R100" s="58">
        <f t="shared" si="17"/>
        <v>0</v>
      </c>
      <c r="S100" s="74">
        <f t="shared" si="18"/>
        <v>0</v>
      </c>
      <c r="T100" s="58">
        <f t="shared" si="19"/>
        <v>0</v>
      </c>
    </row>
    <row r="101" spans="1:20" x14ac:dyDescent="0.2">
      <c r="A101" s="71">
        <v>94</v>
      </c>
      <c r="B101" s="39">
        <f>'3. Input Data'!B109</f>
        <v>0</v>
      </c>
      <c r="C101" s="51" t="str">
        <f>IF('3. Input Data'!D109=0,"--",'3. Input Data'!D109)</f>
        <v>--</v>
      </c>
      <c r="D101" s="58">
        <f t="shared" si="10"/>
        <v>0</v>
      </c>
      <c r="E101" s="74" t="str">
        <f>IF('3. Input Data'!E109=0,"--",'3. Input Data'!E109)</f>
        <v>--</v>
      </c>
      <c r="F101" s="58">
        <f t="shared" si="11"/>
        <v>0</v>
      </c>
      <c r="G101" s="51" t="str">
        <f>IF('3. Input Data'!G109=0,"--",'3. Input Data'!G109)</f>
        <v>--</v>
      </c>
      <c r="H101" s="58">
        <f t="shared" si="12"/>
        <v>0</v>
      </c>
      <c r="I101" s="51" t="str">
        <f>IF('3. Input Data'!H109=0,"--",'3. Input Data'!H109)</f>
        <v>--</v>
      </c>
      <c r="J101" s="58">
        <f t="shared" si="13"/>
        <v>0</v>
      </c>
      <c r="K101" s="51" t="str">
        <f>IF('3. Input Data'!I109=0,"--",'3. Input Data'!I109)</f>
        <v>--</v>
      </c>
      <c r="L101" s="58">
        <f t="shared" si="14"/>
        <v>0</v>
      </c>
      <c r="M101" s="51" t="str">
        <f>IF('3. Input Data'!J109=0,"--",'3. Input Data'!J109)</f>
        <v>--</v>
      </c>
      <c r="N101" s="58">
        <f t="shared" si="15"/>
        <v>0</v>
      </c>
      <c r="O101" s="51" t="str">
        <f>IF('3. Input Data'!K109=0,"--",'3. Input Data'!K109)</f>
        <v>--</v>
      </c>
      <c r="P101" s="58">
        <f t="shared" si="16"/>
        <v>0</v>
      </c>
      <c r="Q101" s="51" t="str">
        <f>IF('3. Input Data'!L109=0,"--",'3. Input Data'!L109)</f>
        <v>--</v>
      </c>
      <c r="R101" s="58">
        <f t="shared" si="17"/>
        <v>0</v>
      </c>
      <c r="S101" s="74">
        <f t="shared" si="18"/>
        <v>0</v>
      </c>
      <c r="T101" s="58">
        <f t="shared" si="19"/>
        <v>0</v>
      </c>
    </row>
    <row r="102" spans="1:20" x14ac:dyDescent="0.2">
      <c r="A102" s="71">
        <v>95</v>
      </c>
      <c r="B102" s="39">
        <f>'3. Input Data'!B110</f>
        <v>0</v>
      </c>
      <c r="C102" s="51" t="str">
        <f>IF('3. Input Data'!D110=0,"--",'3. Input Data'!D110)</f>
        <v>--</v>
      </c>
      <c r="D102" s="58">
        <f t="shared" si="10"/>
        <v>0</v>
      </c>
      <c r="E102" s="74" t="str">
        <f>IF('3. Input Data'!E110=0,"--",'3. Input Data'!E110)</f>
        <v>--</v>
      </c>
      <c r="F102" s="58">
        <f t="shared" si="11"/>
        <v>0</v>
      </c>
      <c r="G102" s="51" t="str">
        <f>IF('3. Input Data'!G110=0,"--",'3. Input Data'!G110)</f>
        <v>--</v>
      </c>
      <c r="H102" s="58">
        <f t="shared" si="12"/>
        <v>0</v>
      </c>
      <c r="I102" s="51" t="str">
        <f>IF('3. Input Data'!H110=0,"--",'3. Input Data'!H110)</f>
        <v>--</v>
      </c>
      <c r="J102" s="58">
        <f t="shared" si="13"/>
        <v>0</v>
      </c>
      <c r="K102" s="51" t="str">
        <f>IF('3. Input Data'!I110=0,"--",'3. Input Data'!I110)</f>
        <v>--</v>
      </c>
      <c r="L102" s="58">
        <f t="shared" si="14"/>
        <v>0</v>
      </c>
      <c r="M102" s="51" t="str">
        <f>IF('3. Input Data'!J110=0,"--",'3. Input Data'!J110)</f>
        <v>--</v>
      </c>
      <c r="N102" s="58">
        <f t="shared" si="15"/>
        <v>0</v>
      </c>
      <c r="O102" s="51" t="str">
        <f>IF('3. Input Data'!K110=0,"--",'3. Input Data'!K110)</f>
        <v>--</v>
      </c>
      <c r="P102" s="58">
        <f t="shared" si="16"/>
        <v>0</v>
      </c>
      <c r="Q102" s="51" t="str">
        <f>IF('3. Input Data'!L110=0,"--",'3. Input Data'!L110)</f>
        <v>--</v>
      </c>
      <c r="R102" s="58">
        <f t="shared" si="17"/>
        <v>0</v>
      </c>
      <c r="S102" s="74">
        <f t="shared" si="18"/>
        <v>0</v>
      </c>
      <c r="T102" s="58">
        <f t="shared" si="19"/>
        <v>0</v>
      </c>
    </row>
    <row r="103" spans="1:20" x14ac:dyDescent="0.2">
      <c r="A103" s="71">
        <v>96</v>
      </c>
      <c r="B103" s="39">
        <f>'3. Input Data'!B111</f>
        <v>0</v>
      </c>
      <c r="C103" s="51" t="str">
        <f>IF('3. Input Data'!D111=0,"--",'3. Input Data'!D111)</f>
        <v>--</v>
      </c>
      <c r="D103" s="58">
        <f t="shared" si="10"/>
        <v>0</v>
      </c>
      <c r="E103" s="74" t="str">
        <f>IF('3. Input Data'!E111=0,"--",'3. Input Data'!E111)</f>
        <v>--</v>
      </c>
      <c r="F103" s="58">
        <f t="shared" si="11"/>
        <v>0</v>
      </c>
      <c r="G103" s="51" t="str">
        <f>IF('3. Input Data'!G111=0,"--",'3. Input Data'!G111)</f>
        <v>--</v>
      </c>
      <c r="H103" s="58">
        <f t="shared" si="12"/>
        <v>0</v>
      </c>
      <c r="I103" s="51" t="str">
        <f>IF('3. Input Data'!H111=0,"--",'3. Input Data'!H111)</f>
        <v>--</v>
      </c>
      <c r="J103" s="58">
        <f t="shared" si="13"/>
        <v>0</v>
      </c>
      <c r="K103" s="51" t="str">
        <f>IF('3. Input Data'!I111=0,"--",'3. Input Data'!I111)</f>
        <v>--</v>
      </c>
      <c r="L103" s="58">
        <f t="shared" si="14"/>
        <v>0</v>
      </c>
      <c r="M103" s="51" t="str">
        <f>IF('3. Input Data'!J111=0,"--",'3. Input Data'!J111)</f>
        <v>--</v>
      </c>
      <c r="N103" s="58">
        <f t="shared" si="15"/>
        <v>0</v>
      </c>
      <c r="O103" s="51" t="str">
        <f>IF('3. Input Data'!K111=0,"--",'3. Input Data'!K111)</f>
        <v>--</v>
      </c>
      <c r="P103" s="58">
        <f t="shared" si="16"/>
        <v>0</v>
      </c>
      <c r="Q103" s="51" t="str">
        <f>IF('3. Input Data'!L111=0,"--",'3. Input Data'!L111)</f>
        <v>--</v>
      </c>
      <c r="R103" s="58">
        <f t="shared" si="17"/>
        <v>0</v>
      </c>
      <c r="S103" s="74">
        <f t="shared" si="18"/>
        <v>0</v>
      </c>
      <c r="T103" s="58">
        <f t="shared" si="19"/>
        <v>0</v>
      </c>
    </row>
    <row r="104" spans="1:20" x14ac:dyDescent="0.2">
      <c r="A104" s="71">
        <v>97</v>
      </c>
      <c r="B104" s="39">
        <f>'3. Input Data'!B112</f>
        <v>0</v>
      </c>
      <c r="C104" s="51" t="str">
        <f>IF('3. Input Data'!D112=0,"--",'3. Input Data'!D112)</f>
        <v>--</v>
      </c>
      <c r="D104" s="58">
        <f t="shared" si="10"/>
        <v>0</v>
      </c>
      <c r="E104" s="74" t="str">
        <f>IF('3. Input Data'!E112=0,"--",'3. Input Data'!E112)</f>
        <v>--</v>
      </c>
      <c r="F104" s="58">
        <f t="shared" si="11"/>
        <v>0</v>
      </c>
      <c r="G104" s="51" t="str">
        <f>IF('3. Input Data'!G112=0,"--",'3. Input Data'!G112)</f>
        <v>--</v>
      </c>
      <c r="H104" s="58">
        <f t="shared" si="12"/>
        <v>0</v>
      </c>
      <c r="I104" s="51" t="str">
        <f>IF('3. Input Data'!H112=0,"--",'3. Input Data'!H112)</f>
        <v>--</v>
      </c>
      <c r="J104" s="58">
        <f t="shared" si="13"/>
        <v>0</v>
      </c>
      <c r="K104" s="51" t="str">
        <f>IF('3. Input Data'!I112=0,"--",'3. Input Data'!I112)</f>
        <v>--</v>
      </c>
      <c r="L104" s="58">
        <f t="shared" si="14"/>
        <v>0</v>
      </c>
      <c r="M104" s="51" t="str">
        <f>IF('3. Input Data'!J112=0,"--",'3. Input Data'!J112)</f>
        <v>--</v>
      </c>
      <c r="N104" s="58">
        <f t="shared" si="15"/>
        <v>0</v>
      </c>
      <c r="O104" s="51" t="str">
        <f>IF('3. Input Data'!K112=0,"--",'3. Input Data'!K112)</f>
        <v>--</v>
      </c>
      <c r="P104" s="58">
        <f t="shared" si="16"/>
        <v>0</v>
      </c>
      <c r="Q104" s="51" t="str">
        <f>IF('3. Input Data'!L112=0,"--",'3. Input Data'!L112)</f>
        <v>--</v>
      </c>
      <c r="R104" s="58">
        <f t="shared" si="17"/>
        <v>0</v>
      </c>
      <c r="S104" s="74">
        <f t="shared" si="18"/>
        <v>0</v>
      </c>
      <c r="T104" s="58">
        <f t="shared" si="19"/>
        <v>0</v>
      </c>
    </row>
    <row r="105" spans="1:20" x14ac:dyDescent="0.2">
      <c r="A105" s="71">
        <v>98</v>
      </c>
      <c r="B105" s="39">
        <f>'3. Input Data'!B113</f>
        <v>0</v>
      </c>
      <c r="C105" s="51" t="str">
        <f>IF('3. Input Data'!D113=0,"--",'3. Input Data'!D113)</f>
        <v>--</v>
      </c>
      <c r="D105" s="58">
        <f t="shared" si="10"/>
        <v>0</v>
      </c>
      <c r="E105" s="74" t="str">
        <f>IF('3. Input Data'!E113=0,"--",'3. Input Data'!E113)</f>
        <v>--</v>
      </c>
      <c r="F105" s="58">
        <f t="shared" si="11"/>
        <v>0</v>
      </c>
      <c r="G105" s="51" t="str">
        <f>IF('3. Input Data'!G113=0,"--",'3. Input Data'!G113)</f>
        <v>--</v>
      </c>
      <c r="H105" s="58">
        <f t="shared" si="12"/>
        <v>0</v>
      </c>
      <c r="I105" s="51" t="str">
        <f>IF('3. Input Data'!H113=0,"--",'3. Input Data'!H113)</f>
        <v>--</v>
      </c>
      <c r="J105" s="58">
        <f t="shared" si="13"/>
        <v>0</v>
      </c>
      <c r="K105" s="51" t="str">
        <f>IF('3. Input Data'!I113=0,"--",'3. Input Data'!I113)</f>
        <v>--</v>
      </c>
      <c r="L105" s="58">
        <f t="shared" si="14"/>
        <v>0</v>
      </c>
      <c r="M105" s="51" t="str">
        <f>IF('3. Input Data'!J113=0,"--",'3. Input Data'!J113)</f>
        <v>--</v>
      </c>
      <c r="N105" s="58">
        <f t="shared" si="15"/>
        <v>0</v>
      </c>
      <c r="O105" s="51" t="str">
        <f>IF('3. Input Data'!K113=0,"--",'3. Input Data'!K113)</f>
        <v>--</v>
      </c>
      <c r="P105" s="58">
        <f t="shared" si="16"/>
        <v>0</v>
      </c>
      <c r="Q105" s="51" t="str">
        <f>IF('3. Input Data'!L113=0,"--",'3. Input Data'!L113)</f>
        <v>--</v>
      </c>
      <c r="R105" s="58">
        <f t="shared" si="17"/>
        <v>0</v>
      </c>
      <c r="S105" s="74">
        <f t="shared" si="18"/>
        <v>0</v>
      </c>
      <c r="T105" s="58">
        <f t="shared" si="19"/>
        <v>0</v>
      </c>
    </row>
    <row r="106" spans="1:20" x14ac:dyDescent="0.2">
      <c r="A106" s="71">
        <v>99</v>
      </c>
      <c r="B106" s="39">
        <f>'3. Input Data'!B114</f>
        <v>0</v>
      </c>
      <c r="C106" s="51" t="str">
        <f>IF('3. Input Data'!D114=0,"--",'3. Input Data'!D114)</f>
        <v>--</v>
      </c>
      <c r="D106" s="58">
        <f t="shared" si="10"/>
        <v>0</v>
      </c>
      <c r="E106" s="74" t="str">
        <f>IF('3. Input Data'!E114=0,"--",'3. Input Data'!E114)</f>
        <v>--</v>
      </c>
      <c r="F106" s="58">
        <f t="shared" si="11"/>
        <v>0</v>
      </c>
      <c r="G106" s="51" t="str">
        <f>IF('3. Input Data'!G114=0,"--",'3. Input Data'!G114)</f>
        <v>--</v>
      </c>
      <c r="H106" s="58">
        <f t="shared" si="12"/>
        <v>0</v>
      </c>
      <c r="I106" s="51" t="str">
        <f>IF('3. Input Data'!H114=0,"--",'3. Input Data'!H114)</f>
        <v>--</v>
      </c>
      <c r="J106" s="58">
        <f t="shared" si="13"/>
        <v>0</v>
      </c>
      <c r="K106" s="51" t="str">
        <f>IF('3. Input Data'!I114=0,"--",'3. Input Data'!I114)</f>
        <v>--</v>
      </c>
      <c r="L106" s="58">
        <f t="shared" si="14"/>
        <v>0</v>
      </c>
      <c r="M106" s="51" t="str">
        <f>IF('3. Input Data'!J114=0,"--",'3. Input Data'!J114)</f>
        <v>--</v>
      </c>
      <c r="N106" s="58">
        <f t="shared" si="15"/>
        <v>0</v>
      </c>
      <c r="O106" s="51" t="str">
        <f>IF('3. Input Data'!K114=0,"--",'3. Input Data'!K114)</f>
        <v>--</v>
      </c>
      <c r="P106" s="58">
        <f t="shared" si="16"/>
        <v>0</v>
      </c>
      <c r="Q106" s="51" t="str">
        <f>IF('3. Input Data'!L114=0,"--",'3. Input Data'!L114)</f>
        <v>--</v>
      </c>
      <c r="R106" s="58">
        <f t="shared" si="17"/>
        <v>0</v>
      </c>
      <c r="S106" s="74">
        <f t="shared" si="18"/>
        <v>0</v>
      </c>
      <c r="T106" s="58">
        <f t="shared" si="19"/>
        <v>0</v>
      </c>
    </row>
    <row r="107" spans="1:20" x14ac:dyDescent="0.2">
      <c r="A107" s="71">
        <v>100</v>
      </c>
      <c r="B107" s="39">
        <f>'3. Input Data'!B115</f>
        <v>0</v>
      </c>
      <c r="C107" s="51" t="str">
        <f>IF('3. Input Data'!D115=0,"--",'3. Input Data'!D115)</f>
        <v>--</v>
      </c>
      <c r="D107" s="58">
        <f t="shared" si="10"/>
        <v>0</v>
      </c>
      <c r="E107" s="74" t="str">
        <f>IF('3. Input Data'!E115=0,"--",'3. Input Data'!E115)</f>
        <v>--</v>
      </c>
      <c r="F107" s="58">
        <f t="shared" si="11"/>
        <v>0</v>
      </c>
      <c r="G107" s="51" t="str">
        <f>IF('3. Input Data'!G115=0,"--",'3. Input Data'!G115)</f>
        <v>--</v>
      </c>
      <c r="H107" s="58">
        <f t="shared" si="12"/>
        <v>0</v>
      </c>
      <c r="I107" s="51" t="str">
        <f>IF('3. Input Data'!H115=0,"--",'3. Input Data'!H115)</f>
        <v>--</v>
      </c>
      <c r="J107" s="58">
        <f t="shared" si="13"/>
        <v>0</v>
      </c>
      <c r="K107" s="51" t="str">
        <f>IF('3. Input Data'!I115=0,"--",'3. Input Data'!I115)</f>
        <v>--</v>
      </c>
      <c r="L107" s="58">
        <f t="shared" si="14"/>
        <v>0</v>
      </c>
      <c r="M107" s="51" t="str">
        <f>IF('3. Input Data'!J115=0,"--",'3. Input Data'!J115)</f>
        <v>--</v>
      </c>
      <c r="N107" s="58">
        <f t="shared" si="15"/>
        <v>0</v>
      </c>
      <c r="O107" s="51" t="str">
        <f>IF('3. Input Data'!K115=0,"--",'3. Input Data'!K115)</f>
        <v>--</v>
      </c>
      <c r="P107" s="58">
        <f t="shared" si="16"/>
        <v>0</v>
      </c>
      <c r="Q107" s="51" t="str">
        <f>IF('3. Input Data'!L115=0,"--",'3. Input Data'!L115)</f>
        <v>--</v>
      </c>
      <c r="R107" s="58">
        <f t="shared" si="17"/>
        <v>0</v>
      </c>
      <c r="S107" s="74">
        <f t="shared" si="18"/>
        <v>0</v>
      </c>
      <c r="T107" s="58">
        <f t="shared" si="19"/>
        <v>0</v>
      </c>
    </row>
    <row r="108" spans="1:20" x14ac:dyDescent="0.2">
      <c r="A108" s="71">
        <v>101</v>
      </c>
      <c r="B108" s="39">
        <f>'3. Input Data'!B116</f>
        <v>0</v>
      </c>
      <c r="C108" s="51" t="str">
        <f>IF('3. Input Data'!D116=0,"--",'3. Input Data'!D116)</f>
        <v>--</v>
      </c>
      <c r="D108" s="58">
        <f t="shared" si="10"/>
        <v>0</v>
      </c>
      <c r="E108" s="74" t="str">
        <f>IF('3. Input Data'!E116=0,"--",'3. Input Data'!E116)</f>
        <v>--</v>
      </c>
      <c r="F108" s="58">
        <f t="shared" si="11"/>
        <v>0</v>
      </c>
      <c r="G108" s="51" t="str">
        <f>IF('3. Input Data'!G116=0,"--",'3. Input Data'!G116)</f>
        <v>--</v>
      </c>
      <c r="H108" s="58">
        <f t="shared" si="12"/>
        <v>0</v>
      </c>
      <c r="I108" s="51" t="str">
        <f>IF('3. Input Data'!H116=0,"--",'3. Input Data'!H116)</f>
        <v>--</v>
      </c>
      <c r="J108" s="58">
        <f t="shared" si="13"/>
        <v>0</v>
      </c>
      <c r="K108" s="51" t="str">
        <f>IF('3. Input Data'!I116=0,"--",'3. Input Data'!I116)</f>
        <v>--</v>
      </c>
      <c r="L108" s="58">
        <f t="shared" si="14"/>
        <v>0</v>
      </c>
      <c r="M108" s="51" t="str">
        <f>IF('3. Input Data'!J116=0,"--",'3. Input Data'!J116)</f>
        <v>--</v>
      </c>
      <c r="N108" s="58">
        <f t="shared" si="15"/>
        <v>0</v>
      </c>
      <c r="O108" s="51" t="str">
        <f>IF('3. Input Data'!K116=0,"--",'3. Input Data'!K116)</f>
        <v>--</v>
      </c>
      <c r="P108" s="58">
        <f t="shared" si="16"/>
        <v>0</v>
      </c>
      <c r="Q108" s="51" t="str">
        <f>IF('3. Input Data'!L116=0,"--",'3. Input Data'!L116)</f>
        <v>--</v>
      </c>
      <c r="R108" s="58">
        <f t="shared" si="17"/>
        <v>0</v>
      </c>
      <c r="S108" s="74">
        <f t="shared" si="18"/>
        <v>0</v>
      </c>
      <c r="T108" s="58">
        <f t="shared" si="19"/>
        <v>0</v>
      </c>
    </row>
    <row r="109" spans="1:20" x14ac:dyDescent="0.2">
      <c r="A109" s="71">
        <v>102</v>
      </c>
      <c r="B109" s="39">
        <f>'3. Input Data'!B117</f>
        <v>0</v>
      </c>
      <c r="C109" s="51" t="str">
        <f>IF('3. Input Data'!D117=0,"--",'3. Input Data'!D117)</f>
        <v>--</v>
      </c>
      <c r="D109" s="58">
        <f t="shared" si="10"/>
        <v>0</v>
      </c>
      <c r="E109" s="74" t="str">
        <f>IF('3. Input Data'!E117=0,"--",'3. Input Data'!E117)</f>
        <v>--</v>
      </c>
      <c r="F109" s="58">
        <f t="shared" si="11"/>
        <v>0</v>
      </c>
      <c r="G109" s="51" t="str">
        <f>IF('3. Input Data'!G117=0,"--",'3. Input Data'!G117)</f>
        <v>--</v>
      </c>
      <c r="H109" s="58">
        <f t="shared" si="12"/>
        <v>0</v>
      </c>
      <c r="I109" s="51" t="str">
        <f>IF('3. Input Data'!H117=0,"--",'3. Input Data'!H117)</f>
        <v>--</v>
      </c>
      <c r="J109" s="58">
        <f t="shared" si="13"/>
        <v>0</v>
      </c>
      <c r="K109" s="51" t="str">
        <f>IF('3. Input Data'!I117=0,"--",'3. Input Data'!I117)</f>
        <v>--</v>
      </c>
      <c r="L109" s="58">
        <f t="shared" si="14"/>
        <v>0</v>
      </c>
      <c r="M109" s="51" t="str">
        <f>IF('3. Input Data'!J117=0,"--",'3. Input Data'!J117)</f>
        <v>--</v>
      </c>
      <c r="N109" s="58">
        <f t="shared" si="15"/>
        <v>0</v>
      </c>
      <c r="O109" s="51" t="str">
        <f>IF('3. Input Data'!K117=0,"--",'3. Input Data'!K117)</f>
        <v>--</v>
      </c>
      <c r="P109" s="58">
        <f t="shared" si="16"/>
        <v>0</v>
      </c>
      <c r="Q109" s="51" t="str">
        <f>IF('3. Input Data'!L117=0,"--",'3. Input Data'!L117)</f>
        <v>--</v>
      </c>
      <c r="R109" s="58">
        <f t="shared" si="17"/>
        <v>0</v>
      </c>
      <c r="S109" s="74">
        <f t="shared" si="18"/>
        <v>0</v>
      </c>
      <c r="T109" s="58">
        <f t="shared" si="19"/>
        <v>0</v>
      </c>
    </row>
    <row r="110" spans="1:20" x14ac:dyDescent="0.2">
      <c r="A110" s="71">
        <v>103</v>
      </c>
      <c r="B110" s="39">
        <f>'3. Input Data'!B118</f>
        <v>0</v>
      </c>
      <c r="C110" s="51" t="str">
        <f>IF('3. Input Data'!D118=0,"--",'3. Input Data'!D118)</f>
        <v>--</v>
      </c>
      <c r="D110" s="58">
        <f t="shared" si="10"/>
        <v>0</v>
      </c>
      <c r="E110" s="74" t="str">
        <f>IF('3. Input Data'!E118=0,"--",'3. Input Data'!E118)</f>
        <v>--</v>
      </c>
      <c r="F110" s="58">
        <f t="shared" si="11"/>
        <v>0</v>
      </c>
      <c r="G110" s="51" t="str">
        <f>IF('3. Input Data'!G118=0,"--",'3. Input Data'!G118)</f>
        <v>--</v>
      </c>
      <c r="H110" s="58">
        <f t="shared" si="12"/>
        <v>0</v>
      </c>
      <c r="I110" s="51" t="str">
        <f>IF('3. Input Data'!H118=0,"--",'3. Input Data'!H118)</f>
        <v>--</v>
      </c>
      <c r="J110" s="58">
        <f t="shared" si="13"/>
        <v>0</v>
      </c>
      <c r="K110" s="51" t="str">
        <f>IF('3. Input Data'!I118=0,"--",'3. Input Data'!I118)</f>
        <v>--</v>
      </c>
      <c r="L110" s="58">
        <f t="shared" si="14"/>
        <v>0</v>
      </c>
      <c r="M110" s="51" t="str">
        <f>IF('3. Input Data'!J118=0,"--",'3. Input Data'!J118)</f>
        <v>--</v>
      </c>
      <c r="N110" s="58">
        <f t="shared" si="15"/>
        <v>0</v>
      </c>
      <c r="O110" s="51" t="str">
        <f>IF('3. Input Data'!K118=0,"--",'3. Input Data'!K118)</f>
        <v>--</v>
      </c>
      <c r="P110" s="58">
        <f t="shared" si="16"/>
        <v>0</v>
      </c>
      <c r="Q110" s="51" t="str">
        <f>IF('3. Input Data'!L118=0,"--",'3. Input Data'!L118)</f>
        <v>--</v>
      </c>
      <c r="R110" s="58">
        <f t="shared" si="17"/>
        <v>0</v>
      </c>
      <c r="S110" s="74">
        <f t="shared" si="18"/>
        <v>0</v>
      </c>
      <c r="T110" s="58">
        <f t="shared" si="19"/>
        <v>0</v>
      </c>
    </row>
    <row r="111" spans="1:20" x14ac:dyDescent="0.2">
      <c r="A111" s="71">
        <v>104</v>
      </c>
      <c r="B111" s="39">
        <f>'3. Input Data'!B119</f>
        <v>0</v>
      </c>
      <c r="C111" s="51" t="str">
        <f>IF('3. Input Data'!D119=0,"--",'3. Input Data'!D119)</f>
        <v>--</v>
      </c>
      <c r="D111" s="58">
        <f t="shared" si="10"/>
        <v>0</v>
      </c>
      <c r="E111" s="74" t="str">
        <f>IF('3. Input Data'!E119=0,"--",'3. Input Data'!E119)</f>
        <v>--</v>
      </c>
      <c r="F111" s="58">
        <f t="shared" si="11"/>
        <v>0</v>
      </c>
      <c r="G111" s="51" t="str">
        <f>IF('3. Input Data'!G119=0,"--",'3. Input Data'!G119)</f>
        <v>--</v>
      </c>
      <c r="H111" s="58">
        <f t="shared" si="12"/>
        <v>0</v>
      </c>
      <c r="I111" s="51" t="str">
        <f>IF('3. Input Data'!H119=0,"--",'3. Input Data'!H119)</f>
        <v>--</v>
      </c>
      <c r="J111" s="58">
        <f t="shared" si="13"/>
        <v>0</v>
      </c>
      <c r="K111" s="51" t="str">
        <f>IF('3. Input Data'!I119=0,"--",'3. Input Data'!I119)</f>
        <v>--</v>
      </c>
      <c r="L111" s="58">
        <f t="shared" si="14"/>
        <v>0</v>
      </c>
      <c r="M111" s="51" t="str">
        <f>IF('3. Input Data'!J119=0,"--",'3. Input Data'!J119)</f>
        <v>--</v>
      </c>
      <c r="N111" s="58">
        <f t="shared" si="15"/>
        <v>0</v>
      </c>
      <c r="O111" s="51" t="str">
        <f>IF('3. Input Data'!K119=0,"--",'3. Input Data'!K119)</f>
        <v>--</v>
      </c>
      <c r="P111" s="58">
        <f t="shared" si="16"/>
        <v>0</v>
      </c>
      <c r="Q111" s="51" t="str">
        <f>IF('3. Input Data'!L119=0,"--",'3. Input Data'!L119)</f>
        <v>--</v>
      </c>
      <c r="R111" s="58">
        <f t="shared" si="17"/>
        <v>0</v>
      </c>
      <c r="S111" s="74">
        <f t="shared" si="18"/>
        <v>0</v>
      </c>
      <c r="T111" s="58">
        <f t="shared" si="19"/>
        <v>0</v>
      </c>
    </row>
    <row r="112" spans="1:20" x14ac:dyDescent="0.2">
      <c r="A112" s="71">
        <v>105</v>
      </c>
      <c r="B112" s="39">
        <f>'3. Input Data'!B120</f>
        <v>0</v>
      </c>
      <c r="C112" s="51" t="str">
        <f>IF('3. Input Data'!D120=0,"--",'3. Input Data'!D120)</f>
        <v>--</v>
      </c>
      <c r="D112" s="58">
        <f t="shared" si="10"/>
        <v>0</v>
      </c>
      <c r="E112" s="74" t="str">
        <f>IF('3. Input Data'!E120=0,"--",'3. Input Data'!E120)</f>
        <v>--</v>
      </c>
      <c r="F112" s="58">
        <f t="shared" si="11"/>
        <v>0</v>
      </c>
      <c r="G112" s="51" t="str">
        <f>IF('3. Input Data'!G120=0,"--",'3. Input Data'!G120)</f>
        <v>--</v>
      </c>
      <c r="H112" s="58">
        <f t="shared" si="12"/>
        <v>0</v>
      </c>
      <c r="I112" s="51" t="str">
        <f>IF('3. Input Data'!H120=0,"--",'3. Input Data'!H120)</f>
        <v>--</v>
      </c>
      <c r="J112" s="58">
        <f t="shared" si="13"/>
        <v>0</v>
      </c>
      <c r="K112" s="51" t="str">
        <f>IF('3. Input Data'!I120=0,"--",'3. Input Data'!I120)</f>
        <v>--</v>
      </c>
      <c r="L112" s="58">
        <f t="shared" si="14"/>
        <v>0</v>
      </c>
      <c r="M112" s="51" t="str">
        <f>IF('3. Input Data'!J120=0,"--",'3. Input Data'!J120)</f>
        <v>--</v>
      </c>
      <c r="N112" s="58">
        <f t="shared" si="15"/>
        <v>0</v>
      </c>
      <c r="O112" s="51" t="str">
        <f>IF('3. Input Data'!K120=0,"--",'3. Input Data'!K120)</f>
        <v>--</v>
      </c>
      <c r="P112" s="58">
        <f t="shared" si="16"/>
        <v>0</v>
      </c>
      <c r="Q112" s="51" t="str">
        <f>IF('3. Input Data'!L120=0,"--",'3. Input Data'!L120)</f>
        <v>--</v>
      </c>
      <c r="R112" s="58">
        <f t="shared" si="17"/>
        <v>0</v>
      </c>
      <c r="S112" s="74">
        <f t="shared" si="18"/>
        <v>0</v>
      </c>
      <c r="T112" s="58">
        <f t="shared" si="19"/>
        <v>0</v>
      </c>
    </row>
    <row r="113" spans="1:20" x14ac:dyDescent="0.2">
      <c r="A113" s="71">
        <v>106</v>
      </c>
      <c r="B113" s="39">
        <f>'3. Input Data'!B121</f>
        <v>0</v>
      </c>
      <c r="C113" s="51" t="str">
        <f>IF('3. Input Data'!D121=0,"--",'3. Input Data'!D121)</f>
        <v>--</v>
      </c>
      <c r="D113" s="58">
        <f t="shared" si="10"/>
        <v>0</v>
      </c>
      <c r="E113" s="74" t="str">
        <f>IF('3. Input Data'!E121=0,"--",'3. Input Data'!E121)</f>
        <v>--</v>
      </c>
      <c r="F113" s="58">
        <f t="shared" si="11"/>
        <v>0</v>
      </c>
      <c r="G113" s="51" t="str">
        <f>IF('3. Input Data'!G121=0,"--",'3. Input Data'!G121)</f>
        <v>--</v>
      </c>
      <c r="H113" s="58">
        <f t="shared" si="12"/>
        <v>0</v>
      </c>
      <c r="I113" s="51" t="str">
        <f>IF('3. Input Data'!H121=0,"--",'3. Input Data'!H121)</f>
        <v>--</v>
      </c>
      <c r="J113" s="58">
        <f t="shared" si="13"/>
        <v>0</v>
      </c>
      <c r="K113" s="51" t="str">
        <f>IF('3. Input Data'!I121=0,"--",'3. Input Data'!I121)</f>
        <v>--</v>
      </c>
      <c r="L113" s="58">
        <f t="shared" si="14"/>
        <v>0</v>
      </c>
      <c r="M113" s="51" t="str">
        <f>IF('3. Input Data'!J121=0,"--",'3. Input Data'!J121)</f>
        <v>--</v>
      </c>
      <c r="N113" s="58">
        <f t="shared" si="15"/>
        <v>0</v>
      </c>
      <c r="O113" s="51" t="str">
        <f>IF('3. Input Data'!K121=0,"--",'3. Input Data'!K121)</f>
        <v>--</v>
      </c>
      <c r="P113" s="58">
        <f t="shared" si="16"/>
        <v>0</v>
      </c>
      <c r="Q113" s="51" t="str">
        <f>IF('3. Input Data'!L121=0,"--",'3. Input Data'!L121)</f>
        <v>--</v>
      </c>
      <c r="R113" s="58">
        <f t="shared" si="17"/>
        <v>0</v>
      </c>
      <c r="S113" s="74">
        <f t="shared" si="18"/>
        <v>0</v>
      </c>
      <c r="T113" s="58">
        <f t="shared" si="19"/>
        <v>0</v>
      </c>
    </row>
    <row r="114" spans="1:20" x14ac:dyDescent="0.2">
      <c r="A114" s="71">
        <v>107</v>
      </c>
      <c r="B114" s="39">
        <f>'3. Input Data'!B122</f>
        <v>0</v>
      </c>
      <c r="C114" s="51" t="str">
        <f>IF('3. Input Data'!D122=0,"--",'3. Input Data'!D122)</f>
        <v>--</v>
      </c>
      <c r="D114" s="58">
        <f t="shared" si="10"/>
        <v>0</v>
      </c>
      <c r="E114" s="74" t="str">
        <f>IF('3. Input Data'!E122=0,"--",'3. Input Data'!E122)</f>
        <v>--</v>
      </c>
      <c r="F114" s="58">
        <f t="shared" si="11"/>
        <v>0</v>
      </c>
      <c r="G114" s="51" t="str">
        <f>IF('3. Input Data'!G122=0,"--",'3. Input Data'!G122)</f>
        <v>--</v>
      </c>
      <c r="H114" s="58">
        <f t="shared" si="12"/>
        <v>0</v>
      </c>
      <c r="I114" s="51" t="str">
        <f>IF('3. Input Data'!H122=0,"--",'3. Input Data'!H122)</f>
        <v>--</v>
      </c>
      <c r="J114" s="58">
        <f t="shared" si="13"/>
        <v>0</v>
      </c>
      <c r="K114" s="51" t="str">
        <f>IF('3. Input Data'!I122=0,"--",'3. Input Data'!I122)</f>
        <v>--</v>
      </c>
      <c r="L114" s="58">
        <f t="shared" si="14"/>
        <v>0</v>
      </c>
      <c r="M114" s="51" t="str">
        <f>IF('3. Input Data'!J122=0,"--",'3. Input Data'!J122)</f>
        <v>--</v>
      </c>
      <c r="N114" s="58">
        <f t="shared" si="15"/>
        <v>0</v>
      </c>
      <c r="O114" s="51" t="str">
        <f>IF('3. Input Data'!K122=0,"--",'3. Input Data'!K122)</f>
        <v>--</v>
      </c>
      <c r="P114" s="58">
        <f t="shared" si="16"/>
        <v>0</v>
      </c>
      <c r="Q114" s="51" t="str">
        <f>IF('3. Input Data'!L122=0,"--",'3. Input Data'!L122)</f>
        <v>--</v>
      </c>
      <c r="R114" s="58">
        <f t="shared" si="17"/>
        <v>0</v>
      </c>
      <c r="S114" s="74">
        <f t="shared" si="18"/>
        <v>0</v>
      </c>
      <c r="T114" s="58">
        <f t="shared" si="19"/>
        <v>0</v>
      </c>
    </row>
    <row r="115" spans="1:20" x14ac:dyDescent="0.2">
      <c r="A115" s="71">
        <v>108</v>
      </c>
      <c r="B115" s="39">
        <f>'3. Input Data'!B123</f>
        <v>0</v>
      </c>
      <c r="C115" s="51" t="str">
        <f>IF('3. Input Data'!D123=0,"--",'3. Input Data'!D123)</f>
        <v>--</v>
      </c>
      <c r="D115" s="58">
        <f t="shared" si="10"/>
        <v>0</v>
      </c>
      <c r="E115" s="74" t="str">
        <f>IF('3. Input Data'!E123=0,"--",'3. Input Data'!E123)</f>
        <v>--</v>
      </c>
      <c r="F115" s="58">
        <f t="shared" si="11"/>
        <v>0</v>
      </c>
      <c r="G115" s="51" t="str">
        <f>IF('3. Input Data'!G123=0,"--",'3. Input Data'!G123)</f>
        <v>--</v>
      </c>
      <c r="H115" s="58">
        <f t="shared" si="12"/>
        <v>0</v>
      </c>
      <c r="I115" s="51" t="str">
        <f>IF('3. Input Data'!H123=0,"--",'3. Input Data'!H123)</f>
        <v>--</v>
      </c>
      <c r="J115" s="58">
        <f t="shared" si="13"/>
        <v>0</v>
      </c>
      <c r="K115" s="51" t="str">
        <f>IF('3. Input Data'!I123=0,"--",'3. Input Data'!I123)</f>
        <v>--</v>
      </c>
      <c r="L115" s="58">
        <f t="shared" si="14"/>
        <v>0</v>
      </c>
      <c r="M115" s="51" t="str">
        <f>IF('3. Input Data'!J123=0,"--",'3. Input Data'!J123)</f>
        <v>--</v>
      </c>
      <c r="N115" s="58">
        <f t="shared" si="15"/>
        <v>0</v>
      </c>
      <c r="O115" s="51" t="str">
        <f>IF('3. Input Data'!K123=0,"--",'3. Input Data'!K123)</f>
        <v>--</v>
      </c>
      <c r="P115" s="58">
        <f t="shared" si="16"/>
        <v>0</v>
      </c>
      <c r="Q115" s="51" t="str">
        <f>IF('3. Input Data'!L123=0,"--",'3. Input Data'!L123)</f>
        <v>--</v>
      </c>
      <c r="R115" s="58">
        <f t="shared" si="17"/>
        <v>0</v>
      </c>
      <c r="S115" s="74">
        <f t="shared" si="18"/>
        <v>0</v>
      </c>
      <c r="T115" s="58">
        <f t="shared" si="19"/>
        <v>0</v>
      </c>
    </row>
    <row r="116" spans="1:20" x14ac:dyDescent="0.2">
      <c r="A116" s="71">
        <v>109</v>
      </c>
      <c r="B116" s="39">
        <f>'3. Input Data'!B124</f>
        <v>0</v>
      </c>
      <c r="C116" s="51" t="str">
        <f>IF('3. Input Data'!D124=0,"--",'3. Input Data'!D124)</f>
        <v>--</v>
      </c>
      <c r="D116" s="58">
        <f t="shared" si="10"/>
        <v>0</v>
      </c>
      <c r="E116" s="74" t="str">
        <f>IF('3. Input Data'!E124=0,"--",'3. Input Data'!E124)</f>
        <v>--</v>
      </c>
      <c r="F116" s="58">
        <f t="shared" si="11"/>
        <v>0</v>
      </c>
      <c r="G116" s="51" t="str">
        <f>IF('3. Input Data'!G124=0,"--",'3. Input Data'!G124)</f>
        <v>--</v>
      </c>
      <c r="H116" s="58">
        <f t="shared" si="12"/>
        <v>0</v>
      </c>
      <c r="I116" s="51" t="str">
        <f>IF('3. Input Data'!H124=0,"--",'3. Input Data'!H124)</f>
        <v>--</v>
      </c>
      <c r="J116" s="58">
        <f t="shared" si="13"/>
        <v>0</v>
      </c>
      <c r="K116" s="51" t="str">
        <f>IF('3. Input Data'!I124=0,"--",'3. Input Data'!I124)</f>
        <v>--</v>
      </c>
      <c r="L116" s="58">
        <f t="shared" si="14"/>
        <v>0</v>
      </c>
      <c r="M116" s="51" t="str">
        <f>IF('3. Input Data'!J124=0,"--",'3. Input Data'!J124)</f>
        <v>--</v>
      </c>
      <c r="N116" s="58">
        <f t="shared" si="15"/>
        <v>0</v>
      </c>
      <c r="O116" s="51" t="str">
        <f>IF('3. Input Data'!K124=0,"--",'3. Input Data'!K124)</f>
        <v>--</v>
      </c>
      <c r="P116" s="58">
        <f t="shared" si="16"/>
        <v>0</v>
      </c>
      <c r="Q116" s="51" t="str">
        <f>IF('3. Input Data'!L124=0,"--",'3. Input Data'!L124)</f>
        <v>--</v>
      </c>
      <c r="R116" s="58">
        <f t="shared" si="17"/>
        <v>0</v>
      </c>
      <c r="S116" s="74">
        <f t="shared" si="18"/>
        <v>0</v>
      </c>
      <c r="T116" s="58">
        <f t="shared" si="19"/>
        <v>0</v>
      </c>
    </row>
    <row r="117" spans="1:20" x14ac:dyDescent="0.2">
      <c r="A117" s="71">
        <v>110</v>
      </c>
      <c r="B117" s="39">
        <f>'3. Input Data'!B125</f>
        <v>0</v>
      </c>
      <c r="C117" s="51" t="str">
        <f>IF('3. Input Data'!D125=0,"--",'3. Input Data'!D125)</f>
        <v>--</v>
      </c>
      <c r="D117" s="58">
        <f t="shared" si="10"/>
        <v>0</v>
      </c>
      <c r="E117" s="74" t="str">
        <f>IF('3. Input Data'!E125=0,"--",'3. Input Data'!E125)</f>
        <v>--</v>
      </c>
      <c r="F117" s="58">
        <f t="shared" si="11"/>
        <v>0</v>
      </c>
      <c r="G117" s="51" t="str">
        <f>IF('3. Input Data'!G125=0,"--",'3. Input Data'!G125)</f>
        <v>--</v>
      </c>
      <c r="H117" s="58">
        <f t="shared" si="12"/>
        <v>0</v>
      </c>
      <c r="I117" s="51" t="str">
        <f>IF('3. Input Data'!H125=0,"--",'3. Input Data'!H125)</f>
        <v>--</v>
      </c>
      <c r="J117" s="58">
        <f t="shared" si="13"/>
        <v>0</v>
      </c>
      <c r="K117" s="51" t="str">
        <f>IF('3. Input Data'!I125=0,"--",'3. Input Data'!I125)</f>
        <v>--</v>
      </c>
      <c r="L117" s="58">
        <f t="shared" si="14"/>
        <v>0</v>
      </c>
      <c r="M117" s="51" t="str">
        <f>IF('3. Input Data'!J125=0,"--",'3. Input Data'!J125)</f>
        <v>--</v>
      </c>
      <c r="N117" s="58">
        <f t="shared" si="15"/>
        <v>0</v>
      </c>
      <c r="O117" s="51" t="str">
        <f>IF('3. Input Data'!K125=0,"--",'3. Input Data'!K125)</f>
        <v>--</v>
      </c>
      <c r="P117" s="58">
        <f t="shared" si="16"/>
        <v>0</v>
      </c>
      <c r="Q117" s="51" t="str">
        <f>IF('3. Input Data'!L125=0,"--",'3. Input Data'!L125)</f>
        <v>--</v>
      </c>
      <c r="R117" s="58">
        <f t="shared" si="17"/>
        <v>0</v>
      </c>
      <c r="S117" s="74">
        <f t="shared" si="18"/>
        <v>0</v>
      </c>
      <c r="T117" s="58">
        <f t="shared" si="19"/>
        <v>0</v>
      </c>
    </row>
    <row r="118" spans="1:20" x14ac:dyDescent="0.2">
      <c r="A118" s="71">
        <v>111</v>
      </c>
      <c r="B118" s="39">
        <f>'3. Input Data'!B126</f>
        <v>0</v>
      </c>
      <c r="C118" s="51" t="str">
        <f>IF('3. Input Data'!D126=0,"--",'3. Input Data'!D126)</f>
        <v>--</v>
      </c>
      <c r="D118" s="58">
        <f t="shared" si="10"/>
        <v>0</v>
      </c>
      <c r="E118" s="74" t="str">
        <f>IF('3. Input Data'!E126=0,"--",'3. Input Data'!E126)</f>
        <v>--</v>
      </c>
      <c r="F118" s="58">
        <f t="shared" si="11"/>
        <v>0</v>
      </c>
      <c r="G118" s="51" t="str">
        <f>IF('3. Input Data'!G126=0,"--",'3. Input Data'!G126)</f>
        <v>--</v>
      </c>
      <c r="H118" s="58">
        <f t="shared" si="12"/>
        <v>0</v>
      </c>
      <c r="I118" s="51" t="str">
        <f>IF('3. Input Data'!H126=0,"--",'3. Input Data'!H126)</f>
        <v>--</v>
      </c>
      <c r="J118" s="58">
        <f t="shared" si="13"/>
        <v>0</v>
      </c>
      <c r="K118" s="51" t="str">
        <f>IF('3. Input Data'!I126=0,"--",'3. Input Data'!I126)</f>
        <v>--</v>
      </c>
      <c r="L118" s="58">
        <f t="shared" si="14"/>
        <v>0</v>
      </c>
      <c r="M118" s="51" t="str">
        <f>IF('3. Input Data'!J126=0,"--",'3. Input Data'!J126)</f>
        <v>--</v>
      </c>
      <c r="N118" s="58">
        <f t="shared" si="15"/>
        <v>0</v>
      </c>
      <c r="O118" s="51" t="str">
        <f>IF('3. Input Data'!K126=0,"--",'3. Input Data'!K126)</f>
        <v>--</v>
      </c>
      <c r="P118" s="58">
        <f t="shared" si="16"/>
        <v>0</v>
      </c>
      <c r="Q118" s="51" t="str">
        <f>IF('3. Input Data'!L126=0,"--",'3. Input Data'!L126)</f>
        <v>--</v>
      </c>
      <c r="R118" s="58">
        <f t="shared" si="17"/>
        <v>0</v>
      </c>
      <c r="S118" s="74">
        <f t="shared" si="18"/>
        <v>0</v>
      </c>
      <c r="T118" s="58">
        <f t="shared" si="19"/>
        <v>0</v>
      </c>
    </row>
    <row r="119" spans="1:20" x14ac:dyDescent="0.2">
      <c r="A119" s="71">
        <v>112</v>
      </c>
      <c r="B119" s="39">
        <f>'3. Input Data'!B127</f>
        <v>0</v>
      </c>
      <c r="C119" s="51" t="str">
        <f>IF('3. Input Data'!D127=0,"--",'3. Input Data'!D127)</f>
        <v>--</v>
      </c>
      <c r="D119" s="58">
        <f t="shared" si="10"/>
        <v>0</v>
      </c>
      <c r="E119" s="74" t="str">
        <f>IF('3. Input Data'!E127=0,"--",'3. Input Data'!E127)</f>
        <v>--</v>
      </c>
      <c r="F119" s="58">
        <f t="shared" si="11"/>
        <v>0</v>
      </c>
      <c r="G119" s="51" t="str">
        <f>IF('3. Input Data'!G127=0,"--",'3. Input Data'!G127)</f>
        <v>--</v>
      </c>
      <c r="H119" s="58">
        <f t="shared" si="12"/>
        <v>0</v>
      </c>
      <c r="I119" s="51" t="str">
        <f>IF('3. Input Data'!H127=0,"--",'3. Input Data'!H127)</f>
        <v>--</v>
      </c>
      <c r="J119" s="58">
        <f t="shared" si="13"/>
        <v>0</v>
      </c>
      <c r="K119" s="51" t="str">
        <f>IF('3. Input Data'!I127=0,"--",'3. Input Data'!I127)</f>
        <v>--</v>
      </c>
      <c r="L119" s="58">
        <f t="shared" si="14"/>
        <v>0</v>
      </c>
      <c r="M119" s="51" t="str">
        <f>IF('3. Input Data'!J127=0,"--",'3. Input Data'!J127)</f>
        <v>--</v>
      </c>
      <c r="N119" s="58">
        <f t="shared" si="15"/>
        <v>0</v>
      </c>
      <c r="O119" s="51" t="str">
        <f>IF('3. Input Data'!K127=0,"--",'3. Input Data'!K127)</f>
        <v>--</v>
      </c>
      <c r="P119" s="58">
        <f t="shared" si="16"/>
        <v>0</v>
      </c>
      <c r="Q119" s="51" t="str">
        <f>IF('3. Input Data'!L127=0,"--",'3. Input Data'!L127)</f>
        <v>--</v>
      </c>
      <c r="R119" s="58">
        <f t="shared" si="17"/>
        <v>0</v>
      </c>
      <c r="S119" s="74">
        <f t="shared" si="18"/>
        <v>0</v>
      </c>
      <c r="T119" s="58">
        <f t="shared" si="19"/>
        <v>0</v>
      </c>
    </row>
    <row r="120" spans="1:20" x14ac:dyDescent="0.2">
      <c r="A120" s="71">
        <v>113</v>
      </c>
      <c r="B120" s="39">
        <f>'3. Input Data'!B128</f>
        <v>0</v>
      </c>
      <c r="C120" s="51" t="str">
        <f>IF('3. Input Data'!D128=0,"--",'3. Input Data'!D128)</f>
        <v>--</v>
      </c>
      <c r="D120" s="58">
        <f t="shared" si="10"/>
        <v>0</v>
      </c>
      <c r="E120" s="74" t="str">
        <f>IF('3. Input Data'!E128=0,"--",'3. Input Data'!E128)</f>
        <v>--</v>
      </c>
      <c r="F120" s="58">
        <f t="shared" si="11"/>
        <v>0</v>
      </c>
      <c r="G120" s="51" t="str">
        <f>IF('3. Input Data'!G128=0,"--",'3. Input Data'!G128)</f>
        <v>--</v>
      </c>
      <c r="H120" s="58">
        <f t="shared" si="12"/>
        <v>0</v>
      </c>
      <c r="I120" s="51" t="str">
        <f>IF('3. Input Data'!H128=0,"--",'3. Input Data'!H128)</f>
        <v>--</v>
      </c>
      <c r="J120" s="58">
        <f t="shared" si="13"/>
        <v>0</v>
      </c>
      <c r="K120" s="51" t="str">
        <f>IF('3. Input Data'!I128=0,"--",'3. Input Data'!I128)</f>
        <v>--</v>
      </c>
      <c r="L120" s="58">
        <f t="shared" si="14"/>
        <v>0</v>
      </c>
      <c r="M120" s="51" t="str">
        <f>IF('3. Input Data'!J128=0,"--",'3. Input Data'!J128)</f>
        <v>--</v>
      </c>
      <c r="N120" s="58">
        <f t="shared" si="15"/>
        <v>0</v>
      </c>
      <c r="O120" s="51" t="str">
        <f>IF('3. Input Data'!K128=0,"--",'3. Input Data'!K128)</f>
        <v>--</v>
      </c>
      <c r="P120" s="58">
        <f t="shared" si="16"/>
        <v>0</v>
      </c>
      <c r="Q120" s="51" t="str">
        <f>IF('3. Input Data'!L128=0,"--",'3. Input Data'!L128)</f>
        <v>--</v>
      </c>
      <c r="R120" s="58">
        <f t="shared" si="17"/>
        <v>0</v>
      </c>
      <c r="S120" s="74">
        <f t="shared" si="18"/>
        <v>0</v>
      </c>
      <c r="T120" s="58">
        <f t="shared" si="19"/>
        <v>0</v>
      </c>
    </row>
    <row r="121" spans="1:20" x14ac:dyDescent="0.2">
      <c r="A121" s="71">
        <v>114</v>
      </c>
      <c r="B121" s="39">
        <f>'3. Input Data'!B129</f>
        <v>0</v>
      </c>
      <c r="C121" s="51" t="str">
        <f>IF('3. Input Data'!D129=0,"--",'3. Input Data'!D129)</f>
        <v>--</v>
      </c>
      <c r="D121" s="58">
        <f t="shared" si="10"/>
        <v>0</v>
      </c>
      <c r="E121" s="74" t="str">
        <f>IF('3. Input Data'!E129=0,"--",'3. Input Data'!E129)</f>
        <v>--</v>
      </c>
      <c r="F121" s="58">
        <f t="shared" si="11"/>
        <v>0</v>
      </c>
      <c r="G121" s="51" t="str">
        <f>IF('3. Input Data'!G129=0,"--",'3. Input Data'!G129)</f>
        <v>--</v>
      </c>
      <c r="H121" s="58">
        <f t="shared" si="12"/>
        <v>0</v>
      </c>
      <c r="I121" s="51" t="str">
        <f>IF('3. Input Data'!H129=0,"--",'3. Input Data'!H129)</f>
        <v>--</v>
      </c>
      <c r="J121" s="58">
        <f t="shared" si="13"/>
        <v>0</v>
      </c>
      <c r="K121" s="51" t="str">
        <f>IF('3. Input Data'!I129=0,"--",'3. Input Data'!I129)</f>
        <v>--</v>
      </c>
      <c r="L121" s="58">
        <f t="shared" si="14"/>
        <v>0</v>
      </c>
      <c r="M121" s="51" t="str">
        <f>IF('3. Input Data'!J129=0,"--",'3. Input Data'!J129)</f>
        <v>--</v>
      </c>
      <c r="N121" s="58">
        <f t="shared" si="15"/>
        <v>0</v>
      </c>
      <c r="O121" s="51" t="str">
        <f>IF('3. Input Data'!K129=0,"--",'3. Input Data'!K129)</f>
        <v>--</v>
      </c>
      <c r="P121" s="58">
        <f t="shared" si="16"/>
        <v>0</v>
      </c>
      <c r="Q121" s="51" t="str">
        <f>IF('3. Input Data'!L129=0,"--",'3. Input Data'!L129)</f>
        <v>--</v>
      </c>
      <c r="R121" s="58">
        <f t="shared" si="17"/>
        <v>0</v>
      </c>
      <c r="S121" s="74">
        <f t="shared" si="18"/>
        <v>0</v>
      </c>
      <c r="T121" s="58">
        <f t="shared" si="19"/>
        <v>0</v>
      </c>
    </row>
    <row r="122" spans="1:20" x14ac:dyDescent="0.2">
      <c r="A122" s="71">
        <v>115</v>
      </c>
      <c r="B122" s="39">
        <f>'3. Input Data'!B130</f>
        <v>0</v>
      </c>
      <c r="C122" s="51" t="str">
        <f>IF('3. Input Data'!D130=0,"--",'3. Input Data'!D130)</f>
        <v>--</v>
      </c>
      <c r="D122" s="58">
        <f t="shared" si="10"/>
        <v>0</v>
      </c>
      <c r="E122" s="74" t="str">
        <f>IF('3. Input Data'!E130=0,"--",'3. Input Data'!E130)</f>
        <v>--</v>
      </c>
      <c r="F122" s="58">
        <f t="shared" si="11"/>
        <v>0</v>
      </c>
      <c r="G122" s="51" t="str">
        <f>IF('3. Input Data'!G130=0,"--",'3. Input Data'!G130)</f>
        <v>--</v>
      </c>
      <c r="H122" s="58">
        <f t="shared" si="12"/>
        <v>0</v>
      </c>
      <c r="I122" s="51" t="str">
        <f>IF('3. Input Data'!H130=0,"--",'3. Input Data'!H130)</f>
        <v>--</v>
      </c>
      <c r="J122" s="58">
        <f t="shared" si="13"/>
        <v>0</v>
      </c>
      <c r="K122" s="51" t="str">
        <f>IF('3. Input Data'!I130=0,"--",'3. Input Data'!I130)</f>
        <v>--</v>
      </c>
      <c r="L122" s="58">
        <f t="shared" si="14"/>
        <v>0</v>
      </c>
      <c r="M122" s="51" t="str">
        <f>IF('3. Input Data'!J130=0,"--",'3. Input Data'!J130)</f>
        <v>--</v>
      </c>
      <c r="N122" s="58">
        <f t="shared" si="15"/>
        <v>0</v>
      </c>
      <c r="O122" s="51" t="str">
        <f>IF('3. Input Data'!K130=0,"--",'3. Input Data'!K130)</f>
        <v>--</v>
      </c>
      <c r="P122" s="58">
        <f t="shared" si="16"/>
        <v>0</v>
      </c>
      <c r="Q122" s="51" t="str">
        <f>IF('3. Input Data'!L130=0,"--",'3. Input Data'!L130)</f>
        <v>--</v>
      </c>
      <c r="R122" s="58">
        <f t="shared" si="17"/>
        <v>0</v>
      </c>
      <c r="S122" s="74">
        <f t="shared" si="18"/>
        <v>0</v>
      </c>
      <c r="T122" s="58">
        <f t="shared" si="19"/>
        <v>0</v>
      </c>
    </row>
    <row r="123" spans="1:20" x14ac:dyDescent="0.2">
      <c r="A123" s="71">
        <v>116</v>
      </c>
      <c r="B123" s="39">
        <f>'3. Input Data'!B131</f>
        <v>0</v>
      </c>
      <c r="C123" s="51" t="str">
        <f>IF('3. Input Data'!D131=0,"--",'3. Input Data'!D131)</f>
        <v>--</v>
      </c>
      <c r="D123" s="58">
        <f t="shared" si="10"/>
        <v>0</v>
      </c>
      <c r="E123" s="74" t="str">
        <f>IF('3. Input Data'!E131=0,"--",'3. Input Data'!E131)</f>
        <v>--</v>
      </c>
      <c r="F123" s="58">
        <f t="shared" si="11"/>
        <v>0</v>
      </c>
      <c r="G123" s="51" t="str">
        <f>IF('3. Input Data'!G131=0,"--",'3. Input Data'!G131)</f>
        <v>--</v>
      </c>
      <c r="H123" s="58">
        <f t="shared" si="12"/>
        <v>0</v>
      </c>
      <c r="I123" s="51" t="str">
        <f>IF('3. Input Data'!H131=0,"--",'3. Input Data'!H131)</f>
        <v>--</v>
      </c>
      <c r="J123" s="58">
        <f t="shared" si="13"/>
        <v>0</v>
      </c>
      <c r="K123" s="51" t="str">
        <f>IF('3. Input Data'!I131=0,"--",'3. Input Data'!I131)</f>
        <v>--</v>
      </c>
      <c r="L123" s="58">
        <f t="shared" si="14"/>
        <v>0</v>
      </c>
      <c r="M123" s="51" t="str">
        <f>IF('3. Input Data'!J131=0,"--",'3. Input Data'!J131)</f>
        <v>--</v>
      </c>
      <c r="N123" s="58">
        <f t="shared" si="15"/>
        <v>0</v>
      </c>
      <c r="O123" s="51" t="str">
        <f>IF('3. Input Data'!K131=0,"--",'3. Input Data'!K131)</f>
        <v>--</v>
      </c>
      <c r="P123" s="58">
        <f t="shared" si="16"/>
        <v>0</v>
      </c>
      <c r="Q123" s="51" t="str">
        <f>IF('3. Input Data'!L131=0,"--",'3. Input Data'!L131)</f>
        <v>--</v>
      </c>
      <c r="R123" s="58">
        <f t="shared" si="17"/>
        <v>0</v>
      </c>
      <c r="S123" s="74">
        <f t="shared" si="18"/>
        <v>0</v>
      </c>
      <c r="T123" s="58">
        <f t="shared" si="19"/>
        <v>0</v>
      </c>
    </row>
    <row r="124" spans="1:20" x14ac:dyDescent="0.2">
      <c r="A124" s="71">
        <v>117</v>
      </c>
      <c r="B124" s="39">
        <f>'3. Input Data'!B132</f>
        <v>0</v>
      </c>
      <c r="C124" s="51" t="str">
        <f>IF('3. Input Data'!D132=0,"--",'3. Input Data'!D132)</f>
        <v>--</v>
      </c>
      <c r="D124" s="58">
        <f t="shared" si="10"/>
        <v>0</v>
      </c>
      <c r="E124" s="74" t="str">
        <f>IF('3. Input Data'!E132=0,"--",'3. Input Data'!E132)</f>
        <v>--</v>
      </c>
      <c r="F124" s="58">
        <f t="shared" si="11"/>
        <v>0</v>
      </c>
      <c r="G124" s="51" t="str">
        <f>IF('3. Input Data'!G132=0,"--",'3. Input Data'!G132)</f>
        <v>--</v>
      </c>
      <c r="H124" s="58">
        <f t="shared" si="12"/>
        <v>0</v>
      </c>
      <c r="I124" s="51" t="str">
        <f>IF('3. Input Data'!H132=0,"--",'3. Input Data'!H132)</f>
        <v>--</v>
      </c>
      <c r="J124" s="58">
        <f t="shared" si="13"/>
        <v>0</v>
      </c>
      <c r="K124" s="51" t="str">
        <f>IF('3. Input Data'!I132=0,"--",'3. Input Data'!I132)</f>
        <v>--</v>
      </c>
      <c r="L124" s="58">
        <f t="shared" si="14"/>
        <v>0</v>
      </c>
      <c r="M124" s="51" t="str">
        <f>IF('3. Input Data'!J132=0,"--",'3. Input Data'!J132)</f>
        <v>--</v>
      </c>
      <c r="N124" s="58">
        <f t="shared" si="15"/>
        <v>0</v>
      </c>
      <c r="O124" s="51" t="str">
        <f>IF('3. Input Data'!K132=0,"--",'3. Input Data'!K132)</f>
        <v>--</v>
      </c>
      <c r="P124" s="58">
        <f t="shared" si="16"/>
        <v>0</v>
      </c>
      <c r="Q124" s="51" t="str">
        <f>IF('3. Input Data'!L132=0,"--",'3. Input Data'!L132)</f>
        <v>--</v>
      </c>
      <c r="R124" s="58">
        <f t="shared" si="17"/>
        <v>0</v>
      </c>
      <c r="S124" s="74">
        <f t="shared" si="18"/>
        <v>0</v>
      </c>
      <c r="T124" s="58">
        <f t="shared" si="19"/>
        <v>0</v>
      </c>
    </row>
    <row r="125" spans="1:20" x14ac:dyDescent="0.2">
      <c r="A125" s="71">
        <v>118</v>
      </c>
      <c r="B125" s="39">
        <f>'3. Input Data'!B133</f>
        <v>0</v>
      </c>
      <c r="C125" s="51" t="str">
        <f>IF('3. Input Data'!D133=0,"--",'3. Input Data'!D133)</f>
        <v>--</v>
      </c>
      <c r="D125" s="58">
        <f t="shared" si="10"/>
        <v>0</v>
      </c>
      <c r="E125" s="74" t="str">
        <f>IF('3. Input Data'!E133=0,"--",'3. Input Data'!E133)</f>
        <v>--</v>
      </c>
      <c r="F125" s="58">
        <f t="shared" si="11"/>
        <v>0</v>
      </c>
      <c r="G125" s="51" t="str">
        <f>IF('3. Input Data'!G133=0,"--",'3. Input Data'!G133)</f>
        <v>--</v>
      </c>
      <c r="H125" s="58">
        <f t="shared" si="12"/>
        <v>0</v>
      </c>
      <c r="I125" s="51" t="str">
        <f>IF('3. Input Data'!H133=0,"--",'3. Input Data'!H133)</f>
        <v>--</v>
      </c>
      <c r="J125" s="58">
        <f t="shared" si="13"/>
        <v>0</v>
      </c>
      <c r="K125" s="51" t="str">
        <f>IF('3. Input Data'!I133=0,"--",'3. Input Data'!I133)</f>
        <v>--</v>
      </c>
      <c r="L125" s="58">
        <f t="shared" si="14"/>
        <v>0</v>
      </c>
      <c r="M125" s="51" t="str">
        <f>IF('3. Input Data'!J133=0,"--",'3. Input Data'!J133)</f>
        <v>--</v>
      </c>
      <c r="N125" s="58">
        <f t="shared" si="15"/>
        <v>0</v>
      </c>
      <c r="O125" s="51" t="str">
        <f>IF('3. Input Data'!K133=0,"--",'3. Input Data'!K133)</f>
        <v>--</v>
      </c>
      <c r="P125" s="58">
        <f t="shared" si="16"/>
        <v>0</v>
      </c>
      <c r="Q125" s="51" t="str">
        <f>IF('3. Input Data'!L133=0,"--",'3. Input Data'!L133)</f>
        <v>--</v>
      </c>
      <c r="R125" s="58">
        <f t="shared" si="17"/>
        <v>0</v>
      </c>
      <c r="S125" s="74">
        <f t="shared" si="18"/>
        <v>0</v>
      </c>
      <c r="T125" s="58">
        <f t="shared" si="19"/>
        <v>0</v>
      </c>
    </row>
    <row r="126" spans="1:20" x14ac:dyDescent="0.2">
      <c r="A126" s="71">
        <v>119</v>
      </c>
      <c r="B126" s="39">
        <f>'3. Input Data'!B134</f>
        <v>0</v>
      </c>
      <c r="C126" s="51" t="str">
        <f>IF('3. Input Data'!D134=0,"--",'3. Input Data'!D134)</f>
        <v>--</v>
      </c>
      <c r="D126" s="58">
        <f t="shared" si="10"/>
        <v>0</v>
      </c>
      <c r="E126" s="74" t="str">
        <f>IF('3. Input Data'!E134=0,"--",'3. Input Data'!E134)</f>
        <v>--</v>
      </c>
      <c r="F126" s="58">
        <f t="shared" si="11"/>
        <v>0</v>
      </c>
      <c r="G126" s="51" t="str">
        <f>IF('3. Input Data'!G134=0,"--",'3. Input Data'!G134)</f>
        <v>--</v>
      </c>
      <c r="H126" s="58">
        <f t="shared" si="12"/>
        <v>0</v>
      </c>
      <c r="I126" s="51" t="str">
        <f>IF('3. Input Data'!H134=0,"--",'3. Input Data'!H134)</f>
        <v>--</v>
      </c>
      <c r="J126" s="58">
        <f t="shared" si="13"/>
        <v>0</v>
      </c>
      <c r="K126" s="51" t="str">
        <f>IF('3. Input Data'!I134=0,"--",'3. Input Data'!I134)</f>
        <v>--</v>
      </c>
      <c r="L126" s="58">
        <f t="shared" si="14"/>
        <v>0</v>
      </c>
      <c r="M126" s="51" t="str">
        <f>IF('3. Input Data'!J134=0,"--",'3. Input Data'!J134)</f>
        <v>--</v>
      </c>
      <c r="N126" s="58">
        <f t="shared" si="15"/>
        <v>0</v>
      </c>
      <c r="O126" s="51" t="str">
        <f>IF('3. Input Data'!K134=0,"--",'3. Input Data'!K134)</f>
        <v>--</v>
      </c>
      <c r="P126" s="58">
        <f t="shared" si="16"/>
        <v>0</v>
      </c>
      <c r="Q126" s="51" t="str">
        <f>IF('3. Input Data'!L134=0,"--",'3. Input Data'!L134)</f>
        <v>--</v>
      </c>
      <c r="R126" s="58">
        <f t="shared" si="17"/>
        <v>0</v>
      </c>
      <c r="S126" s="74">
        <f t="shared" si="18"/>
        <v>0</v>
      </c>
      <c r="T126" s="58">
        <f t="shared" si="19"/>
        <v>0</v>
      </c>
    </row>
    <row r="127" spans="1:20" x14ac:dyDescent="0.2">
      <c r="A127" s="71">
        <v>120</v>
      </c>
      <c r="B127" s="39">
        <f>'3. Input Data'!B135</f>
        <v>0</v>
      </c>
      <c r="C127" s="51" t="str">
        <f>IF('3. Input Data'!D135=0,"--",'3. Input Data'!D135)</f>
        <v>--</v>
      </c>
      <c r="D127" s="58">
        <f t="shared" si="10"/>
        <v>0</v>
      </c>
      <c r="E127" s="74" t="str">
        <f>IF('3. Input Data'!E135=0,"--",'3. Input Data'!E135)</f>
        <v>--</v>
      </c>
      <c r="F127" s="58">
        <f t="shared" si="11"/>
        <v>0</v>
      </c>
      <c r="G127" s="51" t="str">
        <f>IF('3. Input Data'!G135=0,"--",'3. Input Data'!G135)</f>
        <v>--</v>
      </c>
      <c r="H127" s="58">
        <f t="shared" si="12"/>
        <v>0</v>
      </c>
      <c r="I127" s="51" t="str">
        <f>IF('3. Input Data'!H135=0,"--",'3. Input Data'!H135)</f>
        <v>--</v>
      </c>
      <c r="J127" s="58">
        <f t="shared" si="13"/>
        <v>0</v>
      </c>
      <c r="K127" s="51" t="str">
        <f>IF('3. Input Data'!I135=0,"--",'3. Input Data'!I135)</f>
        <v>--</v>
      </c>
      <c r="L127" s="58">
        <f t="shared" si="14"/>
        <v>0</v>
      </c>
      <c r="M127" s="51" t="str">
        <f>IF('3. Input Data'!J135=0,"--",'3. Input Data'!J135)</f>
        <v>--</v>
      </c>
      <c r="N127" s="58">
        <f t="shared" si="15"/>
        <v>0</v>
      </c>
      <c r="O127" s="51" t="str">
        <f>IF('3. Input Data'!K135=0,"--",'3. Input Data'!K135)</f>
        <v>--</v>
      </c>
      <c r="P127" s="58">
        <f t="shared" si="16"/>
        <v>0</v>
      </c>
      <c r="Q127" s="51" t="str">
        <f>IF('3. Input Data'!L135=0,"--",'3. Input Data'!L135)</f>
        <v>--</v>
      </c>
      <c r="R127" s="58">
        <f t="shared" si="17"/>
        <v>0</v>
      </c>
      <c r="S127" s="74">
        <f t="shared" si="18"/>
        <v>0</v>
      </c>
      <c r="T127" s="58">
        <f t="shared" si="19"/>
        <v>0</v>
      </c>
    </row>
    <row r="128" spans="1:20" x14ac:dyDescent="0.2">
      <c r="A128" s="71">
        <v>121</v>
      </c>
      <c r="B128" s="39">
        <f>'3. Input Data'!B136</f>
        <v>0</v>
      </c>
      <c r="C128" s="51" t="str">
        <f>IF('3. Input Data'!D136=0,"--",'3. Input Data'!D136)</f>
        <v>--</v>
      </c>
      <c r="D128" s="58">
        <f t="shared" si="10"/>
        <v>0</v>
      </c>
      <c r="E128" s="74" t="str">
        <f>IF('3. Input Data'!E136=0,"--",'3. Input Data'!E136)</f>
        <v>--</v>
      </c>
      <c r="F128" s="58">
        <f t="shared" si="11"/>
        <v>0</v>
      </c>
      <c r="G128" s="51" t="str">
        <f>IF('3. Input Data'!G136=0,"--",'3. Input Data'!G136)</f>
        <v>--</v>
      </c>
      <c r="H128" s="58">
        <f t="shared" si="12"/>
        <v>0</v>
      </c>
      <c r="I128" s="51" t="str">
        <f>IF('3. Input Data'!H136=0,"--",'3. Input Data'!H136)</f>
        <v>--</v>
      </c>
      <c r="J128" s="58">
        <f t="shared" si="13"/>
        <v>0</v>
      </c>
      <c r="K128" s="51" t="str">
        <f>IF('3. Input Data'!I136=0,"--",'3. Input Data'!I136)</f>
        <v>--</v>
      </c>
      <c r="L128" s="58">
        <f t="shared" si="14"/>
        <v>0</v>
      </c>
      <c r="M128" s="51" t="str">
        <f>IF('3. Input Data'!J136=0,"--",'3. Input Data'!J136)</f>
        <v>--</v>
      </c>
      <c r="N128" s="58">
        <f t="shared" si="15"/>
        <v>0</v>
      </c>
      <c r="O128" s="51" t="str">
        <f>IF('3. Input Data'!K136=0,"--",'3. Input Data'!K136)</f>
        <v>--</v>
      </c>
      <c r="P128" s="58">
        <f t="shared" si="16"/>
        <v>0</v>
      </c>
      <c r="Q128" s="51" t="str">
        <f>IF('3. Input Data'!L136=0,"--",'3. Input Data'!L136)</f>
        <v>--</v>
      </c>
      <c r="R128" s="58">
        <f t="shared" si="17"/>
        <v>0</v>
      </c>
      <c r="S128" s="74">
        <f t="shared" si="18"/>
        <v>0</v>
      </c>
      <c r="T128" s="58">
        <f t="shared" si="19"/>
        <v>0</v>
      </c>
    </row>
    <row r="129" spans="1:20" x14ac:dyDescent="0.2">
      <c r="A129" s="71">
        <v>122</v>
      </c>
      <c r="B129" s="39">
        <f>'3. Input Data'!B137</f>
        <v>0</v>
      </c>
      <c r="C129" s="51" t="str">
        <f>IF('3. Input Data'!D137=0,"--",'3. Input Data'!D137)</f>
        <v>--</v>
      </c>
      <c r="D129" s="58">
        <f t="shared" si="10"/>
        <v>0</v>
      </c>
      <c r="E129" s="74" t="str">
        <f>IF('3. Input Data'!E137=0,"--",'3. Input Data'!E137)</f>
        <v>--</v>
      </c>
      <c r="F129" s="58">
        <f t="shared" si="11"/>
        <v>0</v>
      </c>
      <c r="G129" s="51" t="str">
        <f>IF('3. Input Data'!G137=0,"--",'3. Input Data'!G137)</f>
        <v>--</v>
      </c>
      <c r="H129" s="58">
        <f t="shared" si="12"/>
        <v>0</v>
      </c>
      <c r="I129" s="51" t="str">
        <f>IF('3. Input Data'!H137=0,"--",'3. Input Data'!H137)</f>
        <v>--</v>
      </c>
      <c r="J129" s="58">
        <f t="shared" si="13"/>
        <v>0</v>
      </c>
      <c r="K129" s="51" t="str">
        <f>IF('3. Input Data'!I137=0,"--",'3. Input Data'!I137)</f>
        <v>--</v>
      </c>
      <c r="L129" s="58">
        <f t="shared" si="14"/>
        <v>0</v>
      </c>
      <c r="M129" s="51" t="str">
        <f>IF('3. Input Data'!J137=0,"--",'3. Input Data'!J137)</f>
        <v>--</v>
      </c>
      <c r="N129" s="58">
        <f t="shared" si="15"/>
        <v>0</v>
      </c>
      <c r="O129" s="51" t="str">
        <f>IF('3. Input Data'!K137=0,"--",'3. Input Data'!K137)</f>
        <v>--</v>
      </c>
      <c r="P129" s="58">
        <f t="shared" si="16"/>
        <v>0</v>
      </c>
      <c r="Q129" s="51" t="str">
        <f>IF('3. Input Data'!L137=0,"--",'3. Input Data'!L137)</f>
        <v>--</v>
      </c>
      <c r="R129" s="58">
        <f t="shared" si="17"/>
        <v>0</v>
      </c>
      <c r="S129" s="74">
        <f t="shared" si="18"/>
        <v>0</v>
      </c>
      <c r="T129" s="58">
        <f t="shared" si="19"/>
        <v>0</v>
      </c>
    </row>
    <row r="130" spans="1:20" x14ac:dyDescent="0.2">
      <c r="A130" s="71">
        <v>123</v>
      </c>
      <c r="B130" s="39">
        <f>'3. Input Data'!B138</f>
        <v>0</v>
      </c>
      <c r="C130" s="51" t="str">
        <f>IF('3. Input Data'!D138=0,"--",'3. Input Data'!D138)</f>
        <v>--</v>
      </c>
      <c r="D130" s="58">
        <f t="shared" si="10"/>
        <v>0</v>
      </c>
      <c r="E130" s="74" t="str">
        <f>IF('3. Input Data'!E138=0,"--",'3. Input Data'!E138)</f>
        <v>--</v>
      </c>
      <c r="F130" s="58">
        <f t="shared" si="11"/>
        <v>0</v>
      </c>
      <c r="G130" s="51" t="str">
        <f>IF('3. Input Data'!G138=0,"--",'3. Input Data'!G138)</f>
        <v>--</v>
      </c>
      <c r="H130" s="58">
        <f t="shared" si="12"/>
        <v>0</v>
      </c>
      <c r="I130" s="51" t="str">
        <f>IF('3. Input Data'!H138=0,"--",'3. Input Data'!H138)</f>
        <v>--</v>
      </c>
      <c r="J130" s="58">
        <f t="shared" si="13"/>
        <v>0</v>
      </c>
      <c r="K130" s="51" t="str">
        <f>IF('3. Input Data'!I138=0,"--",'3. Input Data'!I138)</f>
        <v>--</v>
      </c>
      <c r="L130" s="58">
        <f t="shared" si="14"/>
        <v>0</v>
      </c>
      <c r="M130" s="51" t="str">
        <f>IF('3. Input Data'!J138=0,"--",'3. Input Data'!J138)</f>
        <v>--</v>
      </c>
      <c r="N130" s="58">
        <f t="shared" si="15"/>
        <v>0</v>
      </c>
      <c r="O130" s="51" t="str">
        <f>IF('3. Input Data'!K138=0,"--",'3. Input Data'!K138)</f>
        <v>--</v>
      </c>
      <c r="P130" s="58">
        <f t="shared" si="16"/>
        <v>0</v>
      </c>
      <c r="Q130" s="51" t="str">
        <f>IF('3. Input Data'!L138=0,"--",'3. Input Data'!L138)</f>
        <v>--</v>
      </c>
      <c r="R130" s="58">
        <f t="shared" si="17"/>
        <v>0</v>
      </c>
      <c r="S130" s="74">
        <f t="shared" si="18"/>
        <v>0</v>
      </c>
      <c r="T130" s="58">
        <f t="shared" si="19"/>
        <v>0</v>
      </c>
    </row>
    <row r="131" spans="1:20" x14ac:dyDescent="0.2">
      <c r="A131" s="71">
        <v>124</v>
      </c>
      <c r="B131" s="39">
        <f>'3. Input Data'!B139</f>
        <v>0</v>
      </c>
      <c r="C131" s="51" t="str">
        <f>IF('3. Input Data'!D139=0,"--",'3. Input Data'!D139)</f>
        <v>--</v>
      </c>
      <c r="D131" s="58">
        <f t="shared" si="10"/>
        <v>0</v>
      </c>
      <c r="E131" s="74" t="str">
        <f>IF('3. Input Data'!E139=0,"--",'3. Input Data'!E139)</f>
        <v>--</v>
      </c>
      <c r="F131" s="58">
        <f t="shared" si="11"/>
        <v>0</v>
      </c>
      <c r="G131" s="51" t="str">
        <f>IF('3. Input Data'!G139=0,"--",'3. Input Data'!G139)</f>
        <v>--</v>
      </c>
      <c r="H131" s="58">
        <f t="shared" si="12"/>
        <v>0</v>
      </c>
      <c r="I131" s="51" t="str">
        <f>IF('3. Input Data'!H139=0,"--",'3. Input Data'!H139)</f>
        <v>--</v>
      </c>
      <c r="J131" s="58">
        <f t="shared" si="13"/>
        <v>0</v>
      </c>
      <c r="K131" s="51" t="str">
        <f>IF('3. Input Data'!I139=0,"--",'3. Input Data'!I139)</f>
        <v>--</v>
      </c>
      <c r="L131" s="58">
        <f t="shared" si="14"/>
        <v>0</v>
      </c>
      <c r="M131" s="51" t="str">
        <f>IF('3. Input Data'!J139=0,"--",'3. Input Data'!J139)</f>
        <v>--</v>
      </c>
      <c r="N131" s="58">
        <f t="shared" si="15"/>
        <v>0</v>
      </c>
      <c r="O131" s="51" t="str">
        <f>IF('3. Input Data'!K139=0,"--",'3. Input Data'!K139)</f>
        <v>--</v>
      </c>
      <c r="P131" s="58">
        <f t="shared" si="16"/>
        <v>0</v>
      </c>
      <c r="Q131" s="51" t="str">
        <f>IF('3. Input Data'!L139=0,"--",'3. Input Data'!L139)</f>
        <v>--</v>
      </c>
      <c r="R131" s="58">
        <f t="shared" si="17"/>
        <v>0</v>
      </c>
      <c r="S131" s="74">
        <f t="shared" si="18"/>
        <v>0</v>
      </c>
      <c r="T131" s="58">
        <f t="shared" si="19"/>
        <v>0</v>
      </c>
    </row>
    <row r="132" spans="1:20" x14ac:dyDescent="0.2">
      <c r="A132" s="71">
        <v>125</v>
      </c>
      <c r="B132" s="39">
        <f>'3. Input Data'!B140</f>
        <v>0</v>
      </c>
      <c r="C132" s="51" t="str">
        <f>IF('3. Input Data'!D140=0,"--",'3. Input Data'!D140)</f>
        <v>--</v>
      </c>
      <c r="D132" s="58">
        <f t="shared" si="10"/>
        <v>0</v>
      </c>
      <c r="E132" s="74" t="str">
        <f>IF('3. Input Data'!E140=0,"--",'3. Input Data'!E140)</f>
        <v>--</v>
      </c>
      <c r="F132" s="58">
        <f t="shared" si="11"/>
        <v>0</v>
      </c>
      <c r="G132" s="51" t="str">
        <f>IF('3. Input Data'!G140=0,"--",'3. Input Data'!G140)</f>
        <v>--</v>
      </c>
      <c r="H132" s="58">
        <f t="shared" si="12"/>
        <v>0</v>
      </c>
      <c r="I132" s="51" t="str">
        <f>IF('3. Input Data'!H140=0,"--",'3. Input Data'!H140)</f>
        <v>--</v>
      </c>
      <c r="J132" s="58">
        <f t="shared" si="13"/>
        <v>0</v>
      </c>
      <c r="K132" s="51" t="str">
        <f>IF('3. Input Data'!I140=0,"--",'3. Input Data'!I140)</f>
        <v>--</v>
      </c>
      <c r="L132" s="58">
        <f t="shared" si="14"/>
        <v>0</v>
      </c>
      <c r="M132" s="51" t="str">
        <f>IF('3. Input Data'!J140=0,"--",'3. Input Data'!J140)</f>
        <v>--</v>
      </c>
      <c r="N132" s="58">
        <f t="shared" si="15"/>
        <v>0</v>
      </c>
      <c r="O132" s="51" t="str">
        <f>IF('3. Input Data'!K140=0,"--",'3. Input Data'!K140)</f>
        <v>--</v>
      </c>
      <c r="P132" s="58">
        <f t="shared" si="16"/>
        <v>0</v>
      </c>
      <c r="Q132" s="51" t="str">
        <f>IF('3. Input Data'!L140=0,"--",'3. Input Data'!L140)</f>
        <v>--</v>
      </c>
      <c r="R132" s="58">
        <f t="shared" si="17"/>
        <v>0</v>
      </c>
      <c r="S132" s="74">
        <f t="shared" si="18"/>
        <v>0</v>
      </c>
      <c r="T132" s="58">
        <f t="shared" si="19"/>
        <v>0</v>
      </c>
    </row>
    <row r="133" spans="1:20" x14ac:dyDescent="0.2">
      <c r="A133" s="71">
        <v>126</v>
      </c>
      <c r="B133" s="39">
        <f>'3. Input Data'!B141</f>
        <v>0</v>
      </c>
      <c r="C133" s="51" t="str">
        <f>IF('3. Input Data'!D141=0,"--",'3. Input Data'!D141)</f>
        <v>--</v>
      </c>
      <c r="D133" s="58">
        <f t="shared" si="10"/>
        <v>0</v>
      </c>
      <c r="E133" s="74" t="str">
        <f>IF('3. Input Data'!E141=0,"--",'3. Input Data'!E141)</f>
        <v>--</v>
      </c>
      <c r="F133" s="58">
        <f t="shared" si="11"/>
        <v>0</v>
      </c>
      <c r="G133" s="51" t="str">
        <f>IF('3. Input Data'!G141=0,"--",'3. Input Data'!G141)</f>
        <v>--</v>
      </c>
      <c r="H133" s="58">
        <f t="shared" si="12"/>
        <v>0</v>
      </c>
      <c r="I133" s="51" t="str">
        <f>IF('3. Input Data'!H141=0,"--",'3. Input Data'!H141)</f>
        <v>--</v>
      </c>
      <c r="J133" s="58">
        <f t="shared" si="13"/>
        <v>0</v>
      </c>
      <c r="K133" s="51" t="str">
        <f>IF('3. Input Data'!I141=0,"--",'3. Input Data'!I141)</f>
        <v>--</v>
      </c>
      <c r="L133" s="58">
        <f t="shared" si="14"/>
        <v>0</v>
      </c>
      <c r="M133" s="51" t="str">
        <f>IF('3. Input Data'!J141=0,"--",'3. Input Data'!J141)</f>
        <v>--</v>
      </c>
      <c r="N133" s="58">
        <f t="shared" si="15"/>
        <v>0</v>
      </c>
      <c r="O133" s="51" t="str">
        <f>IF('3. Input Data'!K141=0,"--",'3. Input Data'!K141)</f>
        <v>--</v>
      </c>
      <c r="P133" s="58">
        <f t="shared" si="16"/>
        <v>0</v>
      </c>
      <c r="Q133" s="51" t="str">
        <f>IF('3. Input Data'!L141=0,"--",'3. Input Data'!L141)</f>
        <v>--</v>
      </c>
      <c r="R133" s="58">
        <f t="shared" si="17"/>
        <v>0</v>
      </c>
      <c r="S133" s="74">
        <f t="shared" si="18"/>
        <v>0</v>
      </c>
      <c r="T133" s="58">
        <f t="shared" si="19"/>
        <v>0</v>
      </c>
    </row>
    <row r="134" spans="1:20" x14ac:dyDescent="0.2">
      <c r="A134" s="71">
        <v>127</v>
      </c>
      <c r="B134" s="39">
        <f>'3. Input Data'!B142</f>
        <v>0</v>
      </c>
      <c r="C134" s="51" t="str">
        <f>IF('3. Input Data'!D142=0,"--",'3. Input Data'!D142)</f>
        <v>--</v>
      </c>
      <c r="D134" s="58">
        <f t="shared" si="10"/>
        <v>0</v>
      </c>
      <c r="E134" s="74" t="str">
        <f>IF('3. Input Data'!E142=0,"--",'3. Input Data'!E142)</f>
        <v>--</v>
      </c>
      <c r="F134" s="58">
        <f t="shared" si="11"/>
        <v>0</v>
      </c>
      <c r="G134" s="51" t="str">
        <f>IF('3. Input Data'!G142=0,"--",'3. Input Data'!G142)</f>
        <v>--</v>
      </c>
      <c r="H134" s="58">
        <f t="shared" si="12"/>
        <v>0</v>
      </c>
      <c r="I134" s="51" t="str">
        <f>IF('3. Input Data'!H142=0,"--",'3. Input Data'!H142)</f>
        <v>--</v>
      </c>
      <c r="J134" s="58">
        <f t="shared" si="13"/>
        <v>0</v>
      </c>
      <c r="K134" s="51" t="str">
        <f>IF('3. Input Data'!I142=0,"--",'3. Input Data'!I142)</f>
        <v>--</v>
      </c>
      <c r="L134" s="58">
        <f t="shared" si="14"/>
        <v>0</v>
      </c>
      <c r="M134" s="51" t="str">
        <f>IF('3. Input Data'!J142=0,"--",'3. Input Data'!J142)</f>
        <v>--</v>
      </c>
      <c r="N134" s="58">
        <f t="shared" si="15"/>
        <v>0</v>
      </c>
      <c r="O134" s="51" t="str">
        <f>IF('3. Input Data'!K142=0,"--",'3. Input Data'!K142)</f>
        <v>--</v>
      </c>
      <c r="P134" s="58">
        <f t="shared" si="16"/>
        <v>0</v>
      </c>
      <c r="Q134" s="51" t="str">
        <f>IF('3. Input Data'!L142=0,"--",'3. Input Data'!L142)</f>
        <v>--</v>
      </c>
      <c r="R134" s="58">
        <f t="shared" si="17"/>
        <v>0</v>
      </c>
      <c r="S134" s="74">
        <f t="shared" si="18"/>
        <v>0</v>
      </c>
      <c r="T134" s="58">
        <f t="shared" si="19"/>
        <v>0</v>
      </c>
    </row>
    <row r="135" spans="1:20" x14ac:dyDescent="0.2">
      <c r="A135" s="71">
        <v>128</v>
      </c>
      <c r="B135" s="39">
        <f>'3. Input Data'!B143</f>
        <v>0</v>
      </c>
      <c r="C135" s="51" t="str">
        <f>IF('3. Input Data'!D143=0,"--",'3. Input Data'!D143)</f>
        <v>--</v>
      </c>
      <c r="D135" s="58">
        <f t="shared" si="10"/>
        <v>0</v>
      </c>
      <c r="E135" s="74" t="str">
        <f>IF('3. Input Data'!E143=0,"--",'3. Input Data'!E143)</f>
        <v>--</v>
      </c>
      <c r="F135" s="58">
        <f t="shared" si="11"/>
        <v>0</v>
      </c>
      <c r="G135" s="51" t="str">
        <f>IF('3. Input Data'!G143=0,"--",'3. Input Data'!G143)</f>
        <v>--</v>
      </c>
      <c r="H135" s="58">
        <f t="shared" si="12"/>
        <v>0</v>
      </c>
      <c r="I135" s="51" t="str">
        <f>IF('3. Input Data'!H143=0,"--",'3. Input Data'!H143)</f>
        <v>--</v>
      </c>
      <c r="J135" s="58">
        <f t="shared" si="13"/>
        <v>0</v>
      </c>
      <c r="K135" s="51" t="str">
        <f>IF('3. Input Data'!I143=0,"--",'3. Input Data'!I143)</f>
        <v>--</v>
      </c>
      <c r="L135" s="58">
        <f t="shared" si="14"/>
        <v>0</v>
      </c>
      <c r="M135" s="51" t="str">
        <f>IF('3. Input Data'!J143=0,"--",'3. Input Data'!J143)</f>
        <v>--</v>
      </c>
      <c r="N135" s="58">
        <f t="shared" si="15"/>
        <v>0</v>
      </c>
      <c r="O135" s="51" t="str">
        <f>IF('3. Input Data'!K143=0,"--",'3. Input Data'!K143)</f>
        <v>--</v>
      </c>
      <c r="P135" s="58">
        <f t="shared" si="16"/>
        <v>0</v>
      </c>
      <c r="Q135" s="51" t="str">
        <f>IF('3. Input Data'!L143=0,"--",'3. Input Data'!L143)</f>
        <v>--</v>
      </c>
      <c r="R135" s="58">
        <f t="shared" si="17"/>
        <v>0</v>
      </c>
      <c r="S135" s="74">
        <f t="shared" si="18"/>
        <v>0</v>
      </c>
      <c r="T135" s="58">
        <f t="shared" si="19"/>
        <v>0</v>
      </c>
    </row>
    <row r="136" spans="1:20" x14ac:dyDescent="0.2">
      <c r="A136" s="71">
        <v>129</v>
      </c>
      <c r="B136" s="39">
        <f>'3. Input Data'!B144</f>
        <v>0</v>
      </c>
      <c r="C136" s="51" t="str">
        <f>IF('3. Input Data'!D144=0,"--",'3. Input Data'!D144)</f>
        <v>--</v>
      </c>
      <c r="D136" s="58">
        <f t="shared" si="10"/>
        <v>0</v>
      </c>
      <c r="E136" s="74" t="str">
        <f>IF('3. Input Data'!E144=0,"--",'3. Input Data'!E144)</f>
        <v>--</v>
      </c>
      <c r="F136" s="58">
        <f t="shared" si="11"/>
        <v>0</v>
      </c>
      <c r="G136" s="51" t="str">
        <f>IF('3. Input Data'!G144=0,"--",'3. Input Data'!G144)</f>
        <v>--</v>
      </c>
      <c r="H136" s="58">
        <f t="shared" si="12"/>
        <v>0</v>
      </c>
      <c r="I136" s="51" t="str">
        <f>IF('3. Input Data'!H144=0,"--",'3. Input Data'!H144)</f>
        <v>--</v>
      </c>
      <c r="J136" s="58">
        <f t="shared" si="13"/>
        <v>0</v>
      </c>
      <c r="K136" s="51" t="str">
        <f>IF('3. Input Data'!I144=0,"--",'3. Input Data'!I144)</f>
        <v>--</v>
      </c>
      <c r="L136" s="58">
        <f t="shared" si="14"/>
        <v>0</v>
      </c>
      <c r="M136" s="51" t="str">
        <f>IF('3. Input Data'!J144=0,"--",'3. Input Data'!J144)</f>
        <v>--</v>
      </c>
      <c r="N136" s="58">
        <f t="shared" si="15"/>
        <v>0</v>
      </c>
      <c r="O136" s="51" t="str">
        <f>IF('3. Input Data'!K144=0,"--",'3. Input Data'!K144)</f>
        <v>--</v>
      </c>
      <c r="P136" s="58">
        <f t="shared" si="16"/>
        <v>0</v>
      </c>
      <c r="Q136" s="51" t="str">
        <f>IF('3. Input Data'!L144=0,"--",'3. Input Data'!L144)</f>
        <v>--</v>
      </c>
      <c r="R136" s="58">
        <f t="shared" si="17"/>
        <v>0</v>
      </c>
      <c r="S136" s="74">
        <f t="shared" si="18"/>
        <v>0</v>
      </c>
      <c r="T136" s="58">
        <f t="shared" si="19"/>
        <v>0</v>
      </c>
    </row>
    <row r="137" spans="1:20" x14ac:dyDescent="0.2">
      <c r="A137" s="71">
        <v>130</v>
      </c>
      <c r="B137" s="39">
        <f>'3. Input Data'!B145</f>
        <v>0</v>
      </c>
      <c r="C137" s="51" t="str">
        <f>IF('3. Input Data'!D145=0,"--",'3. Input Data'!D145)</f>
        <v>--</v>
      </c>
      <c r="D137" s="58">
        <f t="shared" ref="D137:D200" si="20">IF(C137="--",0,LOG10(5+STANDARDIZE(C137,$C$1,$D$2)))</f>
        <v>0</v>
      </c>
      <c r="E137" s="74" t="str">
        <f>IF('3. Input Data'!E145=0,"--",'3. Input Data'!E145)</f>
        <v>--</v>
      </c>
      <c r="F137" s="58">
        <f t="shared" ref="F137:F200" si="21">IF(E137="--",0,LOG10(5+STANDARDIZE(E137,$E$1,$F$2)))</f>
        <v>0</v>
      </c>
      <c r="G137" s="51" t="str">
        <f>IF('3. Input Data'!G145=0,"--",'3. Input Data'!G145)</f>
        <v>--</v>
      </c>
      <c r="H137" s="58">
        <f t="shared" ref="H137:H200" si="22">IF(G137="--",0,LOG10(5+STANDARDIZE(G137,$G$1,$H$2)))</f>
        <v>0</v>
      </c>
      <c r="I137" s="51" t="str">
        <f>IF('3. Input Data'!H145=0,"--",'3. Input Data'!H145)</f>
        <v>--</v>
      </c>
      <c r="J137" s="58">
        <f t="shared" ref="J137:J200" si="23">IF(I137="--",0,LOG10(5+STANDARDIZE(I137,$I$1,$J$2)))</f>
        <v>0</v>
      </c>
      <c r="K137" s="51" t="str">
        <f>IF('3. Input Data'!I145=0,"--",'3. Input Data'!I145)</f>
        <v>--</v>
      </c>
      <c r="L137" s="58">
        <f t="shared" ref="L137:L200" si="24">IF(K137="--",0,LOG10(5+STANDARDIZE(K137,$K$1,$L$2)))</f>
        <v>0</v>
      </c>
      <c r="M137" s="51" t="str">
        <f>IF('3. Input Data'!J145=0,"--",'3. Input Data'!J145)</f>
        <v>--</v>
      </c>
      <c r="N137" s="58">
        <f t="shared" ref="N137:N200" si="25">IF(M137="--",0,LOG10(5+STANDARDIZE(M137,$M$1,$N$2)))</f>
        <v>0</v>
      </c>
      <c r="O137" s="51" t="str">
        <f>IF('3. Input Data'!K145=0,"--",'3. Input Data'!K145)</f>
        <v>--</v>
      </c>
      <c r="P137" s="58">
        <f t="shared" ref="P137:P200" si="26">IF(O137="--",0,LOG10(5+STANDARDIZE(O137,$O$1,$P$2)))</f>
        <v>0</v>
      </c>
      <c r="Q137" s="51" t="str">
        <f>IF('3. Input Data'!L145=0,"--",'3. Input Data'!L145)</f>
        <v>--</v>
      </c>
      <c r="R137" s="58">
        <f t="shared" ref="R137:R200" si="27">IF(Q137="--",0,LOG10(5+STANDARDIZE(Q137,$Q$1,$R$2)))</f>
        <v>0</v>
      </c>
      <c r="S137" s="74">
        <f t="shared" ref="S137:S200" si="28">IF(O137="--",0,O137)+IF(Q137="--",0,Q137)</f>
        <v>0</v>
      </c>
      <c r="T137" s="58">
        <f t="shared" ref="T137:T200" si="29">IF(S137=0,0,LOG10(5+STANDARDIZE(S137,$S$1,$T$2)))</f>
        <v>0</v>
      </c>
    </row>
    <row r="138" spans="1:20" x14ac:dyDescent="0.2">
      <c r="A138" s="71">
        <v>131</v>
      </c>
      <c r="B138" s="39">
        <f>'3. Input Data'!B146</f>
        <v>0</v>
      </c>
      <c r="C138" s="51" t="str">
        <f>IF('3. Input Data'!D146=0,"--",'3. Input Data'!D146)</f>
        <v>--</v>
      </c>
      <c r="D138" s="58">
        <f t="shared" si="20"/>
        <v>0</v>
      </c>
      <c r="E138" s="74" t="str">
        <f>IF('3. Input Data'!E146=0,"--",'3. Input Data'!E146)</f>
        <v>--</v>
      </c>
      <c r="F138" s="58">
        <f t="shared" si="21"/>
        <v>0</v>
      </c>
      <c r="G138" s="51" t="str">
        <f>IF('3. Input Data'!G146=0,"--",'3. Input Data'!G146)</f>
        <v>--</v>
      </c>
      <c r="H138" s="58">
        <f t="shared" si="22"/>
        <v>0</v>
      </c>
      <c r="I138" s="51" t="str">
        <f>IF('3. Input Data'!H146=0,"--",'3. Input Data'!H146)</f>
        <v>--</v>
      </c>
      <c r="J138" s="58">
        <f t="shared" si="23"/>
        <v>0</v>
      </c>
      <c r="K138" s="51" t="str">
        <f>IF('3. Input Data'!I146=0,"--",'3. Input Data'!I146)</f>
        <v>--</v>
      </c>
      <c r="L138" s="58">
        <f t="shared" si="24"/>
        <v>0</v>
      </c>
      <c r="M138" s="51" t="str">
        <f>IF('3. Input Data'!J146=0,"--",'3. Input Data'!J146)</f>
        <v>--</v>
      </c>
      <c r="N138" s="58">
        <f t="shared" si="25"/>
        <v>0</v>
      </c>
      <c r="O138" s="51" t="str">
        <f>IF('3. Input Data'!K146=0,"--",'3. Input Data'!K146)</f>
        <v>--</v>
      </c>
      <c r="P138" s="58">
        <f t="shared" si="26"/>
        <v>0</v>
      </c>
      <c r="Q138" s="51" t="str">
        <f>IF('3. Input Data'!L146=0,"--",'3. Input Data'!L146)</f>
        <v>--</v>
      </c>
      <c r="R138" s="58">
        <f t="shared" si="27"/>
        <v>0</v>
      </c>
      <c r="S138" s="74">
        <f t="shared" si="28"/>
        <v>0</v>
      </c>
      <c r="T138" s="58">
        <f t="shared" si="29"/>
        <v>0</v>
      </c>
    </row>
    <row r="139" spans="1:20" x14ac:dyDescent="0.2">
      <c r="A139" s="71">
        <v>132</v>
      </c>
      <c r="B139" s="39">
        <f>'3. Input Data'!B147</f>
        <v>0</v>
      </c>
      <c r="C139" s="51" t="str">
        <f>IF('3. Input Data'!D147=0,"--",'3. Input Data'!D147)</f>
        <v>--</v>
      </c>
      <c r="D139" s="58">
        <f t="shared" si="20"/>
        <v>0</v>
      </c>
      <c r="E139" s="74" t="str">
        <f>IF('3. Input Data'!E147=0,"--",'3. Input Data'!E147)</f>
        <v>--</v>
      </c>
      <c r="F139" s="58">
        <f t="shared" si="21"/>
        <v>0</v>
      </c>
      <c r="G139" s="51" t="str">
        <f>IF('3. Input Data'!G147=0,"--",'3. Input Data'!G147)</f>
        <v>--</v>
      </c>
      <c r="H139" s="58">
        <f t="shared" si="22"/>
        <v>0</v>
      </c>
      <c r="I139" s="51" t="str">
        <f>IF('3. Input Data'!H147=0,"--",'3. Input Data'!H147)</f>
        <v>--</v>
      </c>
      <c r="J139" s="58">
        <f t="shared" si="23"/>
        <v>0</v>
      </c>
      <c r="K139" s="51" t="str">
        <f>IF('3. Input Data'!I147=0,"--",'3. Input Data'!I147)</f>
        <v>--</v>
      </c>
      <c r="L139" s="58">
        <f t="shared" si="24"/>
        <v>0</v>
      </c>
      <c r="M139" s="51" t="str">
        <f>IF('3. Input Data'!J147=0,"--",'3. Input Data'!J147)</f>
        <v>--</v>
      </c>
      <c r="N139" s="58">
        <f t="shared" si="25"/>
        <v>0</v>
      </c>
      <c r="O139" s="51" t="str">
        <f>IF('3. Input Data'!K147=0,"--",'3. Input Data'!K147)</f>
        <v>--</v>
      </c>
      <c r="P139" s="58">
        <f t="shared" si="26"/>
        <v>0</v>
      </c>
      <c r="Q139" s="51" t="str">
        <f>IF('3. Input Data'!L147=0,"--",'3. Input Data'!L147)</f>
        <v>--</v>
      </c>
      <c r="R139" s="58">
        <f t="shared" si="27"/>
        <v>0</v>
      </c>
      <c r="S139" s="74">
        <f t="shared" si="28"/>
        <v>0</v>
      </c>
      <c r="T139" s="58">
        <f t="shared" si="29"/>
        <v>0</v>
      </c>
    </row>
    <row r="140" spans="1:20" x14ac:dyDescent="0.2">
      <c r="A140" s="71">
        <v>133</v>
      </c>
      <c r="B140" s="39">
        <f>'3. Input Data'!B148</f>
        <v>0</v>
      </c>
      <c r="C140" s="51" t="str">
        <f>IF('3. Input Data'!D148=0,"--",'3. Input Data'!D148)</f>
        <v>--</v>
      </c>
      <c r="D140" s="58">
        <f t="shared" si="20"/>
        <v>0</v>
      </c>
      <c r="E140" s="74" t="str">
        <f>IF('3. Input Data'!E148=0,"--",'3. Input Data'!E148)</f>
        <v>--</v>
      </c>
      <c r="F140" s="58">
        <f t="shared" si="21"/>
        <v>0</v>
      </c>
      <c r="G140" s="51" t="str">
        <f>IF('3. Input Data'!G148=0,"--",'3. Input Data'!G148)</f>
        <v>--</v>
      </c>
      <c r="H140" s="58">
        <f t="shared" si="22"/>
        <v>0</v>
      </c>
      <c r="I140" s="51" t="str">
        <f>IF('3. Input Data'!H148=0,"--",'3. Input Data'!H148)</f>
        <v>--</v>
      </c>
      <c r="J140" s="58">
        <f t="shared" si="23"/>
        <v>0</v>
      </c>
      <c r="K140" s="51" t="str">
        <f>IF('3. Input Data'!I148=0,"--",'3. Input Data'!I148)</f>
        <v>--</v>
      </c>
      <c r="L140" s="58">
        <f t="shared" si="24"/>
        <v>0</v>
      </c>
      <c r="M140" s="51" t="str">
        <f>IF('3. Input Data'!J148=0,"--",'3. Input Data'!J148)</f>
        <v>--</v>
      </c>
      <c r="N140" s="58">
        <f t="shared" si="25"/>
        <v>0</v>
      </c>
      <c r="O140" s="51" t="str">
        <f>IF('3. Input Data'!K148=0,"--",'3. Input Data'!K148)</f>
        <v>--</v>
      </c>
      <c r="P140" s="58">
        <f t="shared" si="26"/>
        <v>0</v>
      </c>
      <c r="Q140" s="51" t="str">
        <f>IF('3. Input Data'!L148=0,"--",'3. Input Data'!L148)</f>
        <v>--</v>
      </c>
      <c r="R140" s="58">
        <f t="shared" si="27"/>
        <v>0</v>
      </c>
      <c r="S140" s="74">
        <f t="shared" si="28"/>
        <v>0</v>
      </c>
      <c r="T140" s="58">
        <f t="shared" si="29"/>
        <v>0</v>
      </c>
    </row>
    <row r="141" spans="1:20" x14ac:dyDescent="0.2">
      <c r="A141" s="71">
        <v>134</v>
      </c>
      <c r="B141" s="39">
        <f>'3. Input Data'!B149</f>
        <v>0</v>
      </c>
      <c r="C141" s="51" t="str">
        <f>IF('3. Input Data'!D149=0,"--",'3. Input Data'!D149)</f>
        <v>--</v>
      </c>
      <c r="D141" s="58">
        <f t="shared" si="20"/>
        <v>0</v>
      </c>
      <c r="E141" s="74" t="str">
        <f>IF('3. Input Data'!E149=0,"--",'3. Input Data'!E149)</f>
        <v>--</v>
      </c>
      <c r="F141" s="58">
        <f t="shared" si="21"/>
        <v>0</v>
      </c>
      <c r="G141" s="51" t="str">
        <f>IF('3. Input Data'!G149=0,"--",'3. Input Data'!G149)</f>
        <v>--</v>
      </c>
      <c r="H141" s="58">
        <f t="shared" si="22"/>
        <v>0</v>
      </c>
      <c r="I141" s="51" t="str">
        <f>IF('3. Input Data'!H149=0,"--",'3. Input Data'!H149)</f>
        <v>--</v>
      </c>
      <c r="J141" s="58">
        <f t="shared" si="23"/>
        <v>0</v>
      </c>
      <c r="K141" s="51" t="str">
        <f>IF('3. Input Data'!I149=0,"--",'3. Input Data'!I149)</f>
        <v>--</v>
      </c>
      <c r="L141" s="58">
        <f t="shared" si="24"/>
        <v>0</v>
      </c>
      <c r="M141" s="51" t="str">
        <f>IF('3. Input Data'!J149=0,"--",'3. Input Data'!J149)</f>
        <v>--</v>
      </c>
      <c r="N141" s="58">
        <f t="shared" si="25"/>
        <v>0</v>
      </c>
      <c r="O141" s="51" t="str">
        <f>IF('3. Input Data'!K149=0,"--",'3. Input Data'!K149)</f>
        <v>--</v>
      </c>
      <c r="P141" s="58">
        <f t="shared" si="26"/>
        <v>0</v>
      </c>
      <c r="Q141" s="51" t="str">
        <f>IF('3. Input Data'!L149=0,"--",'3. Input Data'!L149)</f>
        <v>--</v>
      </c>
      <c r="R141" s="58">
        <f t="shared" si="27"/>
        <v>0</v>
      </c>
      <c r="S141" s="74">
        <f t="shared" si="28"/>
        <v>0</v>
      </c>
      <c r="T141" s="58">
        <f t="shared" si="29"/>
        <v>0</v>
      </c>
    </row>
    <row r="142" spans="1:20" x14ac:dyDescent="0.2">
      <c r="A142" s="71">
        <v>135</v>
      </c>
      <c r="B142" s="39">
        <f>'3. Input Data'!B150</f>
        <v>0</v>
      </c>
      <c r="C142" s="51" t="str">
        <f>IF('3. Input Data'!D150=0,"--",'3. Input Data'!D150)</f>
        <v>--</v>
      </c>
      <c r="D142" s="58">
        <f t="shared" si="20"/>
        <v>0</v>
      </c>
      <c r="E142" s="74" t="str">
        <f>IF('3. Input Data'!E150=0,"--",'3. Input Data'!E150)</f>
        <v>--</v>
      </c>
      <c r="F142" s="58">
        <f t="shared" si="21"/>
        <v>0</v>
      </c>
      <c r="G142" s="51" t="str">
        <f>IF('3. Input Data'!G150=0,"--",'3. Input Data'!G150)</f>
        <v>--</v>
      </c>
      <c r="H142" s="58">
        <f t="shared" si="22"/>
        <v>0</v>
      </c>
      <c r="I142" s="51" t="str">
        <f>IF('3. Input Data'!H150=0,"--",'3. Input Data'!H150)</f>
        <v>--</v>
      </c>
      <c r="J142" s="58">
        <f t="shared" si="23"/>
        <v>0</v>
      </c>
      <c r="K142" s="51" t="str">
        <f>IF('3. Input Data'!I150=0,"--",'3. Input Data'!I150)</f>
        <v>--</v>
      </c>
      <c r="L142" s="58">
        <f t="shared" si="24"/>
        <v>0</v>
      </c>
      <c r="M142" s="51" t="str">
        <f>IF('3. Input Data'!J150=0,"--",'3. Input Data'!J150)</f>
        <v>--</v>
      </c>
      <c r="N142" s="58">
        <f t="shared" si="25"/>
        <v>0</v>
      </c>
      <c r="O142" s="51" t="str">
        <f>IF('3. Input Data'!K150=0,"--",'3. Input Data'!K150)</f>
        <v>--</v>
      </c>
      <c r="P142" s="58">
        <f t="shared" si="26"/>
        <v>0</v>
      </c>
      <c r="Q142" s="51" t="str">
        <f>IF('3. Input Data'!L150=0,"--",'3. Input Data'!L150)</f>
        <v>--</v>
      </c>
      <c r="R142" s="58">
        <f t="shared" si="27"/>
        <v>0</v>
      </c>
      <c r="S142" s="74">
        <f t="shared" si="28"/>
        <v>0</v>
      </c>
      <c r="T142" s="58">
        <f t="shared" si="29"/>
        <v>0</v>
      </c>
    </row>
    <row r="143" spans="1:20" x14ac:dyDescent="0.2">
      <c r="A143" s="71">
        <v>136</v>
      </c>
      <c r="B143" s="39">
        <f>'3. Input Data'!B151</f>
        <v>0</v>
      </c>
      <c r="C143" s="51" t="str">
        <f>IF('3. Input Data'!D151=0,"--",'3. Input Data'!D151)</f>
        <v>--</v>
      </c>
      <c r="D143" s="58">
        <f t="shared" si="20"/>
        <v>0</v>
      </c>
      <c r="E143" s="74" t="str">
        <f>IF('3. Input Data'!E151=0,"--",'3. Input Data'!E151)</f>
        <v>--</v>
      </c>
      <c r="F143" s="58">
        <f t="shared" si="21"/>
        <v>0</v>
      </c>
      <c r="G143" s="51" t="str">
        <f>IF('3. Input Data'!G151=0,"--",'3. Input Data'!G151)</f>
        <v>--</v>
      </c>
      <c r="H143" s="58">
        <f t="shared" si="22"/>
        <v>0</v>
      </c>
      <c r="I143" s="51" t="str">
        <f>IF('3. Input Data'!H151=0,"--",'3. Input Data'!H151)</f>
        <v>--</v>
      </c>
      <c r="J143" s="58">
        <f t="shared" si="23"/>
        <v>0</v>
      </c>
      <c r="K143" s="51" t="str">
        <f>IF('3. Input Data'!I151=0,"--",'3. Input Data'!I151)</f>
        <v>--</v>
      </c>
      <c r="L143" s="58">
        <f t="shared" si="24"/>
        <v>0</v>
      </c>
      <c r="M143" s="51" t="str">
        <f>IF('3. Input Data'!J151=0,"--",'3. Input Data'!J151)</f>
        <v>--</v>
      </c>
      <c r="N143" s="58">
        <f t="shared" si="25"/>
        <v>0</v>
      </c>
      <c r="O143" s="51" t="str">
        <f>IF('3. Input Data'!K151=0,"--",'3. Input Data'!K151)</f>
        <v>--</v>
      </c>
      <c r="P143" s="58">
        <f t="shared" si="26"/>
        <v>0</v>
      </c>
      <c r="Q143" s="51" t="str">
        <f>IF('3. Input Data'!L151=0,"--",'3. Input Data'!L151)</f>
        <v>--</v>
      </c>
      <c r="R143" s="58">
        <f t="shared" si="27"/>
        <v>0</v>
      </c>
      <c r="S143" s="74">
        <f t="shared" si="28"/>
        <v>0</v>
      </c>
      <c r="T143" s="58">
        <f t="shared" si="29"/>
        <v>0</v>
      </c>
    </row>
    <row r="144" spans="1:20" x14ac:dyDescent="0.2">
      <c r="A144" s="71">
        <v>137</v>
      </c>
      <c r="B144" s="39">
        <f>'3. Input Data'!B152</f>
        <v>0</v>
      </c>
      <c r="C144" s="51" t="str">
        <f>IF('3. Input Data'!D152=0,"--",'3. Input Data'!D152)</f>
        <v>--</v>
      </c>
      <c r="D144" s="58">
        <f t="shared" si="20"/>
        <v>0</v>
      </c>
      <c r="E144" s="74" t="str">
        <f>IF('3. Input Data'!E152=0,"--",'3. Input Data'!E152)</f>
        <v>--</v>
      </c>
      <c r="F144" s="58">
        <f t="shared" si="21"/>
        <v>0</v>
      </c>
      <c r="G144" s="51" t="str">
        <f>IF('3. Input Data'!G152=0,"--",'3. Input Data'!G152)</f>
        <v>--</v>
      </c>
      <c r="H144" s="58">
        <f t="shared" si="22"/>
        <v>0</v>
      </c>
      <c r="I144" s="51" t="str">
        <f>IF('3. Input Data'!H152=0,"--",'3. Input Data'!H152)</f>
        <v>--</v>
      </c>
      <c r="J144" s="58">
        <f t="shared" si="23"/>
        <v>0</v>
      </c>
      <c r="K144" s="51" t="str">
        <f>IF('3. Input Data'!I152=0,"--",'3. Input Data'!I152)</f>
        <v>--</v>
      </c>
      <c r="L144" s="58">
        <f t="shared" si="24"/>
        <v>0</v>
      </c>
      <c r="M144" s="51" t="str">
        <f>IF('3. Input Data'!J152=0,"--",'3. Input Data'!J152)</f>
        <v>--</v>
      </c>
      <c r="N144" s="58">
        <f t="shared" si="25"/>
        <v>0</v>
      </c>
      <c r="O144" s="51" t="str">
        <f>IF('3. Input Data'!K152=0,"--",'3. Input Data'!K152)</f>
        <v>--</v>
      </c>
      <c r="P144" s="58">
        <f t="shared" si="26"/>
        <v>0</v>
      </c>
      <c r="Q144" s="51" t="str">
        <f>IF('3. Input Data'!L152=0,"--",'3. Input Data'!L152)</f>
        <v>--</v>
      </c>
      <c r="R144" s="58">
        <f t="shared" si="27"/>
        <v>0</v>
      </c>
      <c r="S144" s="74">
        <f t="shared" si="28"/>
        <v>0</v>
      </c>
      <c r="T144" s="58">
        <f t="shared" si="29"/>
        <v>0</v>
      </c>
    </row>
    <row r="145" spans="1:20" x14ac:dyDescent="0.2">
      <c r="A145" s="71">
        <v>138</v>
      </c>
      <c r="B145" s="39">
        <f>'3. Input Data'!B153</f>
        <v>0</v>
      </c>
      <c r="C145" s="51" t="str">
        <f>IF('3. Input Data'!D153=0,"--",'3. Input Data'!D153)</f>
        <v>--</v>
      </c>
      <c r="D145" s="58">
        <f t="shared" si="20"/>
        <v>0</v>
      </c>
      <c r="E145" s="74" t="str">
        <f>IF('3. Input Data'!E153=0,"--",'3. Input Data'!E153)</f>
        <v>--</v>
      </c>
      <c r="F145" s="58">
        <f t="shared" si="21"/>
        <v>0</v>
      </c>
      <c r="G145" s="51" t="str">
        <f>IF('3. Input Data'!G153=0,"--",'3. Input Data'!G153)</f>
        <v>--</v>
      </c>
      <c r="H145" s="58">
        <f t="shared" si="22"/>
        <v>0</v>
      </c>
      <c r="I145" s="51" t="str">
        <f>IF('3. Input Data'!H153=0,"--",'3. Input Data'!H153)</f>
        <v>--</v>
      </c>
      <c r="J145" s="58">
        <f t="shared" si="23"/>
        <v>0</v>
      </c>
      <c r="K145" s="51" t="str">
        <f>IF('3. Input Data'!I153=0,"--",'3. Input Data'!I153)</f>
        <v>--</v>
      </c>
      <c r="L145" s="58">
        <f t="shared" si="24"/>
        <v>0</v>
      </c>
      <c r="M145" s="51" t="str">
        <f>IF('3. Input Data'!J153=0,"--",'3. Input Data'!J153)</f>
        <v>--</v>
      </c>
      <c r="N145" s="58">
        <f t="shared" si="25"/>
        <v>0</v>
      </c>
      <c r="O145" s="51" t="str">
        <f>IF('3. Input Data'!K153=0,"--",'3. Input Data'!K153)</f>
        <v>--</v>
      </c>
      <c r="P145" s="58">
        <f t="shared" si="26"/>
        <v>0</v>
      </c>
      <c r="Q145" s="51" t="str">
        <f>IF('3. Input Data'!L153=0,"--",'3. Input Data'!L153)</f>
        <v>--</v>
      </c>
      <c r="R145" s="58">
        <f t="shared" si="27"/>
        <v>0</v>
      </c>
      <c r="S145" s="74">
        <f t="shared" si="28"/>
        <v>0</v>
      </c>
      <c r="T145" s="58">
        <f t="shared" si="29"/>
        <v>0</v>
      </c>
    </row>
    <row r="146" spans="1:20" x14ac:dyDescent="0.2">
      <c r="A146" s="71">
        <v>139</v>
      </c>
      <c r="B146" s="39">
        <f>'3. Input Data'!B154</f>
        <v>0</v>
      </c>
      <c r="C146" s="51" t="str">
        <f>IF('3. Input Data'!D154=0,"--",'3. Input Data'!D154)</f>
        <v>--</v>
      </c>
      <c r="D146" s="58">
        <f t="shared" si="20"/>
        <v>0</v>
      </c>
      <c r="E146" s="74" t="str">
        <f>IF('3. Input Data'!E154=0,"--",'3. Input Data'!E154)</f>
        <v>--</v>
      </c>
      <c r="F146" s="58">
        <f t="shared" si="21"/>
        <v>0</v>
      </c>
      <c r="G146" s="51" t="str">
        <f>IF('3. Input Data'!G154=0,"--",'3. Input Data'!G154)</f>
        <v>--</v>
      </c>
      <c r="H146" s="58">
        <f t="shared" si="22"/>
        <v>0</v>
      </c>
      <c r="I146" s="51" t="str">
        <f>IF('3. Input Data'!H154=0,"--",'3. Input Data'!H154)</f>
        <v>--</v>
      </c>
      <c r="J146" s="58">
        <f t="shared" si="23"/>
        <v>0</v>
      </c>
      <c r="K146" s="51" t="str">
        <f>IF('3. Input Data'!I154=0,"--",'3. Input Data'!I154)</f>
        <v>--</v>
      </c>
      <c r="L146" s="58">
        <f t="shared" si="24"/>
        <v>0</v>
      </c>
      <c r="M146" s="51" t="str">
        <f>IF('3. Input Data'!J154=0,"--",'3. Input Data'!J154)</f>
        <v>--</v>
      </c>
      <c r="N146" s="58">
        <f t="shared" si="25"/>
        <v>0</v>
      </c>
      <c r="O146" s="51" t="str">
        <f>IF('3. Input Data'!K154=0,"--",'3. Input Data'!K154)</f>
        <v>--</v>
      </c>
      <c r="P146" s="58">
        <f t="shared" si="26"/>
        <v>0</v>
      </c>
      <c r="Q146" s="51" t="str">
        <f>IF('3. Input Data'!L154=0,"--",'3. Input Data'!L154)</f>
        <v>--</v>
      </c>
      <c r="R146" s="58">
        <f t="shared" si="27"/>
        <v>0</v>
      </c>
      <c r="S146" s="74">
        <f t="shared" si="28"/>
        <v>0</v>
      </c>
      <c r="T146" s="58">
        <f t="shared" si="29"/>
        <v>0</v>
      </c>
    </row>
    <row r="147" spans="1:20" x14ac:dyDescent="0.2">
      <c r="A147" s="71">
        <v>140</v>
      </c>
      <c r="B147" s="39">
        <f>'3. Input Data'!B155</f>
        <v>0</v>
      </c>
      <c r="C147" s="51" t="str">
        <f>IF('3. Input Data'!D155=0,"--",'3. Input Data'!D155)</f>
        <v>--</v>
      </c>
      <c r="D147" s="58">
        <f t="shared" si="20"/>
        <v>0</v>
      </c>
      <c r="E147" s="74" t="str">
        <f>IF('3. Input Data'!E155=0,"--",'3. Input Data'!E155)</f>
        <v>--</v>
      </c>
      <c r="F147" s="58">
        <f t="shared" si="21"/>
        <v>0</v>
      </c>
      <c r="G147" s="51" t="str">
        <f>IF('3. Input Data'!G155=0,"--",'3. Input Data'!G155)</f>
        <v>--</v>
      </c>
      <c r="H147" s="58">
        <f t="shared" si="22"/>
        <v>0</v>
      </c>
      <c r="I147" s="51" t="str">
        <f>IF('3. Input Data'!H155=0,"--",'3. Input Data'!H155)</f>
        <v>--</v>
      </c>
      <c r="J147" s="58">
        <f t="shared" si="23"/>
        <v>0</v>
      </c>
      <c r="K147" s="51" t="str">
        <f>IF('3. Input Data'!I155=0,"--",'3. Input Data'!I155)</f>
        <v>--</v>
      </c>
      <c r="L147" s="58">
        <f t="shared" si="24"/>
        <v>0</v>
      </c>
      <c r="M147" s="51" t="str">
        <f>IF('3. Input Data'!J155=0,"--",'3. Input Data'!J155)</f>
        <v>--</v>
      </c>
      <c r="N147" s="58">
        <f t="shared" si="25"/>
        <v>0</v>
      </c>
      <c r="O147" s="51" t="str">
        <f>IF('3. Input Data'!K155=0,"--",'3. Input Data'!K155)</f>
        <v>--</v>
      </c>
      <c r="P147" s="58">
        <f t="shared" si="26"/>
        <v>0</v>
      </c>
      <c r="Q147" s="51" t="str">
        <f>IF('3. Input Data'!L155=0,"--",'3. Input Data'!L155)</f>
        <v>--</v>
      </c>
      <c r="R147" s="58">
        <f t="shared" si="27"/>
        <v>0</v>
      </c>
      <c r="S147" s="74">
        <f t="shared" si="28"/>
        <v>0</v>
      </c>
      <c r="T147" s="58">
        <f t="shared" si="29"/>
        <v>0</v>
      </c>
    </row>
    <row r="148" spans="1:20" x14ac:dyDescent="0.2">
      <c r="A148" s="71">
        <v>141</v>
      </c>
      <c r="B148" s="39">
        <f>'3. Input Data'!B156</f>
        <v>0</v>
      </c>
      <c r="C148" s="51" t="str">
        <f>IF('3. Input Data'!D156=0,"--",'3. Input Data'!D156)</f>
        <v>--</v>
      </c>
      <c r="D148" s="58">
        <f t="shared" si="20"/>
        <v>0</v>
      </c>
      <c r="E148" s="74" t="str">
        <f>IF('3. Input Data'!E156=0,"--",'3. Input Data'!E156)</f>
        <v>--</v>
      </c>
      <c r="F148" s="58">
        <f t="shared" si="21"/>
        <v>0</v>
      </c>
      <c r="G148" s="51" t="str">
        <f>IF('3. Input Data'!G156=0,"--",'3. Input Data'!G156)</f>
        <v>--</v>
      </c>
      <c r="H148" s="58">
        <f t="shared" si="22"/>
        <v>0</v>
      </c>
      <c r="I148" s="51" t="str">
        <f>IF('3. Input Data'!H156=0,"--",'3. Input Data'!H156)</f>
        <v>--</v>
      </c>
      <c r="J148" s="58">
        <f t="shared" si="23"/>
        <v>0</v>
      </c>
      <c r="K148" s="51" t="str">
        <f>IF('3. Input Data'!I156=0,"--",'3. Input Data'!I156)</f>
        <v>--</v>
      </c>
      <c r="L148" s="58">
        <f t="shared" si="24"/>
        <v>0</v>
      </c>
      <c r="M148" s="51" t="str">
        <f>IF('3. Input Data'!J156=0,"--",'3. Input Data'!J156)</f>
        <v>--</v>
      </c>
      <c r="N148" s="58">
        <f t="shared" si="25"/>
        <v>0</v>
      </c>
      <c r="O148" s="51" t="str">
        <f>IF('3. Input Data'!K156=0,"--",'3. Input Data'!K156)</f>
        <v>--</v>
      </c>
      <c r="P148" s="58">
        <f t="shared" si="26"/>
        <v>0</v>
      </c>
      <c r="Q148" s="51" t="str">
        <f>IF('3. Input Data'!L156=0,"--",'3. Input Data'!L156)</f>
        <v>--</v>
      </c>
      <c r="R148" s="58">
        <f t="shared" si="27"/>
        <v>0</v>
      </c>
      <c r="S148" s="74">
        <f t="shared" si="28"/>
        <v>0</v>
      </c>
      <c r="T148" s="58">
        <f t="shared" si="29"/>
        <v>0</v>
      </c>
    </row>
    <row r="149" spans="1:20" x14ac:dyDescent="0.2">
      <c r="A149" s="71">
        <v>142</v>
      </c>
      <c r="B149" s="39">
        <f>'3. Input Data'!B157</f>
        <v>0</v>
      </c>
      <c r="C149" s="51" t="str">
        <f>IF('3. Input Data'!D157=0,"--",'3. Input Data'!D157)</f>
        <v>--</v>
      </c>
      <c r="D149" s="58">
        <f t="shared" si="20"/>
        <v>0</v>
      </c>
      <c r="E149" s="74" t="str">
        <f>IF('3. Input Data'!E157=0,"--",'3. Input Data'!E157)</f>
        <v>--</v>
      </c>
      <c r="F149" s="58">
        <f t="shared" si="21"/>
        <v>0</v>
      </c>
      <c r="G149" s="51" t="str">
        <f>IF('3. Input Data'!G157=0,"--",'3. Input Data'!G157)</f>
        <v>--</v>
      </c>
      <c r="H149" s="58">
        <f t="shared" si="22"/>
        <v>0</v>
      </c>
      <c r="I149" s="51" t="str">
        <f>IF('3. Input Data'!H157=0,"--",'3. Input Data'!H157)</f>
        <v>--</v>
      </c>
      <c r="J149" s="58">
        <f t="shared" si="23"/>
        <v>0</v>
      </c>
      <c r="K149" s="51" t="str">
        <f>IF('3. Input Data'!I157=0,"--",'3. Input Data'!I157)</f>
        <v>--</v>
      </c>
      <c r="L149" s="58">
        <f t="shared" si="24"/>
        <v>0</v>
      </c>
      <c r="M149" s="51" t="str">
        <f>IF('3. Input Data'!J157=0,"--",'3. Input Data'!J157)</f>
        <v>--</v>
      </c>
      <c r="N149" s="58">
        <f t="shared" si="25"/>
        <v>0</v>
      </c>
      <c r="O149" s="51" t="str">
        <f>IF('3. Input Data'!K157=0,"--",'3. Input Data'!K157)</f>
        <v>--</v>
      </c>
      <c r="P149" s="58">
        <f t="shared" si="26"/>
        <v>0</v>
      </c>
      <c r="Q149" s="51" t="str">
        <f>IF('3. Input Data'!L157=0,"--",'3. Input Data'!L157)</f>
        <v>--</v>
      </c>
      <c r="R149" s="58">
        <f t="shared" si="27"/>
        <v>0</v>
      </c>
      <c r="S149" s="74">
        <f t="shared" si="28"/>
        <v>0</v>
      </c>
      <c r="T149" s="58">
        <f t="shared" si="29"/>
        <v>0</v>
      </c>
    </row>
    <row r="150" spans="1:20" x14ac:dyDescent="0.2">
      <c r="A150" s="71">
        <v>143</v>
      </c>
      <c r="B150" s="39">
        <f>'3. Input Data'!B158</f>
        <v>0</v>
      </c>
      <c r="C150" s="51" t="str">
        <f>IF('3. Input Data'!D158=0,"--",'3. Input Data'!D158)</f>
        <v>--</v>
      </c>
      <c r="D150" s="58">
        <f t="shared" si="20"/>
        <v>0</v>
      </c>
      <c r="E150" s="74" t="str">
        <f>IF('3. Input Data'!E158=0,"--",'3. Input Data'!E158)</f>
        <v>--</v>
      </c>
      <c r="F150" s="58">
        <f t="shared" si="21"/>
        <v>0</v>
      </c>
      <c r="G150" s="51" t="str">
        <f>IF('3. Input Data'!G158=0,"--",'3. Input Data'!G158)</f>
        <v>--</v>
      </c>
      <c r="H150" s="58">
        <f t="shared" si="22"/>
        <v>0</v>
      </c>
      <c r="I150" s="51" t="str">
        <f>IF('3. Input Data'!H158=0,"--",'3. Input Data'!H158)</f>
        <v>--</v>
      </c>
      <c r="J150" s="58">
        <f t="shared" si="23"/>
        <v>0</v>
      </c>
      <c r="K150" s="51" t="str">
        <f>IF('3. Input Data'!I158=0,"--",'3. Input Data'!I158)</f>
        <v>--</v>
      </c>
      <c r="L150" s="58">
        <f t="shared" si="24"/>
        <v>0</v>
      </c>
      <c r="M150" s="51" t="str">
        <f>IF('3. Input Data'!J158=0,"--",'3. Input Data'!J158)</f>
        <v>--</v>
      </c>
      <c r="N150" s="58">
        <f t="shared" si="25"/>
        <v>0</v>
      </c>
      <c r="O150" s="51" t="str">
        <f>IF('3. Input Data'!K158=0,"--",'3. Input Data'!K158)</f>
        <v>--</v>
      </c>
      <c r="P150" s="58">
        <f t="shared" si="26"/>
        <v>0</v>
      </c>
      <c r="Q150" s="51" t="str">
        <f>IF('3. Input Data'!L158=0,"--",'3. Input Data'!L158)</f>
        <v>--</v>
      </c>
      <c r="R150" s="58">
        <f t="shared" si="27"/>
        <v>0</v>
      </c>
      <c r="S150" s="74">
        <f t="shared" si="28"/>
        <v>0</v>
      </c>
      <c r="T150" s="58">
        <f t="shared" si="29"/>
        <v>0</v>
      </c>
    </row>
    <row r="151" spans="1:20" x14ac:dyDescent="0.2">
      <c r="A151" s="71">
        <v>144</v>
      </c>
      <c r="B151" s="39">
        <f>'3. Input Data'!B159</f>
        <v>0</v>
      </c>
      <c r="C151" s="51" t="str">
        <f>IF('3. Input Data'!D159=0,"--",'3. Input Data'!D159)</f>
        <v>--</v>
      </c>
      <c r="D151" s="58">
        <f t="shared" si="20"/>
        <v>0</v>
      </c>
      <c r="E151" s="74" t="str">
        <f>IF('3. Input Data'!E159=0,"--",'3. Input Data'!E159)</f>
        <v>--</v>
      </c>
      <c r="F151" s="58">
        <f t="shared" si="21"/>
        <v>0</v>
      </c>
      <c r="G151" s="51" t="str">
        <f>IF('3. Input Data'!G159=0,"--",'3. Input Data'!G159)</f>
        <v>--</v>
      </c>
      <c r="H151" s="58">
        <f t="shared" si="22"/>
        <v>0</v>
      </c>
      <c r="I151" s="51" t="str">
        <f>IF('3. Input Data'!H159=0,"--",'3. Input Data'!H159)</f>
        <v>--</v>
      </c>
      <c r="J151" s="58">
        <f t="shared" si="23"/>
        <v>0</v>
      </c>
      <c r="K151" s="51" t="str">
        <f>IF('3. Input Data'!I159=0,"--",'3. Input Data'!I159)</f>
        <v>--</v>
      </c>
      <c r="L151" s="58">
        <f t="shared" si="24"/>
        <v>0</v>
      </c>
      <c r="M151" s="51" t="str">
        <f>IF('3. Input Data'!J159=0,"--",'3. Input Data'!J159)</f>
        <v>--</v>
      </c>
      <c r="N151" s="58">
        <f t="shared" si="25"/>
        <v>0</v>
      </c>
      <c r="O151" s="51" t="str">
        <f>IF('3. Input Data'!K159=0,"--",'3. Input Data'!K159)</f>
        <v>--</v>
      </c>
      <c r="P151" s="58">
        <f t="shared" si="26"/>
        <v>0</v>
      </c>
      <c r="Q151" s="51" t="str">
        <f>IF('3. Input Data'!L159=0,"--",'3. Input Data'!L159)</f>
        <v>--</v>
      </c>
      <c r="R151" s="58">
        <f t="shared" si="27"/>
        <v>0</v>
      </c>
      <c r="S151" s="74">
        <f t="shared" si="28"/>
        <v>0</v>
      </c>
      <c r="T151" s="58">
        <f t="shared" si="29"/>
        <v>0</v>
      </c>
    </row>
    <row r="152" spans="1:20" x14ac:dyDescent="0.2">
      <c r="A152" s="71">
        <v>145</v>
      </c>
      <c r="B152" s="39">
        <f>'3. Input Data'!B160</f>
        <v>0</v>
      </c>
      <c r="C152" s="51" t="str">
        <f>IF('3. Input Data'!D160=0,"--",'3. Input Data'!D160)</f>
        <v>--</v>
      </c>
      <c r="D152" s="58">
        <f t="shared" si="20"/>
        <v>0</v>
      </c>
      <c r="E152" s="74" t="str">
        <f>IF('3. Input Data'!E160=0,"--",'3. Input Data'!E160)</f>
        <v>--</v>
      </c>
      <c r="F152" s="58">
        <f t="shared" si="21"/>
        <v>0</v>
      </c>
      <c r="G152" s="51" t="str">
        <f>IF('3. Input Data'!G160=0,"--",'3. Input Data'!G160)</f>
        <v>--</v>
      </c>
      <c r="H152" s="58">
        <f t="shared" si="22"/>
        <v>0</v>
      </c>
      <c r="I152" s="51" t="str">
        <f>IF('3. Input Data'!H160=0,"--",'3. Input Data'!H160)</f>
        <v>--</v>
      </c>
      <c r="J152" s="58">
        <f t="shared" si="23"/>
        <v>0</v>
      </c>
      <c r="K152" s="51" t="str">
        <f>IF('3. Input Data'!I160=0,"--",'3. Input Data'!I160)</f>
        <v>--</v>
      </c>
      <c r="L152" s="58">
        <f t="shared" si="24"/>
        <v>0</v>
      </c>
      <c r="M152" s="51" t="str">
        <f>IF('3. Input Data'!J160=0,"--",'3. Input Data'!J160)</f>
        <v>--</v>
      </c>
      <c r="N152" s="58">
        <f t="shared" si="25"/>
        <v>0</v>
      </c>
      <c r="O152" s="51" t="str">
        <f>IF('3. Input Data'!K160=0,"--",'3. Input Data'!K160)</f>
        <v>--</v>
      </c>
      <c r="P152" s="58">
        <f t="shared" si="26"/>
        <v>0</v>
      </c>
      <c r="Q152" s="51" t="str">
        <f>IF('3. Input Data'!L160=0,"--",'3. Input Data'!L160)</f>
        <v>--</v>
      </c>
      <c r="R152" s="58">
        <f t="shared" si="27"/>
        <v>0</v>
      </c>
      <c r="S152" s="74">
        <f t="shared" si="28"/>
        <v>0</v>
      </c>
      <c r="T152" s="58">
        <f t="shared" si="29"/>
        <v>0</v>
      </c>
    </row>
    <row r="153" spans="1:20" x14ac:dyDescent="0.2">
      <c r="A153" s="71">
        <v>146</v>
      </c>
      <c r="B153" s="39">
        <f>'3. Input Data'!B161</f>
        <v>0</v>
      </c>
      <c r="C153" s="51" t="str">
        <f>IF('3. Input Data'!D161=0,"--",'3. Input Data'!D161)</f>
        <v>--</v>
      </c>
      <c r="D153" s="58">
        <f t="shared" si="20"/>
        <v>0</v>
      </c>
      <c r="E153" s="74" t="str">
        <f>IF('3. Input Data'!E161=0,"--",'3. Input Data'!E161)</f>
        <v>--</v>
      </c>
      <c r="F153" s="58">
        <f t="shared" si="21"/>
        <v>0</v>
      </c>
      <c r="G153" s="51" t="str">
        <f>IF('3. Input Data'!G161=0,"--",'3. Input Data'!G161)</f>
        <v>--</v>
      </c>
      <c r="H153" s="58">
        <f t="shared" si="22"/>
        <v>0</v>
      </c>
      <c r="I153" s="51" t="str">
        <f>IF('3. Input Data'!H161=0,"--",'3. Input Data'!H161)</f>
        <v>--</v>
      </c>
      <c r="J153" s="58">
        <f t="shared" si="23"/>
        <v>0</v>
      </c>
      <c r="K153" s="51" t="str">
        <f>IF('3. Input Data'!I161=0,"--",'3. Input Data'!I161)</f>
        <v>--</v>
      </c>
      <c r="L153" s="58">
        <f t="shared" si="24"/>
        <v>0</v>
      </c>
      <c r="M153" s="51" t="str">
        <f>IF('3. Input Data'!J161=0,"--",'3. Input Data'!J161)</f>
        <v>--</v>
      </c>
      <c r="N153" s="58">
        <f t="shared" si="25"/>
        <v>0</v>
      </c>
      <c r="O153" s="51" t="str">
        <f>IF('3. Input Data'!K161=0,"--",'3. Input Data'!K161)</f>
        <v>--</v>
      </c>
      <c r="P153" s="58">
        <f t="shared" si="26"/>
        <v>0</v>
      </c>
      <c r="Q153" s="51" t="str">
        <f>IF('3. Input Data'!L161=0,"--",'3. Input Data'!L161)</f>
        <v>--</v>
      </c>
      <c r="R153" s="58">
        <f t="shared" si="27"/>
        <v>0</v>
      </c>
      <c r="S153" s="74">
        <f t="shared" si="28"/>
        <v>0</v>
      </c>
      <c r="T153" s="58">
        <f t="shared" si="29"/>
        <v>0</v>
      </c>
    </row>
    <row r="154" spans="1:20" x14ac:dyDescent="0.2">
      <c r="A154" s="71">
        <v>147</v>
      </c>
      <c r="B154" s="39">
        <f>'3. Input Data'!B162</f>
        <v>0</v>
      </c>
      <c r="C154" s="51" t="str">
        <f>IF('3. Input Data'!D162=0,"--",'3. Input Data'!D162)</f>
        <v>--</v>
      </c>
      <c r="D154" s="58">
        <f t="shared" si="20"/>
        <v>0</v>
      </c>
      <c r="E154" s="74" t="str">
        <f>IF('3. Input Data'!E162=0,"--",'3. Input Data'!E162)</f>
        <v>--</v>
      </c>
      <c r="F154" s="58">
        <f t="shared" si="21"/>
        <v>0</v>
      </c>
      <c r="G154" s="51" t="str">
        <f>IF('3. Input Data'!G162=0,"--",'3. Input Data'!G162)</f>
        <v>--</v>
      </c>
      <c r="H154" s="58">
        <f t="shared" si="22"/>
        <v>0</v>
      </c>
      <c r="I154" s="51" t="str">
        <f>IF('3. Input Data'!H162=0,"--",'3. Input Data'!H162)</f>
        <v>--</v>
      </c>
      <c r="J154" s="58">
        <f t="shared" si="23"/>
        <v>0</v>
      </c>
      <c r="K154" s="51" t="str">
        <f>IF('3. Input Data'!I162=0,"--",'3. Input Data'!I162)</f>
        <v>--</v>
      </c>
      <c r="L154" s="58">
        <f t="shared" si="24"/>
        <v>0</v>
      </c>
      <c r="M154" s="51" t="str">
        <f>IF('3. Input Data'!J162=0,"--",'3. Input Data'!J162)</f>
        <v>--</v>
      </c>
      <c r="N154" s="58">
        <f t="shared" si="25"/>
        <v>0</v>
      </c>
      <c r="O154" s="51" t="str">
        <f>IF('3. Input Data'!K162=0,"--",'3. Input Data'!K162)</f>
        <v>--</v>
      </c>
      <c r="P154" s="58">
        <f t="shared" si="26"/>
        <v>0</v>
      </c>
      <c r="Q154" s="51" t="str">
        <f>IF('3. Input Data'!L162=0,"--",'3. Input Data'!L162)</f>
        <v>--</v>
      </c>
      <c r="R154" s="58">
        <f t="shared" si="27"/>
        <v>0</v>
      </c>
      <c r="S154" s="74">
        <f t="shared" si="28"/>
        <v>0</v>
      </c>
      <c r="T154" s="58">
        <f t="shared" si="29"/>
        <v>0</v>
      </c>
    </row>
    <row r="155" spans="1:20" x14ac:dyDescent="0.2">
      <c r="A155" s="71">
        <v>148</v>
      </c>
      <c r="B155" s="39">
        <f>'3. Input Data'!B163</f>
        <v>0</v>
      </c>
      <c r="C155" s="51" t="str">
        <f>IF('3. Input Data'!D163=0,"--",'3. Input Data'!D163)</f>
        <v>--</v>
      </c>
      <c r="D155" s="58">
        <f t="shared" si="20"/>
        <v>0</v>
      </c>
      <c r="E155" s="74" t="str">
        <f>IF('3. Input Data'!E163=0,"--",'3. Input Data'!E163)</f>
        <v>--</v>
      </c>
      <c r="F155" s="58">
        <f t="shared" si="21"/>
        <v>0</v>
      </c>
      <c r="G155" s="51" t="str">
        <f>IF('3. Input Data'!G163=0,"--",'3. Input Data'!G163)</f>
        <v>--</v>
      </c>
      <c r="H155" s="58">
        <f t="shared" si="22"/>
        <v>0</v>
      </c>
      <c r="I155" s="51" t="str">
        <f>IF('3. Input Data'!H163=0,"--",'3. Input Data'!H163)</f>
        <v>--</v>
      </c>
      <c r="J155" s="58">
        <f t="shared" si="23"/>
        <v>0</v>
      </c>
      <c r="K155" s="51" t="str">
        <f>IF('3. Input Data'!I163=0,"--",'3. Input Data'!I163)</f>
        <v>--</v>
      </c>
      <c r="L155" s="58">
        <f t="shared" si="24"/>
        <v>0</v>
      </c>
      <c r="M155" s="51" t="str">
        <f>IF('3. Input Data'!J163=0,"--",'3. Input Data'!J163)</f>
        <v>--</v>
      </c>
      <c r="N155" s="58">
        <f t="shared" si="25"/>
        <v>0</v>
      </c>
      <c r="O155" s="51" t="str">
        <f>IF('3. Input Data'!K163=0,"--",'3. Input Data'!K163)</f>
        <v>--</v>
      </c>
      <c r="P155" s="58">
        <f t="shared" si="26"/>
        <v>0</v>
      </c>
      <c r="Q155" s="51" t="str">
        <f>IF('3. Input Data'!L163=0,"--",'3. Input Data'!L163)</f>
        <v>--</v>
      </c>
      <c r="R155" s="58">
        <f t="shared" si="27"/>
        <v>0</v>
      </c>
      <c r="S155" s="74">
        <f t="shared" si="28"/>
        <v>0</v>
      </c>
      <c r="T155" s="58">
        <f t="shared" si="29"/>
        <v>0</v>
      </c>
    </row>
    <row r="156" spans="1:20" x14ac:dyDescent="0.2">
      <c r="A156" s="71">
        <v>149</v>
      </c>
      <c r="B156" s="39">
        <f>'3. Input Data'!B164</f>
        <v>0</v>
      </c>
      <c r="C156" s="51" t="str">
        <f>IF('3. Input Data'!D164=0,"--",'3. Input Data'!D164)</f>
        <v>--</v>
      </c>
      <c r="D156" s="58">
        <f t="shared" si="20"/>
        <v>0</v>
      </c>
      <c r="E156" s="74" t="str">
        <f>IF('3. Input Data'!E164=0,"--",'3. Input Data'!E164)</f>
        <v>--</v>
      </c>
      <c r="F156" s="58">
        <f t="shared" si="21"/>
        <v>0</v>
      </c>
      <c r="G156" s="51" t="str">
        <f>IF('3. Input Data'!G164=0,"--",'3. Input Data'!G164)</f>
        <v>--</v>
      </c>
      <c r="H156" s="58">
        <f t="shared" si="22"/>
        <v>0</v>
      </c>
      <c r="I156" s="51" t="str">
        <f>IF('3. Input Data'!H164=0,"--",'3. Input Data'!H164)</f>
        <v>--</v>
      </c>
      <c r="J156" s="58">
        <f t="shared" si="23"/>
        <v>0</v>
      </c>
      <c r="K156" s="51" t="str">
        <f>IF('3. Input Data'!I164=0,"--",'3. Input Data'!I164)</f>
        <v>--</v>
      </c>
      <c r="L156" s="58">
        <f t="shared" si="24"/>
        <v>0</v>
      </c>
      <c r="M156" s="51" t="str">
        <f>IF('3. Input Data'!J164=0,"--",'3. Input Data'!J164)</f>
        <v>--</v>
      </c>
      <c r="N156" s="58">
        <f t="shared" si="25"/>
        <v>0</v>
      </c>
      <c r="O156" s="51" t="str">
        <f>IF('3. Input Data'!K164=0,"--",'3. Input Data'!K164)</f>
        <v>--</v>
      </c>
      <c r="P156" s="58">
        <f t="shared" si="26"/>
        <v>0</v>
      </c>
      <c r="Q156" s="51" t="str">
        <f>IF('3. Input Data'!L164=0,"--",'3. Input Data'!L164)</f>
        <v>--</v>
      </c>
      <c r="R156" s="58">
        <f t="shared" si="27"/>
        <v>0</v>
      </c>
      <c r="S156" s="74">
        <f t="shared" si="28"/>
        <v>0</v>
      </c>
      <c r="T156" s="58">
        <f t="shared" si="29"/>
        <v>0</v>
      </c>
    </row>
    <row r="157" spans="1:20" x14ac:dyDescent="0.2">
      <c r="A157" s="71">
        <v>150</v>
      </c>
      <c r="B157" s="39">
        <f>'3. Input Data'!B165</f>
        <v>0</v>
      </c>
      <c r="C157" s="51" t="str">
        <f>IF('3. Input Data'!D165=0,"--",'3. Input Data'!D165)</f>
        <v>--</v>
      </c>
      <c r="D157" s="58">
        <f t="shared" si="20"/>
        <v>0</v>
      </c>
      <c r="E157" s="74" t="str">
        <f>IF('3. Input Data'!E165=0,"--",'3. Input Data'!E165)</f>
        <v>--</v>
      </c>
      <c r="F157" s="58">
        <f t="shared" si="21"/>
        <v>0</v>
      </c>
      <c r="G157" s="51" t="str">
        <f>IF('3. Input Data'!G165=0,"--",'3. Input Data'!G165)</f>
        <v>--</v>
      </c>
      <c r="H157" s="58">
        <f t="shared" si="22"/>
        <v>0</v>
      </c>
      <c r="I157" s="51" t="str">
        <f>IF('3. Input Data'!H165=0,"--",'3. Input Data'!H165)</f>
        <v>--</v>
      </c>
      <c r="J157" s="58">
        <f t="shared" si="23"/>
        <v>0</v>
      </c>
      <c r="K157" s="51" t="str">
        <f>IF('3. Input Data'!I165=0,"--",'3. Input Data'!I165)</f>
        <v>--</v>
      </c>
      <c r="L157" s="58">
        <f t="shared" si="24"/>
        <v>0</v>
      </c>
      <c r="M157" s="51" t="str">
        <f>IF('3. Input Data'!J165=0,"--",'3. Input Data'!J165)</f>
        <v>--</v>
      </c>
      <c r="N157" s="58">
        <f t="shared" si="25"/>
        <v>0</v>
      </c>
      <c r="O157" s="51" t="str">
        <f>IF('3. Input Data'!K165=0,"--",'3. Input Data'!K165)</f>
        <v>--</v>
      </c>
      <c r="P157" s="58">
        <f t="shared" si="26"/>
        <v>0</v>
      </c>
      <c r="Q157" s="51" t="str">
        <f>IF('3. Input Data'!L165=0,"--",'3. Input Data'!L165)</f>
        <v>--</v>
      </c>
      <c r="R157" s="58">
        <f t="shared" si="27"/>
        <v>0</v>
      </c>
      <c r="S157" s="74">
        <f t="shared" si="28"/>
        <v>0</v>
      </c>
      <c r="T157" s="58">
        <f t="shared" si="29"/>
        <v>0</v>
      </c>
    </row>
    <row r="158" spans="1:20" x14ac:dyDescent="0.2">
      <c r="A158" s="71">
        <v>151</v>
      </c>
      <c r="B158" s="39">
        <f>'3. Input Data'!B166</f>
        <v>0</v>
      </c>
      <c r="C158" s="51" t="str">
        <f>IF('3. Input Data'!D166=0,"--",'3. Input Data'!D166)</f>
        <v>--</v>
      </c>
      <c r="D158" s="58">
        <f t="shared" si="20"/>
        <v>0</v>
      </c>
      <c r="E158" s="74" t="str">
        <f>IF('3. Input Data'!E166=0,"--",'3. Input Data'!E166)</f>
        <v>--</v>
      </c>
      <c r="F158" s="58">
        <f t="shared" si="21"/>
        <v>0</v>
      </c>
      <c r="G158" s="51" t="str">
        <f>IF('3. Input Data'!G166=0,"--",'3. Input Data'!G166)</f>
        <v>--</v>
      </c>
      <c r="H158" s="58">
        <f t="shared" si="22"/>
        <v>0</v>
      </c>
      <c r="I158" s="51" t="str">
        <f>IF('3. Input Data'!H166=0,"--",'3. Input Data'!H166)</f>
        <v>--</v>
      </c>
      <c r="J158" s="58">
        <f t="shared" si="23"/>
        <v>0</v>
      </c>
      <c r="K158" s="51" t="str">
        <f>IF('3. Input Data'!I166=0,"--",'3. Input Data'!I166)</f>
        <v>--</v>
      </c>
      <c r="L158" s="58">
        <f t="shared" si="24"/>
        <v>0</v>
      </c>
      <c r="M158" s="51" t="str">
        <f>IF('3. Input Data'!J166=0,"--",'3. Input Data'!J166)</f>
        <v>--</v>
      </c>
      <c r="N158" s="58">
        <f t="shared" si="25"/>
        <v>0</v>
      </c>
      <c r="O158" s="51" t="str">
        <f>IF('3. Input Data'!K166=0,"--",'3. Input Data'!K166)</f>
        <v>--</v>
      </c>
      <c r="P158" s="58">
        <f t="shared" si="26"/>
        <v>0</v>
      </c>
      <c r="Q158" s="51" t="str">
        <f>IF('3. Input Data'!L166=0,"--",'3. Input Data'!L166)</f>
        <v>--</v>
      </c>
      <c r="R158" s="58">
        <f t="shared" si="27"/>
        <v>0</v>
      </c>
      <c r="S158" s="74">
        <f t="shared" si="28"/>
        <v>0</v>
      </c>
      <c r="T158" s="58">
        <f t="shared" si="29"/>
        <v>0</v>
      </c>
    </row>
    <row r="159" spans="1:20" x14ac:dyDescent="0.2">
      <c r="A159" s="71">
        <v>152</v>
      </c>
      <c r="B159" s="39">
        <f>'3. Input Data'!B167</f>
        <v>0</v>
      </c>
      <c r="C159" s="51" t="str">
        <f>IF('3. Input Data'!D167=0,"--",'3. Input Data'!D167)</f>
        <v>--</v>
      </c>
      <c r="D159" s="58">
        <f t="shared" si="20"/>
        <v>0</v>
      </c>
      <c r="E159" s="74" t="str">
        <f>IF('3. Input Data'!E167=0,"--",'3. Input Data'!E167)</f>
        <v>--</v>
      </c>
      <c r="F159" s="58">
        <f t="shared" si="21"/>
        <v>0</v>
      </c>
      <c r="G159" s="51" t="str">
        <f>IF('3. Input Data'!G167=0,"--",'3. Input Data'!G167)</f>
        <v>--</v>
      </c>
      <c r="H159" s="58">
        <f t="shared" si="22"/>
        <v>0</v>
      </c>
      <c r="I159" s="51" t="str">
        <f>IF('3. Input Data'!H167=0,"--",'3. Input Data'!H167)</f>
        <v>--</v>
      </c>
      <c r="J159" s="58">
        <f t="shared" si="23"/>
        <v>0</v>
      </c>
      <c r="K159" s="51" t="str">
        <f>IF('3. Input Data'!I167=0,"--",'3. Input Data'!I167)</f>
        <v>--</v>
      </c>
      <c r="L159" s="58">
        <f t="shared" si="24"/>
        <v>0</v>
      </c>
      <c r="M159" s="51" t="str">
        <f>IF('3. Input Data'!J167=0,"--",'3. Input Data'!J167)</f>
        <v>--</v>
      </c>
      <c r="N159" s="58">
        <f t="shared" si="25"/>
        <v>0</v>
      </c>
      <c r="O159" s="51" t="str">
        <f>IF('3. Input Data'!K167=0,"--",'3. Input Data'!K167)</f>
        <v>--</v>
      </c>
      <c r="P159" s="58">
        <f t="shared" si="26"/>
        <v>0</v>
      </c>
      <c r="Q159" s="51" t="str">
        <f>IF('3. Input Data'!L167=0,"--",'3. Input Data'!L167)</f>
        <v>--</v>
      </c>
      <c r="R159" s="58">
        <f t="shared" si="27"/>
        <v>0</v>
      </c>
      <c r="S159" s="74">
        <f t="shared" si="28"/>
        <v>0</v>
      </c>
      <c r="T159" s="58">
        <f t="shared" si="29"/>
        <v>0</v>
      </c>
    </row>
    <row r="160" spans="1:20" x14ac:dyDescent="0.2">
      <c r="A160" s="71">
        <v>153</v>
      </c>
      <c r="B160" s="39">
        <f>'3. Input Data'!B168</f>
        <v>0</v>
      </c>
      <c r="C160" s="51" t="str">
        <f>IF('3. Input Data'!D168=0,"--",'3. Input Data'!D168)</f>
        <v>--</v>
      </c>
      <c r="D160" s="58">
        <f t="shared" si="20"/>
        <v>0</v>
      </c>
      <c r="E160" s="74" t="str">
        <f>IF('3. Input Data'!E168=0,"--",'3. Input Data'!E168)</f>
        <v>--</v>
      </c>
      <c r="F160" s="58">
        <f t="shared" si="21"/>
        <v>0</v>
      </c>
      <c r="G160" s="51" t="str">
        <f>IF('3. Input Data'!G168=0,"--",'3. Input Data'!G168)</f>
        <v>--</v>
      </c>
      <c r="H160" s="58">
        <f t="shared" si="22"/>
        <v>0</v>
      </c>
      <c r="I160" s="51" t="str">
        <f>IF('3. Input Data'!H168=0,"--",'3. Input Data'!H168)</f>
        <v>--</v>
      </c>
      <c r="J160" s="58">
        <f t="shared" si="23"/>
        <v>0</v>
      </c>
      <c r="K160" s="51" t="str">
        <f>IF('3. Input Data'!I168=0,"--",'3. Input Data'!I168)</f>
        <v>--</v>
      </c>
      <c r="L160" s="58">
        <f t="shared" si="24"/>
        <v>0</v>
      </c>
      <c r="M160" s="51" t="str">
        <f>IF('3. Input Data'!J168=0,"--",'3. Input Data'!J168)</f>
        <v>--</v>
      </c>
      <c r="N160" s="58">
        <f t="shared" si="25"/>
        <v>0</v>
      </c>
      <c r="O160" s="51" t="str">
        <f>IF('3. Input Data'!K168=0,"--",'3. Input Data'!K168)</f>
        <v>--</v>
      </c>
      <c r="P160" s="58">
        <f t="shared" si="26"/>
        <v>0</v>
      </c>
      <c r="Q160" s="51" t="str">
        <f>IF('3. Input Data'!L168=0,"--",'3. Input Data'!L168)</f>
        <v>--</v>
      </c>
      <c r="R160" s="58">
        <f t="shared" si="27"/>
        <v>0</v>
      </c>
      <c r="S160" s="74">
        <f t="shared" si="28"/>
        <v>0</v>
      </c>
      <c r="T160" s="58">
        <f t="shared" si="29"/>
        <v>0</v>
      </c>
    </row>
    <row r="161" spans="1:20" x14ac:dyDescent="0.2">
      <c r="A161" s="71">
        <v>154</v>
      </c>
      <c r="B161" s="39">
        <f>'3. Input Data'!B169</f>
        <v>0</v>
      </c>
      <c r="C161" s="51" t="str">
        <f>IF('3. Input Data'!D169=0,"--",'3. Input Data'!D169)</f>
        <v>--</v>
      </c>
      <c r="D161" s="58">
        <f t="shared" si="20"/>
        <v>0</v>
      </c>
      <c r="E161" s="74" t="str">
        <f>IF('3. Input Data'!E169=0,"--",'3. Input Data'!E169)</f>
        <v>--</v>
      </c>
      <c r="F161" s="58">
        <f t="shared" si="21"/>
        <v>0</v>
      </c>
      <c r="G161" s="51" t="str">
        <f>IF('3. Input Data'!G169=0,"--",'3. Input Data'!G169)</f>
        <v>--</v>
      </c>
      <c r="H161" s="58">
        <f t="shared" si="22"/>
        <v>0</v>
      </c>
      <c r="I161" s="51" t="str">
        <f>IF('3. Input Data'!H169=0,"--",'3. Input Data'!H169)</f>
        <v>--</v>
      </c>
      <c r="J161" s="58">
        <f t="shared" si="23"/>
        <v>0</v>
      </c>
      <c r="K161" s="51" t="str">
        <f>IF('3. Input Data'!I169=0,"--",'3. Input Data'!I169)</f>
        <v>--</v>
      </c>
      <c r="L161" s="58">
        <f t="shared" si="24"/>
        <v>0</v>
      </c>
      <c r="M161" s="51" t="str">
        <f>IF('3. Input Data'!J169=0,"--",'3. Input Data'!J169)</f>
        <v>--</v>
      </c>
      <c r="N161" s="58">
        <f t="shared" si="25"/>
        <v>0</v>
      </c>
      <c r="O161" s="51" t="str">
        <f>IF('3. Input Data'!K169=0,"--",'3. Input Data'!K169)</f>
        <v>--</v>
      </c>
      <c r="P161" s="58">
        <f t="shared" si="26"/>
        <v>0</v>
      </c>
      <c r="Q161" s="51" t="str">
        <f>IF('3. Input Data'!L169=0,"--",'3. Input Data'!L169)</f>
        <v>--</v>
      </c>
      <c r="R161" s="58">
        <f t="shared" si="27"/>
        <v>0</v>
      </c>
      <c r="S161" s="74">
        <f t="shared" si="28"/>
        <v>0</v>
      </c>
      <c r="T161" s="58">
        <f t="shared" si="29"/>
        <v>0</v>
      </c>
    </row>
    <row r="162" spans="1:20" x14ac:dyDescent="0.2">
      <c r="A162" s="71">
        <v>155</v>
      </c>
      <c r="B162" s="39">
        <f>'3. Input Data'!B170</f>
        <v>0</v>
      </c>
      <c r="C162" s="51" t="str">
        <f>IF('3. Input Data'!D170=0,"--",'3. Input Data'!D170)</f>
        <v>--</v>
      </c>
      <c r="D162" s="58">
        <f t="shared" si="20"/>
        <v>0</v>
      </c>
      <c r="E162" s="74" t="str">
        <f>IF('3. Input Data'!E170=0,"--",'3. Input Data'!E170)</f>
        <v>--</v>
      </c>
      <c r="F162" s="58">
        <f t="shared" si="21"/>
        <v>0</v>
      </c>
      <c r="G162" s="51" t="str">
        <f>IF('3. Input Data'!G170=0,"--",'3. Input Data'!G170)</f>
        <v>--</v>
      </c>
      <c r="H162" s="58">
        <f t="shared" si="22"/>
        <v>0</v>
      </c>
      <c r="I162" s="51" t="str">
        <f>IF('3. Input Data'!H170=0,"--",'3. Input Data'!H170)</f>
        <v>--</v>
      </c>
      <c r="J162" s="58">
        <f t="shared" si="23"/>
        <v>0</v>
      </c>
      <c r="K162" s="51" t="str">
        <f>IF('3. Input Data'!I170=0,"--",'3. Input Data'!I170)</f>
        <v>--</v>
      </c>
      <c r="L162" s="58">
        <f t="shared" si="24"/>
        <v>0</v>
      </c>
      <c r="M162" s="51" t="str">
        <f>IF('3. Input Data'!J170=0,"--",'3. Input Data'!J170)</f>
        <v>--</v>
      </c>
      <c r="N162" s="58">
        <f t="shared" si="25"/>
        <v>0</v>
      </c>
      <c r="O162" s="51" t="str">
        <f>IF('3. Input Data'!K170=0,"--",'3. Input Data'!K170)</f>
        <v>--</v>
      </c>
      <c r="P162" s="58">
        <f t="shared" si="26"/>
        <v>0</v>
      </c>
      <c r="Q162" s="51" t="str">
        <f>IF('3. Input Data'!L170=0,"--",'3. Input Data'!L170)</f>
        <v>--</v>
      </c>
      <c r="R162" s="58">
        <f t="shared" si="27"/>
        <v>0</v>
      </c>
      <c r="S162" s="74">
        <f t="shared" si="28"/>
        <v>0</v>
      </c>
      <c r="T162" s="58">
        <f t="shared" si="29"/>
        <v>0</v>
      </c>
    </row>
    <row r="163" spans="1:20" x14ac:dyDescent="0.2">
      <c r="A163" s="71">
        <v>156</v>
      </c>
      <c r="B163" s="39">
        <f>'3. Input Data'!B171</f>
        <v>0</v>
      </c>
      <c r="C163" s="51" t="str">
        <f>IF('3. Input Data'!D171=0,"--",'3. Input Data'!D171)</f>
        <v>--</v>
      </c>
      <c r="D163" s="58">
        <f t="shared" si="20"/>
        <v>0</v>
      </c>
      <c r="E163" s="74" t="str">
        <f>IF('3. Input Data'!E171=0,"--",'3. Input Data'!E171)</f>
        <v>--</v>
      </c>
      <c r="F163" s="58">
        <f t="shared" si="21"/>
        <v>0</v>
      </c>
      <c r="G163" s="51" t="str">
        <f>IF('3. Input Data'!G171=0,"--",'3. Input Data'!G171)</f>
        <v>--</v>
      </c>
      <c r="H163" s="58">
        <f t="shared" si="22"/>
        <v>0</v>
      </c>
      <c r="I163" s="51" t="str">
        <f>IF('3. Input Data'!H171=0,"--",'3. Input Data'!H171)</f>
        <v>--</v>
      </c>
      <c r="J163" s="58">
        <f t="shared" si="23"/>
        <v>0</v>
      </c>
      <c r="K163" s="51" t="str">
        <f>IF('3. Input Data'!I171=0,"--",'3. Input Data'!I171)</f>
        <v>--</v>
      </c>
      <c r="L163" s="58">
        <f t="shared" si="24"/>
        <v>0</v>
      </c>
      <c r="M163" s="51" t="str">
        <f>IF('3. Input Data'!J171=0,"--",'3. Input Data'!J171)</f>
        <v>--</v>
      </c>
      <c r="N163" s="58">
        <f t="shared" si="25"/>
        <v>0</v>
      </c>
      <c r="O163" s="51" t="str">
        <f>IF('3. Input Data'!K171=0,"--",'3. Input Data'!K171)</f>
        <v>--</v>
      </c>
      <c r="P163" s="58">
        <f t="shared" si="26"/>
        <v>0</v>
      </c>
      <c r="Q163" s="51" t="str">
        <f>IF('3. Input Data'!L171=0,"--",'3. Input Data'!L171)</f>
        <v>--</v>
      </c>
      <c r="R163" s="58">
        <f t="shared" si="27"/>
        <v>0</v>
      </c>
      <c r="S163" s="74">
        <f t="shared" si="28"/>
        <v>0</v>
      </c>
      <c r="T163" s="58">
        <f t="shared" si="29"/>
        <v>0</v>
      </c>
    </row>
    <row r="164" spans="1:20" x14ac:dyDescent="0.2">
      <c r="A164" s="71">
        <v>157</v>
      </c>
      <c r="B164" s="39">
        <f>'3. Input Data'!B172</f>
        <v>0</v>
      </c>
      <c r="C164" s="51" t="str">
        <f>IF('3. Input Data'!D172=0,"--",'3. Input Data'!D172)</f>
        <v>--</v>
      </c>
      <c r="D164" s="58">
        <f t="shared" si="20"/>
        <v>0</v>
      </c>
      <c r="E164" s="74" t="str">
        <f>IF('3. Input Data'!E172=0,"--",'3. Input Data'!E172)</f>
        <v>--</v>
      </c>
      <c r="F164" s="58">
        <f t="shared" si="21"/>
        <v>0</v>
      </c>
      <c r="G164" s="51" t="str">
        <f>IF('3. Input Data'!G172=0,"--",'3. Input Data'!G172)</f>
        <v>--</v>
      </c>
      <c r="H164" s="58">
        <f t="shared" si="22"/>
        <v>0</v>
      </c>
      <c r="I164" s="51" t="str">
        <f>IF('3. Input Data'!H172=0,"--",'3. Input Data'!H172)</f>
        <v>--</v>
      </c>
      <c r="J164" s="58">
        <f t="shared" si="23"/>
        <v>0</v>
      </c>
      <c r="K164" s="51" t="str">
        <f>IF('3. Input Data'!I172=0,"--",'3. Input Data'!I172)</f>
        <v>--</v>
      </c>
      <c r="L164" s="58">
        <f t="shared" si="24"/>
        <v>0</v>
      </c>
      <c r="M164" s="51" t="str">
        <f>IF('3. Input Data'!J172=0,"--",'3. Input Data'!J172)</f>
        <v>--</v>
      </c>
      <c r="N164" s="58">
        <f t="shared" si="25"/>
        <v>0</v>
      </c>
      <c r="O164" s="51" t="str">
        <f>IF('3. Input Data'!K172=0,"--",'3. Input Data'!K172)</f>
        <v>--</v>
      </c>
      <c r="P164" s="58">
        <f t="shared" si="26"/>
        <v>0</v>
      </c>
      <c r="Q164" s="51" t="str">
        <f>IF('3. Input Data'!L172=0,"--",'3. Input Data'!L172)</f>
        <v>--</v>
      </c>
      <c r="R164" s="58">
        <f t="shared" si="27"/>
        <v>0</v>
      </c>
      <c r="S164" s="74">
        <f t="shared" si="28"/>
        <v>0</v>
      </c>
      <c r="T164" s="58">
        <f t="shared" si="29"/>
        <v>0</v>
      </c>
    </row>
    <row r="165" spans="1:20" x14ac:dyDescent="0.2">
      <c r="A165" s="71">
        <v>158</v>
      </c>
      <c r="B165" s="39">
        <f>'3. Input Data'!B173</f>
        <v>0</v>
      </c>
      <c r="C165" s="51" t="str">
        <f>IF('3. Input Data'!D173=0,"--",'3. Input Data'!D173)</f>
        <v>--</v>
      </c>
      <c r="D165" s="58">
        <f t="shared" si="20"/>
        <v>0</v>
      </c>
      <c r="E165" s="74" t="str">
        <f>IF('3. Input Data'!E173=0,"--",'3. Input Data'!E173)</f>
        <v>--</v>
      </c>
      <c r="F165" s="58">
        <f t="shared" si="21"/>
        <v>0</v>
      </c>
      <c r="G165" s="51" t="str">
        <f>IF('3. Input Data'!G173=0,"--",'3. Input Data'!G173)</f>
        <v>--</v>
      </c>
      <c r="H165" s="58">
        <f t="shared" si="22"/>
        <v>0</v>
      </c>
      <c r="I165" s="51" t="str">
        <f>IF('3. Input Data'!H173=0,"--",'3. Input Data'!H173)</f>
        <v>--</v>
      </c>
      <c r="J165" s="58">
        <f t="shared" si="23"/>
        <v>0</v>
      </c>
      <c r="K165" s="51" t="str">
        <f>IF('3. Input Data'!I173=0,"--",'3. Input Data'!I173)</f>
        <v>--</v>
      </c>
      <c r="L165" s="58">
        <f t="shared" si="24"/>
        <v>0</v>
      </c>
      <c r="M165" s="51" t="str">
        <f>IF('3. Input Data'!J173=0,"--",'3. Input Data'!J173)</f>
        <v>--</v>
      </c>
      <c r="N165" s="58">
        <f t="shared" si="25"/>
        <v>0</v>
      </c>
      <c r="O165" s="51" t="str">
        <f>IF('3. Input Data'!K173=0,"--",'3. Input Data'!K173)</f>
        <v>--</v>
      </c>
      <c r="P165" s="58">
        <f t="shared" si="26"/>
        <v>0</v>
      </c>
      <c r="Q165" s="51" t="str">
        <f>IF('3. Input Data'!L173=0,"--",'3. Input Data'!L173)</f>
        <v>--</v>
      </c>
      <c r="R165" s="58">
        <f t="shared" si="27"/>
        <v>0</v>
      </c>
      <c r="S165" s="74">
        <f t="shared" si="28"/>
        <v>0</v>
      </c>
      <c r="T165" s="58">
        <f t="shared" si="29"/>
        <v>0</v>
      </c>
    </row>
    <row r="166" spans="1:20" x14ac:dyDescent="0.2">
      <c r="A166" s="71">
        <v>159</v>
      </c>
      <c r="B166" s="39">
        <f>'3. Input Data'!B174</f>
        <v>0</v>
      </c>
      <c r="C166" s="51" t="str">
        <f>IF('3. Input Data'!D174=0,"--",'3. Input Data'!D174)</f>
        <v>--</v>
      </c>
      <c r="D166" s="58">
        <f t="shared" si="20"/>
        <v>0</v>
      </c>
      <c r="E166" s="74" t="str">
        <f>IF('3. Input Data'!E174=0,"--",'3. Input Data'!E174)</f>
        <v>--</v>
      </c>
      <c r="F166" s="58">
        <f t="shared" si="21"/>
        <v>0</v>
      </c>
      <c r="G166" s="51" t="str">
        <f>IF('3. Input Data'!G174=0,"--",'3. Input Data'!G174)</f>
        <v>--</v>
      </c>
      <c r="H166" s="58">
        <f t="shared" si="22"/>
        <v>0</v>
      </c>
      <c r="I166" s="51" t="str">
        <f>IF('3. Input Data'!H174=0,"--",'3. Input Data'!H174)</f>
        <v>--</v>
      </c>
      <c r="J166" s="58">
        <f t="shared" si="23"/>
        <v>0</v>
      </c>
      <c r="K166" s="51" t="str">
        <f>IF('3. Input Data'!I174=0,"--",'3. Input Data'!I174)</f>
        <v>--</v>
      </c>
      <c r="L166" s="58">
        <f t="shared" si="24"/>
        <v>0</v>
      </c>
      <c r="M166" s="51" t="str">
        <f>IF('3. Input Data'!J174=0,"--",'3. Input Data'!J174)</f>
        <v>--</v>
      </c>
      <c r="N166" s="58">
        <f t="shared" si="25"/>
        <v>0</v>
      </c>
      <c r="O166" s="51" t="str">
        <f>IF('3. Input Data'!K174=0,"--",'3. Input Data'!K174)</f>
        <v>--</v>
      </c>
      <c r="P166" s="58">
        <f t="shared" si="26"/>
        <v>0</v>
      </c>
      <c r="Q166" s="51" t="str">
        <f>IF('3. Input Data'!L174=0,"--",'3. Input Data'!L174)</f>
        <v>--</v>
      </c>
      <c r="R166" s="58">
        <f t="shared" si="27"/>
        <v>0</v>
      </c>
      <c r="S166" s="74">
        <f t="shared" si="28"/>
        <v>0</v>
      </c>
      <c r="T166" s="58">
        <f t="shared" si="29"/>
        <v>0</v>
      </c>
    </row>
    <row r="167" spans="1:20" x14ac:dyDescent="0.2">
      <c r="A167" s="71">
        <v>160</v>
      </c>
      <c r="B167" s="39">
        <f>'3. Input Data'!B175</f>
        <v>0</v>
      </c>
      <c r="C167" s="51" t="str">
        <f>IF('3. Input Data'!D175=0,"--",'3. Input Data'!D175)</f>
        <v>--</v>
      </c>
      <c r="D167" s="58">
        <f t="shared" si="20"/>
        <v>0</v>
      </c>
      <c r="E167" s="74" t="str">
        <f>IF('3. Input Data'!E175=0,"--",'3. Input Data'!E175)</f>
        <v>--</v>
      </c>
      <c r="F167" s="58">
        <f t="shared" si="21"/>
        <v>0</v>
      </c>
      <c r="G167" s="51" t="str">
        <f>IF('3. Input Data'!G175=0,"--",'3. Input Data'!G175)</f>
        <v>--</v>
      </c>
      <c r="H167" s="58">
        <f t="shared" si="22"/>
        <v>0</v>
      </c>
      <c r="I167" s="51" t="str">
        <f>IF('3. Input Data'!H175=0,"--",'3. Input Data'!H175)</f>
        <v>--</v>
      </c>
      <c r="J167" s="58">
        <f t="shared" si="23"/>
        <v>0</v>
      </c>
      <c r="K167" s="51" t="str">
        <f>IF('3. Input Data'!I175=0,"--",'3. Input Data'!I175)</f>
        <v>--</v>
      </c>
      <c r="L167" s="58">
        <f t="shared" si="24"/>
        <v>0</v>
      </c>
      <c r="M167" s="51" t="str">
        <f>IF('3. Input Data'!J175=0,"--",'3. Input Data'!J175)</f>
        <v>--</v>
      </c>
      <c r="N167" s="58">
        <f t="shared" si="25"/>
        <v>0</v>
      </c>
      <c r="O167" s="51" t="str">
        <f>IF('3. Input Data'!K175=0,"--",'3. Input Data'!K175)</f>
        <v>--</v>
      </c>
      <c r="P167" s="58">
        <f t="shared" si="26"/>
        <v>0</v>
      </c>
      <c r="Q167" s="51" t="str">
        <f>IF('3. Input Data'!L175=0,"--",'3. Input Data'!L175)</f>
        <v>--</v>
      </c>
      <c r="R167" s="58">
        <f t="shared" si="27"/>
        <v>0</v>
      </c>
      <c r="S167" s="74">
        <f t="shared" si="28"/>
        <v>0</v>
      </c>
      <c r="T167" s="58">
        <f t="shared" si="29"/>
        <v>0</v>
      </c>
    </row>
    <row r="168" spans="1:20" x14ac:dyDescent="0.2">
      <c r="A168" s="71">
        <v>161</v>
      </c>
      <c r="B168" s="39">
        <f>'3. Input Data'!B176</f>
        <v>0</v>
      </c>
      <c r="C168" s="51" t="str">
        <f>IF('3. Input Data'!D176=0,"--",'3. Input Data'!D176)</f>
        <v>--</v>
      </c>
      <c r="D168" s="58">
        <f t="shared" si="20"/>
        <v>0</v>
      </c>
      <c r="E168" s="74" t="str">
        <f>IF('3. Input Data'!E176=0,"--",'3. Input Data'!E176)</f>
        <v>--</v>
      </c>
      <c r="F168" s="58">
        <f t="shared" si="21"/>
        <v>0</v>
      </c>
      <c r="G168" s="51" t="str">
        <f>IF('3. Input Data'!G176=0,"--",'3. Input Data'!G176)</f>
        <v>--</v>
      </c>
      <c r="H168" s="58">
        <f t="shared" si="22"/>
        <v>0</v>
      </c>
      <c r="I168" s="51" t="str">
        <f>IF('3. Input Data'!H176=0,"--",'3. Input Data'!H176)</f>
        <v>--</v>
      </c>
      <c r="J168" s="58">
        <f t="shared" si="23"/>
        <v>0</v>
      </c>
      <c r="K168" s="51" t="str">
        <f>IF('3. Input Data'!I176=0,"--",'3. Input Data'!I176)</f>
        <v>--</v>
      </c>
      <c r="L168" s="58">
        <f t="shared" si="24"/>
        <v>0</v>
      </c>
      <c r="M168" s="51" t="str">
        <f>IF('3. Input Data'!J176=0,"--",'3. Input Data'!J176)</f>
        <v>--</v>
      </c>
      <c r="N168" s="58">
        <f t="shared" si="25"/>
        <v>0</v>
      </c>
      <c r="O168" s="51" t="str">
        <f>IF('3. Input Data'!K176=0,"--",'3. Input Data'!K176)</f>
        <v>--</v>
      </c>
      <c r="P168" s="58">
        <f t="shared" si="26"/>
        <v>0</v>
      </c>
      <c r="Q168" s="51" t="str">
        <f>IF('3. Input Data'!L176=0,"--",'3. Input Data'!L176)</f>
        <v>--</v>
      </c>
      <c r="R168" s="58">
        <f t="shared" si="27"/>
        <v>0</v>
      </c>
      <c r="S168" s="74">
        <f t="shared" si="28"/>
        <v>0</v>
      </c>
      <c r="T168" s="58">
        <f t="shared" si="29"/>
        <v>0</v>
      </c>
    </row>
    <row r="169" spans="1:20" x14ac:dyDescent="0.2">
      <c r="A169" s="71">
        <v>162</v>
      </c>
      <c r="B169" s="39">
        <f>'3. Input Data'!B177</f>
        <v>0</v>
      </c>
      <c r="C169" s="51" t="str">
        <f>IF('3. Input Data'!D177=0,"--",'3. Input Data'!D177)</f>
        <v>--</v>
      </c>
      <c r="D169" s="58">
        <f t="shared" si="20"/>
        <v>0</v>
      </c>
      <c r="E169" s="74" t="str">
        <f>IF('3. Input Data'!E177=0,"--",'3. Input Data'!E177)</f>
        <v>--</v>
      </c>
      <c r="F169" s="58">
        <f t="shared" si="21"/>
        <v>0</v>
      </c>
      <c r="G169" s="51" t="str">
        <f>IF('3. Input Data'!G177=0,"--",'3. Input Data'!G177)</f>
        <v>--</v>
      </c>
      <c r="H169" s="58">
        <f t="shared" si="22"/>
        <v>0</v>
      </c>
      <c r="I169" s="51" t="str">
        <f>IF('3. Input Data'!H177=0,"--",'3. Input Data'!H177)</f>
        <v>--</v>
      </c>
      <c r="J169" s="58">
        <f t="shared" si="23"/>
        <v>0</v>
      </c>
      <c r="K169" s="51" t="str">
        <f>IF('3. Input Data'!I177=0,"--",'3. Input Data'!I177)</f>
        <v>--</v>
      </c>
      <c r="L169" s="58">
        <f t="shared" si="24"/>
        <v>0</v>
      </c>
      <c r="M169" s="51" t="str">
        <f>IF('3. Input Data'!J177=0,"--",'3. Input Data'!J177)</f>
        <v>--</v>
      </c>
      <c r="N169" s="58">
        <f t="shared" si="25"/>
        <v>0</v>
      </c>
      <c r="O169" s="51" t="str">
        <f>IF('3. Input Data'!K177=0,"--",'3. Input Data'!K177)</f>
        <v>--</v>
      </c>
      <c r="P169" s="58">
        <f t="shared" si="26"/>
        <v>0</v>
      </c>
      <c r="Q169" s="51" t="str">
        <f>IF('3. Input Data'!L177=0,"--",'3. Input Data'!L177)</f>
        <v>--</v>
      </c>
      <c r="R169" s="58">
        <f t="shared" si="27"/>
        <v>0</v>
      </c>
      <c r="S169" s="74">
        <f t="shared" si="28"/>
        <v>0</v>
      </c>
      <c r="T169" s="58">
        <f t="shared" si="29"/>
        <v>0</v>
      </c>
    </row>
    <row r="170" spans="1:20" x14ac:dyDescent="0.2">
      <c r="A170" s="71">
        <v>163</v>
      </c>
      <c r="B170" s="39">
        <f>'3. Input Data'!B178</f>
        <v>0</v>
      </c>
      <c r="C170" s="51" t="str">
        <f>IF('3. Input Data'!D178=0,"--",'3. Input Data'!D178)</f>
        <v>--</v>
      </c>
      <c r="D170" s="58">
        <f t="shared" si="20"/>
        <v>0</v>
      </c>
      <c r="E170" s="74" t="str">
        <f>IF('3. Input Data'!E178=0,"--",'3. Input Data'!E178)</f>
        <v>--</v>
      </c>
      <c r="F170" s="58">
        <f t="shared" si="21"/>
        <v>0</v>
      </c>
      <c r="G170" s="51" t="str">
        <f>IF('3. Input Data'!G178=0,"--",'3. Input Data'!G178)</f>
        <v>--</v>
      </c>
      <c r="H170" s="58">
        <f t="shared" si="22"/>
        <v>0</v>
      </c>
      <c r="I170" s="51" t="str">
        <f>IF('3. Input Data'!H178=0,"--",'3. Input Data'!H178)</f>
        <v>--</v>
      </c>
      <c r="J170" s="58">
        <f t="shared" si="23"/>
        <v>0</v>
      </c>
      <c r="K170" s="51" t="str">
        <f>IF('3. Input Data'!I178=0,"--",'3. Input Data'!I178)</f>
        <v>--</v>
      </c>
      <c r="L170" s="58">
        <f t="shared" si="24"/>
        <v>0</v>
      </c>
      <c r="M170" s="51" t="str">
        <f>IF('3. Input Data'!J178=0,"--",'3. Input Data'!J178)</f>
        <v>--</v>
      </c>
      <c r="N170" s="58">
        <f t="shared" si="25"/>
        <v>0</v>
      </c>
      <c r="O170" s="51" t="str">
        <f>IF('3. Input Data'!K178=0,"--",'3. Input Data'!K178)</f>
        <v>--</v>
      </c>
      <c r="P170" s="58">
        <f t="shared" si="26"/>
        <v>0</v>
      </c>
      <c r="Q170" s="51" t="str">
        <f>IF('3. Input Data'!L178=0,"--",'3. Input Data'!L178)</f>
        <v>--</v>
      </c>
      <c r="R170" s="58">
        <f t="shared" si="27"/>
        <v>0</v>
      </c>
      <c r="S170" s="74">
        <f t="shared" si="28"/>
        <v>0</v>
      </c>
      <c r="T170" s="58">
        <f t="shared" si="29"/>
        <v>0</v>
      </c>
    </row>
    <row r="171" spans="1:20" x14ac:dyDescent="0.2">
      <c r="A171" s="71">
        <v>164</v>
      </c>
      <c r="B171" s="39">
        <f>'3. Input Data'!B179</f>
        <v>0</v>
      </c>
      <c r="C171" s="51" t="str">
        <f>IF('3. Input Data'!D179=0,"--",'3. Input Data'!D179)</f>
        <v>--</v>
      </c>
      <c r="D171" s="58">
        <f t="shared" si="20"/>
        <v>0</v>
      </c>
      <c r="E171" s="74" t="str">
        <f>IF('3. Input Data'!E179=0,"--",'3. Input Data'!E179)</f>
        <v>--</v>
      </c>
      <c r="F171" s="58">
        <f t="shared" si="21"/>
        <v>0</v>
      </c>
      <c r="G171" s="51" t="str">
        <f>IF('3. Input Data'!G179=0,"--",'3. Input Data'!G179)</f>
        <v>--</v>
      </c>
      <c r="H171" s="58">
        <f t="shared" si="22"/>
        <v>0</v>
      </c>
      <c r="I171" s="51" t="str">
        <f>IF('3. Input Data'!H179=0,"--",'3. Input Data'!H179)</f>
        <v>--</v>
      </c>
      <c r="J171" s="58">
        <f t="shared" si="23"/>
        <v>0</v>
      </c>
      <c r="K171" s="51" t="str">
        <f>IF('3. Input Data'!I179=0,"--",'3. Input Data'!I179)</f>
        <v>--</v>
      </c>
      <c r="L171" s="58">
        <f t="shared" si="24"/>
        <v>0</v>
      </c>
      <c r="M171" s="51" t="str">
        <f>IF('3. Input Data'!J179=0,"--",'3. Input Data'!J179)</f>
        <v>--</v>
      </c>
      <c r="N171" s="58">
        <f t="shared" si="25"/>
        <v>0</v>
      </c>
      <c r="O171" s="51" t="str">
        <f>IF('3. Input Data'!K179=0,"--",'3. Input Data'!K179)</f>
        <v>--</v>
      </c>
      <c r="P171" s="58">
        <f t="shared" si="26"/>
        <v>0</v>
      </c>
      <c r="Q171" s="51" t="str">
        <f>IF('3. Input Data'!L179=0,"--",'3. Input Data'!L179)</f>
        <v>--</v>
      </c>
      <c r="R171" s="58">
        <f t="shared" si="27"/>
        <v>0</v>
      </c>
      <c r="S171" s="74">
        <f t="shared" si="28"/>
        <v>0</v>
      </c>
      <c r="T171" s="58">
        <f t="shared" si="29"/>
        <v>0</v>
      </c>
    </row>
    <row r="172" spans="1:20" x14ac:dyDescent="0.2">
      <c r="A172" s="71">
        <v>165</v>
      </c>
      <c r="B172" s="39">
        <f>'3. Input Data'!B180</f>
        <v>0</v>
      </c>
      <c r="C172" s="51" t="str">
        <f>IF('3. Input Data'!D180=0,"--",'3. Input Data'!D180)</f>
        <v>--</v>
      </c>
      <c r="D172" s="58">
        <f t="shared" si="20"/>
        <v>0</v>
      </c>
      <c r="E172" s="74" t="str">
        <f>IF('3. Input Data'!E180=0,"--",'3. Input Data'!E180)</f>
        <v>--</v>
      </c>
      <c r="F172" s="58">
        <f t="shared" si="21"/>
        <v>0</v>
      </c>
      <c r="G172" s="51" t="str">
        <f>IF('3. Input Data'!G180=0,"--",'3. Input Data'!G180)</f>
        <v>--</v>
      </c>
      <c r="H172" s="58">
        <f t="shared" si="22"/>
        <v>0</v>
      </c>
      <c r="I172" s="51" t="str">
        <f>IF('3. Input Data'!H180=0,"--",'3. Input Data'!H180)</f>
        <v>--</v>
      </c>
      <c r="J172" s="58">
        <f t="shared" si="23"/>
        <v>0</v>
      </c>
      <c r="K172" s="51" t="str">
        <f>IF('3. Input Data'!I180=0,"--",'3. Input Data'!I180)</f>
        <v>--</v>
      </c>
      <c r="L172" s="58">
        <f t="shared" si="24"/>
        <v>0</v>
      </c>
      <c r="M172" s="51" t="str">
        <f>IF('3. Input Data'!J180=0,"--",'3. Input Data'!J180)</f>
        <v>--</v>
      </c>
      <c r="N172" s="58">
        <f t="shared" si="25"/>
        <v>0</v>
      </c>
      <c r="O172" s="51" t="str">
        <f>IF('3. Input Data'!K180=0,"--",'3. Input Data'!K180)</f>
        <v>--</v>
      </c>
      <c r="P172" s="58">
        <f t="shared" si="26"/>
        <v>0</v>
      </c>
      <c r="Q172" s="51" t="str">
        <f>IF('3. Input Data'!L180=0,"--",'3. Input Data'!L180)</f>
        <v>--</v>
      </c>
      <c r="R172" s="58">
        <f t="shared" si="27"/>
        <v>0</v>
      </c>
      <c r="S172" s="74">
        <f t="shared" si="28"/>
        <v>0</v>
      </c>
      <c r="T172" s="58">
        <f t="shared" si="29"/>
        <v>0</v>
      </c>
    </row>
    <row r="173" spans="1:20" x14ac:dyDescent="0.2">
      <c r="A173" s="71">
        <v>166</v>
      </c>
      <c r="B173" s="39">
        <f>'3. Input Data'!B181</f>
        <v>0</v>
      </c>
      <c r="C173" s="51" t="str">
        <f>IF('3. Input Data'!D181=0,"--",'3. Input Data'!D181)</f>
        <v>--</v>
      </c>
      <c r="D173" s="58">
        <f t="shared" si="20"/>
        <v>0</v>
      </c>
      <c r="E173" s="74" t="str">
        <f>IF('3. Input Data'!E181=0,"--",'3. Input Data'!E181)</f>
        <v>--</v>
      </c>
      <c r="F173" s="58">
        <f t="shared" si="21"/>
        <v>0</v>
      </c>
      <c r="G173" s="51" t="str">
        <f>IF('3. Input Data'!G181=0,"--",'3. Input Data'!G181)</f>
        <v>--</v>
      </c>
      <c r="H173" s="58">
        <f t="shared" si="22"/>
        <v>0</v>
      </c>
      <c r="I173" s="51" t="str">
        <f>IF('3. Input Data'!H181=0,"--",'3. Input Data'!H181)</f>
        <v>--</v>
      </c>
      <c r="J173" s="58">
        <f t="shared" si="23"/>
        <v>0</v>
      </c>
      <c r="K173" s="51" t="str">
        <f>IF('3. Input Data'!I181=0,"--",'3. Input Data'!I181)</f>
        <v>--</v>
      </c>
      <c r="L173" s="58">
        <f t="shared" si="24"/>
        <v>0</v>
      </c>
      <c r="M173" s="51" t="str">
        <f>IF('3. Input Data'!J181=0,"--",'3. Input Data'!J181)</f>
        <v>--</v>
      </c>
      <c r="N173" s="58">
        <f t="shared" si="25"/>
        <v>0</v>
      </c>
      <c r="O173" s="51" t="str">
        <f>IF('3. Input Data'!K181=0,"--",'3. Input Data'!K181)</f>
        <v>--</v>
      </c>
      <c r="P173" s="58">
        <f t="shared" si="26"/>
        <v>0</v>
      </c>
      <c r="Q173" s="51" t="str">
        <f>IF('3. Input Data'!L181=0,"--",'3. Input Data'!L181)</f>
        <v>--</v>
      </c>
      <c r="R173" s="58">
        <f t="shared" si="27"/>
        <v>0</v>
      </c>
      <c r="S173" s="74">
        <f t="shared" si="28"/>
        <v>0</v>
      </c>
      <c r="T173" s="58">
        <f t="shared" si="29"/>
        <v>0</v>
      </c>
    </row>
    <row r="174" spans="1:20" x14ac:dyDescent="0.2">
      <c r="A174" s="71">
        <v>167</v>
      </c>
      <c r="B174" s="39">
        <f>'3. Input Data'!B182</f>
        <v>0</v>
      </c>
      <c r="C174" s="51" t="str">
        <f>IF('3. Input Data'!D182=0,"--",'3. Input Data'!D182)</f>
        <v>--</v>
      </c>
      <c r="D174" s="58">
        <f t="shared" si="20"/>
        <v>0</v>
      </c>
      <c r="E174" s="74" t="str">
        <f>IF('3. Input Data'!E182=0,"--",'3. Input Data'!E182)</f>
        <v>--</v>
      </c>
      <c r="F174" s="58">
        <f t="shared" si="21"/>
        <v>0</v>
      </c>
      <c r="G174" s="51" t="str">
        <f>IF('3. Input Data'!G182=0,"--",'3. Input Data'!G182)</f>
        <v>--</v>
      </c>
      <c r="H174" s="58">
        <f t="shared" si="22"/>
        <v>0</v>
      </c>
      <c r="I174" s="51" t="str">
        <f>IF('3. Input Data'!H182=0,"--",'3. Input Data'!H182)</f>
        <v>--</v>
      </c>
      <c r="J174" s="58">
        <f t="shared" si="23"/>
        <v>0</v>
      </c>
      <c r="K174" s="51" t="str">
        <f>IF('3. Input Data'!I182=0,"--",'3. Input Data'!I182)</f>
        <v>--</v>
      </c>
      <c r="L174" s="58">
        <f t="shared" si="24"/>
        <v>0</v>
      </c>
      <c r="M174" s="51" t="str">
        <f>IF('3. Input Data'!J182=0,"--",'3. Input Data'!J182)</f>
        <v>--</v>
      </c>
      <c r="N174" s="58">
        <f t="shared" si="25"/>
        <v>0</v>
      </c>
      <c r="O174" s="51" t="str">
        <f>IF('3. Input Data'!K182=0,"--",'3. Input Data'!K182)</f>
        <v>--</v>
      </c>
      <c r="P174" s="58">
        <f t="shared" si="26"/>
        <v>0</v>
      </c>
      <c r="Q174" s="51" t="str">
        <f>IF('3. Input Data'!L182=0,"--",'3. Input Data'!L182)</f>
        <v>--</v>
      </c>
      <c r="R174" s="58">
        <f t="shared" si="27"/>
        <v>0</v>
      </c>
      <c r="S174" s="74">
        <f t="shared" si="28"/>
        <v>0</v>
      </c>
      <c r="T174" s="58">
        <f t="shared" si="29"/>
        <v>0</v>
      </c>
    </row>
    <row r="175" spans="1:20" x14ac:dyDescent="0.2">
      <c r="A175" s="71">
        <v>168</v>
      </c>
      <c r="B175" s="39">
        <f>'3. Input Data'!B183</f>
        <v>0</v>
      </c>
      <c r="C175" s="51" t="str">
        <f>IF('3. Input Data'!D183=0,"--",'3. Input Data'!D183)</f>
        <v>--</v>
      </c>
      <c r="D175" s="58">
        <f t="shared" si="20"/>
        <v>0</v>
      </c>
      <c r="E175" s="74" t="str">
        <f>IF('3. Input Data'!E183=0,"--",'3. Input Data'!E183)</f>
        <v>--</v>
      </c>
      <c r="F175" s="58">
        <f t="shared" si="21"/>
        <v>0</v>
      </c>
      <c r="G175" s="51" t="str">
        <f>IF('3. Input Data'!G183=0,"--",'3. Input Data'!G183)</f>
        <v>--</v>
      </c>
      <c r="H175" s="58">
        <f t="shared" si="22"/>
        <v>0</v>
      </c>
      <c r="I175" s="51" t="str">
        <f>IF('3. Input Data'!H183=0,"--",'3. Input Data'!H183)</f>
        <v>--</v>
      </c>
      <c r="J175" s="58">
        <f t="shared" si="23"/>
        <v>0</v>
      </c>
      <c r="K175" s="51" t="str">
        <f>IF('3. Input Data'!I183=0,"--",'3. Input Data'!I183)</f>
        <v>--</v>
      </c>
      <c r="L175" s="58">
        <f t="shared" si="24"/>
        <v>0</v>
      </c>
      <c r="M175" s="51" t="str">
        <f>IF('3. Input Data'!J183=0,"--",'3. Input Data'!J183)</f>
        <v>--</v>
      </c>
      <c r="N175" s="58">
        <f t="shared" si="25"/>
        <v>0</v>
      </c>
      <c r="O175" s="51" t="str">
        <f>IF('3. Input Data'!K183=0,"--",'3. Input Data'!K183)</f>
        <v>--</v>
      </c>
      <c r="P175" s="58">
        <f t="shared" si="26"/>
        <v>0</v>
      </c>
      <c r="Q175" s="51" t="str">
        <f>IF('3. Input Data'!L183=0,"--",'3. Input Data'!L183)</f>
        <v>--</v>
      </c>
      <c r="R175" s="58">
        <f t="shared" si="27"/>
        <v>0</v>
      </c>
      <c r="S175" s="74">
        <f t="shared" si="28"/>
        <v>0</v>
      </c>
      <c r="T175" s="58">
        <f t="shared" si="29"/>
        <v>0</v>
      </c>
    </row>
    <row r="176" spans="1:20" x14ac:dyDescent="0.2">
      <c r="A176" s="71">
        <v>169</v>
      </c>
      <c r="B176" s="39">
        <f>'3. Input Data'!B184</f>
        <v>0</v>
      </c>
      <c r="C176" s="51" t="str">
        <f>IF('3. Input Data'!D184=0,"--",'3. Input Data'!D184)</f>
        <v>--</v>
      </c>
      <c r="D176" s="58">
        <f t="shared" si="20"/>
        <v>0</v>
      </c>
      <c r="E176" s="74" t="str">
        <f>IF('3. Input Data'!E184=0,"--",'3. Input Data'!E184)</f>
        <v>--</v>
      </c>
      <c r="F176" s="58">
        <f t="shared" si="21"/>
        <v>0</v>
      </c>
      <c r="G176" s="51" t="str">
        <f>IF('3. Input Data'!G184=0,"--",'3. Input Data'!G184)</f>
        <v>--</v>
      </c>
      <c r="H176" s="58">
        <f t="shared" si="22"/>
        <v>0</v>
      </c>
      <c r="I176" s="51" t="str">
        <f>IF('3. Input Data'!H184=0,"--",'3. Input Data'!H184)</f>
        <v>--</v>
      </c>
      <c r="J176" s="58">
        <f t="shared" si="23"/>
        <v>0</v>
      </c>
      <c r="K176" s="51" t="str">
        <f>IF('3. Input Data'!I184=0,"--",'3. Input Data'!I184)</f>
        <v>--</v>
      </c>
      <c r="L176" s="58">
        <f t="shared" si="24"/>
        <v>0</v>
      </c>
      <c r="M176" s="51" t="str">
        <f>IF('3. Input Data'!J184=0,"--",'3. Input Data'!J184)</f>
        <v>--</v>
      </c>
      <c r="N176" s="58">
        <f t="shared" si="25"/>
        <v>0</v>
      </c>
      <c r="O176" s="51" t="str">
        <f>IF('3. Input Data'!K184=0,"--",'3. Input Data'!K184)</f>
        <v>--</v>
      </c>
      <c r="P176" s="58">
        <f t="shared" si="26"/>
        <v>0</v>
      </c>
      <c r="Q176" s="51" t="str">
        <f>IF('3. Input Data'!L184=0,"--",'3. Input Data'!L184)</f>
        <v>--</v>
      </c>
      <c r="R176" s="58">
        <f t="shared" si="27"/>
        <v>0</v>
      </c>
      <c r="S176" s="74">
        <f t="shared" si="28"/>
        <v>0</v>
      </c>
      <c r="T176" s="58">
        <f t="shared" si="29"/>
        <v>0</v>
      </c>
    </row>
    <row r="177" spans="1:20" x14ac:dyDescent="0.2">
      <c r="A177" s="71">
        <v>170</v>
      </c>
      <c r="B177" s="39">
        <f>'3. Input Data'!B185</f>
        <v>0</v>
      </c>
      <c r="C177" s="51" t="str">
        <f>IF('3. Input Data'!D185=0,"--",'3. Input Data'!D185)</f>
        <v>--</v>
      </c>
      <c r="D177" s="58">
        <f t="shared" si="20"/>
        <v>0</v>
      </c>
      <c r="E177" s="74" t="str">
        <f>IF('3. Input Data'!E185=0,"--",'3. Input Data'!E185)</f>
        <v>--</v>
      </c>
      <c r="F177" s="58">
        <f t="shared" si="21"/>
        <v>0</v>
      </c>
      <c r="G177" s="51" t="str">
        <f>IF('3. Input Data'!G185=0,"--",'3. Input Data'!G185)</f>
        <v>--</v>
      </c>
      <c r="H177" s="58">
        <f t="shared" si="22"/>
        <v>0</v>
      </c>
      <c r="I177" s="51" t="str">
        <f>IF('3. Input Data'!H185=0,"--",'3. Input Data'!H185)</f>
        <v>--</v>
      </c>
      <c r="J177" s="58">
        <f t="shared" si="23"/>
        <v>0</v>
      </c>
      <c r="K177" s="51" t="str">
        <f>IF('3. Input Data'!I185=0,"--",'3. Input Data'!I185)</f>
        <v>--</v>
      </c>
      <c r="L177" s="58">
        <f t="shared" si="24"/>
        <v>0</v>
      </c>
      <c r="M177" s="51" t="str">
        <f>IF('3. Input Data'!J185=0,"--",'3. Input Data'!J185)</f>
        <v>--</v>
      </c>
      <c r="N177" s="58">
        <f t="shared" si="25"/>
        <v>0</v>
      </c>
      <c r="O177" s="51" t="str">
        <f>IF('3. Input Data'!K185=0,"--",'3. Input Data'!K185)</f>
        <v>--</v>
      </c>
      <c r="P177" s="58">
        <f t="shared" si="26"/>
        <v>0</v>
      </c>
      <c r="Q177" s="51" t="str">
        <f>IF('3. Input Data'!L185=0,"--",'3. Input Data'!L185)</f>
        <v>--</v>
      </c>
      <c r="R177" s="58">
        <f t="shared" si="27"/>
        <v>0</v>
      </c>
      <c r="S177" s="74">
        <f t="shared" si="28"/>
        <v>0</v>
      </c>
      <c r="T177" s="58">
        <f t="shared" si="29"/>
        <v>0</v>
      </c>
    </row>
    <row r="178" spans="1:20" x14ac:dyDescent="0.2">
      <c r="A178" s="71">
        <v>171</v>
      </c>
      <c r="B178" s="39">
        <f>'3. Input Data'!B186</f>
        <v>0</v>
      </c>
      <c r="C178" s="51" t="str">
        <f>IF('3. Input Data'!D186=0,"--",'3. Input Data'!D186)</f>
        <v>--</v>
      </c>
      <c r="D178" s="58">
        <f t="shared" si="20"/>
        <v>0</v>
      </c>
      <c r="E178" s="74" t="str">
        <f>IF('3. Input Data'!E186=0,"--",'3. Input Data'!E186)</f>
        <v>--</v>
      </c>
      <c r="F178" s="58">
        <f t="shared" si="21"/>
        <v>0</v>
      </c>
      <c r="G178" s="51" t="str">
        <f>IF('3. Input Data'!G186=0,"--",'3. Input Data'!G186)</f>
        <v>--</v>
      </c>
      <c r="H178" s="58">
        <f t="shared" si="22"/>
        <v>0</v>
      </c>
      <c r="I178" s="51" t="str">
        <f>IF('3. Input Data'!H186=0,"--",'3. Input Data'!H186)</f>
        <v>--</v>
      </c>
      <c r="J178" s="58">
        <f t="shared" si="23"/>
        <v>0</v>
      </c>
      <c r="K178" s="51" t="str">
        <f>IF('3. Input Data'!I186=0,"--",'3. Input Data'!I186)</f>
        <v>--</v>
      </c>
      <c r="L178" s="58">
        <f t="shared" si="24"/>
        <v>0</v>
      </c>
      <c r="M178" s="51" t="str">
        <f>IF('3. Input Data'!J186=0,"--",'3. Input Data'!J186)</f>
        <v>--</v>
      </c>
      <c r="N178" s="58">
        <f t="shared" si="25"/>
        <v>0</v>
      </c>
      <c r="O178" s="51" t="str">
        <f>IF('3. Input Data'!K186=0,"--",'3. Input Data'!K186)</f>
        <v>--</v>
      </c>
      <c r="P178" s="58">
        <f t="shared" si="26"/>
        <v>0</v>
      </c>
      <c r="Q178" s="51" t="str">
        <f>IF('3. Input Data'!L186=0,"--",'3. Input Data'!L186)</f>
        <v>--</v>
      </c>
      <c r="R178" s="58">
        <f t="shared" si="27"/>
        <v>0</v>
      </c>
      <c r="S178" s="74">
        <f t="shared" si="28"/>
        <v>0</v>
      </c>
      <c r="T178" s="58">
        <f t="shared" si="29"/>
        <v>0</v>
      </c>
    </row>
    <row r="179" spans="1:20" x14ac:dyDescent="0.2">
      <c r="A179" s="71">
        <v>172</v>
      </c>
      <c r="B179" s="39">
        <f>'3. Input Data'!B187</f>
        <v>0</v>
      </c>
      <c r="C179" s="51" t="str">
        <f>IF('3. Input Data'!D187=0,"--",'3. Input Data'!D187)</f>
        <v>--</v>
      </c>
      <c r="D179" s="58">
        <f t="shared" si="20"/>
        <v>0</v>
      </c>
      <c r="E179" s="74" t="str">
        <f>IF('3. Input Data'!E187=0,"--",'3. Input Data'!E187)</f>
        <v>--</v>
      </c>
      <c r="F179" s="58">
        <f t="shared" si="21"/>
        <v>0</v>
      </c>
      <c r="G179" s="51" t="str">
        <f>IF('3. Input Data'!G187=0,"--",'3. Input Data'!G187)</f>
        <v>--</v>
      </c>
      <c r="H179" s="58">
        <f t="shared" si="22"/>
        <v>0</v>
      </c>
      <c r="I179" s="51" t="str">
        <f>IF('3. Input Data'!H187=0,"--",'3. Input Data'!H187)</f>
        <v>--</v>
      </c>
      <c r="J179" s="58">
        <f t="shared" si="23"/>
        <v>0</v>
      </c>
      <c r="K179" s="51" t="str">
        <f>IF('3. Input Data'!I187=0,"--",'3. Input Data'!I187)</f>
        <v>--</v>
      </c>
      <c r="L179" s="58">
        <f t="shared" si="24"/>
        <v>0</v>
      </c>
      <c r="M179" s="51" t="str">
        <f>IF('3. Input Data'!J187=0,"--",'3. Input Data'!J187)</f>
        <v>--</v>
      </c>
      <c r="N179" s="58">
        <f t="shared" si="25"/>
        <v>0</v>
      </c>
      <c r="O179" s="51" t="str">
        <f>IF('3. Input Data'!K187=0,"--",'3. Input Data'!K187)</f>
        <v>--</v>
      </c>
      <c r="P179" s="58">
        <f t="shared" si="26"/>
        <v>0</v>
      </c>
      <c r="Q179" s="51" t="str">
        <f>IF('3. Input Data'!L187=0,"--",'3. Input Data'!L187)</f>
        <v>--</v>
      </c>
      <c r="R179" s="58">
        <f t="shared" si="27"/>
        <v>0</v>
      </c>
      <c r="S179" s="74">
        <f t="shared" si="28"/>
        <v>0</v>
      </c>
      <c r="T179" s="58">
        <f t="shared" si="29"/>
        <v>0</v>
      </c>
    </row>
    <row r="180" spans="1:20" x14ac:dyDescent="0.2">
      <c r="A180" s="71">
        <v>173</v>
      </c>
      <c r="B180" s="39">
        <f>'3. Input Data'!B188</f>
        <v>0</v>
      </c>
      <c r="C180" s="51" t="str">
        <f>IF('3. Input Data'!D188=0,"--",'3. Input Data'!D188)</f>
        <v>--</v>
      </c>
      <c r="D180" s="58">
        <f t="shared" si="20"/>
        <v>0</v>
      </c>
      <c r="E180" s="74" t="str">
        <f>IF('3. Input Data'!E188=0,"--",'3. Input Data'!E188)</f>
        <v>--</v>
      </c>
      <c r="F180" s="58">
        <f t="shared" si="21"/>
        <v>0</v>
      </c>
      <c r="G180" s="51" t="str">
        <f>IF('3. Input Data'!G188=0,"--",'3. Input Data'!G188)</f>
        <v>--</v>
      </c>
      <c r="H180" s="58">
        <f t="shared" si="22"/>
        <v>0</v>
      </c>
      <c r="I180" s="51" t="str">
        <f>IF('3. Input Data'!H188=0,"--",'3. Input Data'!H188)</f>
        <v>--</v>
      </c>
      <c r="J180" s="58">
        <f t="shared" si="23"/>
        <v>0</v>
      </c>
      <c r="K180" s="51" t="str">
        <f>IF('3. Input Data'!I188=0,"--",'3. Input Data'!I188)</f>
        <v>--</v>
      </c>
      <c r="L180" s="58">
        <f t="shared" si="24"/>
        <v>0</v>
      </c>
      <c r="M180" s="51" t="str">
        <f>IF('3. Input Data'!J188=0,"--",'3. Input Data'!J188)</f>
        <v>--</v>
      </c>
      <c r="N180" s="58">
        <f t="shared" si="25"/>
        <v>0</v>
      </c>
      <c r="O180" s="51" t="str">
        <f>IF('3. Input Data'!K188=0,"--",'3. Input Data'!K188)</f>
        <v>--</v>
      </c>
      <c r="P180" s="58">
        <f t="shared" si="26"/>
        <v>0</v>
      </c>
      <c r="Q180" s="51" t="str">
        <f>IF('3. Input Data'!L188=0,"--",'3. Input Data'!L188)</f>
        <v>--</v>
      </c>
      <c r="R180" s="58">
        <f t="shared" si="27"/>
        <v>0</v>
      </c>
      <c r="S180" s="74">
        <f t="shared" si="28"/>
        <v>0</v>
      </c>
      <c r="T180" s="58">
        <f t="shared" si="29"/>
        <v>0</v>
      </c>
    </row>
    <row r="181" spans="1:20" x14ac:dyDescent="0.2">
      <c r="A181" s="71">
        <v>174</v>
      </c>
      <c r="B181" s="39">
        <f>'3. Input Data'!B189</f>
        <v>0</v>
      </c>
      <c r="C181" s="51" t="str">
        <f>IF('3. Input Data'!D189=0,"--",'3. Input Data'!D189)</f>
        <v>--</v>
      </c>
      <c r="D181" s="58">
        <f t="shared" si="20"/>
        <v>0</v>
      </c>
      <c r="E181" s="74" t="str">
        <f>IF('3. Input Data'!E189=0,"--",'3. Input Data'!E189)</f>
        <v>--</v>
      </c>
      <c r="F181" s="58">
        <f t="shared" si="21"/>
        <v>0</v>
      </c>
      <c r="G181" s="51" t="str">
        <f>IF('3. Input Data'!G189=0,"--",'3. Input Data'!G189)</f>
        <v>--</v>
      </c>
      <c r="H181" s="58">
        <f t="shared" si="22"/>
        <v>0</v>
      </c>
      <c r="I181" s="51" t="str">
        <f>IF('3. Input Data'!H189=0,"--",'3. Input Data'!H189)</f>
        <v>--</v>
      </c>
      <c r="J181" s="58">
        <f t="shared" si="23"/>
        <v>0</v>
      </c>
      <c r="K181" s="51" t="str">
        <f>IF('3. Input Data'!I189=0,"--",'3. Input Data'!I189)</f>
        <v>--</v>
      </c>
      <c r="L181" s="58">
        <f t="shared" si="24"/>
        <v>0</v>
      </c>
      <c r="M181" s="51" t="str">
        <f>IF('3. Input Data'!J189=0,"--",'3. Input Data'!J189)</f>
        <v>--</v>
      </c>
      <c r="N181" s="58">
        <f t="shared" si="25"/>
        <v>0</v>
      </c>
      <c r="O181" s="51" t="str">
        <f>IF('3. Input Data'!K189=0,"--",'3. Input Data'!K189)</f>
        <v>--</v>
      </c>
      <c r="P181" s="58">
        <f t="shared" si="26"/>
        <v>0</v>
      </c>
      <c r="Q181" s="51" t="str">
        <f>IF('3. Input Data'!L189=0,"--",'3. Input Data'!L189)</f>
        <v>--</v>
      </c>
      <c r="R181" s="58">
        <f t="shared" si="27"/>
        <v>0</v>
      </c>
      <c r="S181" s="74">
        <f t="shared" si="28"/>
        <v>0</v>
      </c>
      <c r="T181" s="58">
        <f t="shared" si="29"/>
        <v>0</v>
      </c>
    </row>
    <row r="182" spans="1:20" x14ac:dyDescent="0.2">
      <c r="A182" s="71">
        <v>175</v>
      </c>
      <c r="B182" s="39">
        <f>'3. Input Data'!B190</f>
        <v>0</v>
      </c>
      <c r="C182" s="51" t="str">
        <f>IF('3. Input Data'!D190=0,"--",'3. Input Data'!D190)</f>
        <v>--</v>
      </c>
      <c r="D182" s="58">
        <f t="shared" si="20"/>
        <v>0</v>
      </c>
      <c r="E182" s="74" t="str">
        <f>IF('3. Input Data'!E190=0,"--",'3. Input Data'!E190)</f>
        <v>--</v>
      </c>
      <c r="F182" s="58">
        <f t="shared" si="21"/>
        <v>0</v>
      </c>
      <c r="G182" s="51" t="str">
        <f>IF('3. Input Data'!G190=0,"--",'3. Input Data'!G190)</f>
        <v>--</v>
      </c>
      <c r="H182" s="58">
        <f t="shared" si="22"/>
        <v>0</v>
      </c>
      <c r="I182" s="51" t="str">
        <f>IF('3. Input Data'!H190=0,"--",'3. Input Data'!H190)</f>
        <v>--</v>
      </c>
      <c r="J182" s="58">
        <f t="shared" si="23"/>
        <v>0</v>
      </c>
      <c r="K182" s="51" t="str">
        <f>IF('3. Input Data'!I190=0,"--",'3. Input Data'!I190)</f>
        <v>--</v>
      </c>
      <c r="L182" s="58">
        <f t="shared" si="24"/>
        <v>0</v>
      </c>
      <c r="M182" s="51" t="str">
        <f>IF('3. Input Data'!J190=0,"--",'3. Input Data'!J190)</f>
        <v>--</v>
      </c>
      <c r="N182" s="58">
        <f t="shared" si="25"/>
        <v>0</v>
      </c>
      <c r="O182" s="51" t="str">
        <f>IF('3. Input Data'!K190=0,"--",'3. Input Data'!K190)</f>
        <v>--</v>
      </c>
      <c r="P182" s="58">
        <f t="shared" si="26"/>
        <v>0</v>
      </c>
      <c r="Q182" s="51" t="str">
        <f>IF('3. Input Data'!L190=0,"--",'3. Input Data'!L190)</f>
        <v>--</v>
      </c>
      <c r="R182" s="58">
        <f t="shared" si="27"/>
        <v>0</v>
      </c>
      <c r="S182" s="74">
        <f t="shared" si="28"/>
        <v>0</v>
      </c>
      <c r="T182" s="58">
        <f t="shared" si="29"/>
        <v>0</v>
      </c>
    </row>
    <row r="183" spans="1:20" x14ac:dyDescent="0.2">
      <c r="A183" s="71">
        <v>176</v>
      </c>
      <c r="B183" s="39">
        <f>'3. Input Data'!B191</f>
        <v>0</v>
      </c>
      <c r="C183" s="51" t="str">
        <f>IF('3. Input Data'!D191=0,"--",'3. Input Data'!D191)</f>
        <v>--</v>
      </c>
      <c r="D183" s="58">
        <f t="shared" si="20"/>
        <v>0</v>
      </c>
      <c r="E183" s="74" t="str">
        <f>IF('3. Input Data'!E191=0,"--",'3. Input Data'!E191)</f>
        <v>--</v>
      </c>
      <c r="F183" s="58">
        <f t="shared" si="21"/>
        <v>0</v>
      </c>
      <c r="G183" s="51" t="str">
        <f>IF('3. Input Data'!G191=0,"--",'3. Input Data'!G191)</f>
        <v>--</v>
      </c>
      <c r="H183" s="58">
        <f t="shared" si="22"/>
        <v>0</v>
      </c>
      <c r="I183" s="51" t="str">
        <f>IF('3. Input Data'!H191=0,"--",'3. Input Data'!H191)</f>
        <v>--</v>
      </c>
      <c r="J183" s="58">
        <f t="shared" si="23"/>
        <v>0</v>
      </c>
      <c r="K183" s="51" t="str">
        <f>IF('3. Input Data'!I191=0,"--",'3. Input Data'!I191)</f>
        <v>--</v>
      </c>
      <c r="L183" s="58">
        <f t="shared" si="24"/>
        <v>0</v>
      </c>
      <c r="M183" s="51" t="str">
        <f>IF('3. Input Data'!J191=0,"--",'3. Input Data'!J191)</f>
        <v>--</v>
      </c>
      <c r="N183" s="58">
        <f t="shared" si="25"/>
        <v>0</v>
      </c>
      <c r="O183" s="51" t="str">
        <f>IF('3. Input Data'!K191=0,"--",'3. Input Data'!K191)</f>
        <v>--</v>
      </c>
      <c r="P183" s="58">
        <f t="shared" si="26"/>
        <v>0</v>
      </c>
      <c r="Q183" s="51" t="str">
        <f>IF('3. Input Data'!L191=0,"--",'3. Input Data'!L191)</f>
        <v>--</v>
      </c>
      <c r="R183" s="58">
        <f t="shared" si="27"/>
        <v>0</v>
      </c>
      <c r="S183" s="74">
        <f t="shared" si="28"/>
        <v>0</v>
      </c>
      <c r="T183" s="58">
        <f t="shared" si="29"/>
        <v>0</v>
      </c>
    </row>
    <row r="184" spans="1:20" x14ac:dyDescent="0.2">
      <c r="A184" s="71">
        <v>177</v>
      </c>
      <c r="B184" s="39">
        <f>'3. Input Data'!B192</f>
        <v>0</v>
      </c>
      <c r="C184" s="51" t="str">
        <f>IF('3. Input Data'!D192=0,"--",'3. Input Data'!D192)</f>
        <v>--</v>
      </c>
      <c r="D184" s="58">
        <f t="shared" si="20"/>
        <v>0</v>
      </c>
      <c r="E184" s="74" t="str">
        <f>IF('3. Input Data'!E192=0,"--",'3. Input Data'!E192)</f>
        <v>--</v>
      </c>
      <c r="F184" s="58">
        <f t="shared" si="21"/>
        <v>0</v>
      </c>
      <c r="G184" s="51" t="str">
        <f>IF('3. Input Data'!G192=0,"--",'3. Input Data'!G192)</f>
        <v>--</v>
      </c>
      <c r="H184" s="58">
        <f t="shared" si="22"/>
        <v>0</v>
      </c>
      <c r="I184" s="51" t="str">
        <f>IF('3. Input Data'!H192=0,"--",'3. Input Data'!H192)</f>
        <v>--</v>
      </c>
      <c r="J184" s="58">
        <f t="shared" si="23"/>
        <v>0</v>
      </c>
      <c r="K184" s="51" t="str">
        <f>IF('3. Input Data'!I192=0,"--",'3. Input Data'!I192)</f>
        <v>--</v>
      </c>
      <c r="L184" s="58">
        <f t="shared" si="24"/>
        <v>0</v>
      </c>
      <c r="M184" s="51" t="str">
        <f>IF('3. Input Data'!J192=0,"--",'3. Input Data'!J192)</f>
        <v>--</v>
      </c>
      <c r="N184" s="58">
        <f t="shared" si="25"/>
        <v>0</v>
      </c>
      <c r="O184" s="51" t="str">
        <f>IF('3. Input Data'!K192=0,"--",'3. Input Data'!K192)</f>
        <v>--</v>
      </c>
      <c r="P184" s="58">
        <f t="shared" si="26"/>
        <v>0</v>
      </c>
      <c r="Q184" s="51" t="str">
        <f>IF('3. Input Data'!L192=0,"--",'3. Input Data'!L192)</f>
        <v>--</v>
      </c>
      <c r="R184" s="58">
        <f t="shared" si="27"/>
        <v>0</v>
      </c>
      <c r="S184" s="74">
        <f t="shared" si="28"/>
        <v>0</v>
      </c>
      <c r="T184" s="58">
        <f t="shared" si="29"/>
        <v>0</v>
      </c>
    </row>
    <row r="185" spans="1:20" x14ac:dyDescent="0.2">
      <c r="A185" s="71">
        <v>178</v>
      </c>
      <c r="B185" s="39">
        <f>'3. Input Data'!B193</f>
        <v>0</v>
      </c>
      <c r="C185" s="51" t="str">
        <f>IF('3. Input Data'!D193=0,"--",'3. Input Data'!D193)</f>
        <v>--</v>
      </c>
      <c r="D185" s="58">
        <f t="shared" si="20"/>
        <v>0</v>
      </c>
      <c r="E185" s="74" t="str">
        <f>IF('3. Input Data'!E193=0,"--",'3. Input Data'!E193)</f>
        <v>--</v>
      </c>
      <c r="F185" s="58">
        <f t="shared" si="21"/>
        <v>0</v>
      </c>
      <c r="G185" s="51" t="str">
        <f>IF('3. Input Data'!G193=0,"--",'3. Input Data'!G193)</f>
        <v>--</v>
      </c>
      <c r="H185" s="58">
        <f t="shared" si="22"/>
        <v>0</v>
      </c>
      <c r="I185" s="51" t="str">
        <f>IF('3. Input Data'!H193=0,"--",'3. Input Data'!H193)</f>
        <v>--</v>
      </c>
      <c r="J185" s="58">
        <f t="shared" si="23"/>
        <v>0</v>
      </c>
      <c r="K185" s="51" t="str">
        <f>IF('3. Input Data'!I193=0,"--",'3. Input Data'!I193)</f>
        <v>--</v>
      </c>
      <c r="L185" s="58">
        <f t="shared" si="24"/>
        <v>0</v>
      </c>
      <c r="M185" s="51" t="str">
        <f>IF('3. Input Data'!J193=0,"--",'3. Input Data'!J193)</f>
        <v>--</v>
      </c>
      <c r="N185" s="58">
        <f t="shared" si="25"/>
        <v>0</v>
      </c>
      <c r="O185" s="51" t="str">
        <f>IF('3. Input Data'!K193=0,"--",'3. Input Data'!K193)</f>
        <v>--</v>
      </c>
      <c r="P185" s="58">
        <f t="shared" si="26"/>
        <v>0</v>
      </c>
      <c r="Q185" s="51" t="str">
        <f>IF('3. Input Data'!L193=0,"--",'3. Input Data'!L193)</f>
        <v>--</v>
      </c>
      <c r="R185" s="58">
        <f t="shared" si="27"/>
        <v>0</v>
      </c>
      <c r="S185" s="74">
        <f t="shared" si="28"/>
        <v>0</v>
      </c>
      <c r="T185" s="58">
        <f t="shared" si="29"/>
        <v>0</v>
      </c>
    </row>
    <row r="186" spans="1:20" x14ac:dyDescent="0.2">
      <c r="A186" s="71">
        <v>179</v>
      </c>
      <c r="B186" s="39">
        <f>'3. Input Data'!B194</f>
        <v>0</v>
      </c>
      <c r="C186" s="51" t="str">
        <f>IF('3. Input Data'!D194=0,"--",'3. Input Data'!D194)</f>
        <v>--</v>
      </c>
      <c r="D186" s="58">
        <f t="shared" si="20"/>
        <v>0</v>
      </c>
      <c r="E186" s="74" t="str">
        <f>IF('3. Input Data'!E194=0,"--",'3. Input Data'!E194)</f>
        <v>--</v>
      </c>
      <c r="F186" s="58">
        <f t="shared" si="21"/>
        <v>0</v>
      </c>
      <c r="G186" s="51" t="str">
        <f>IF('3. Input Data'!G194=0,"--",'3. Input Data'!G194)</f>
        <v>--</v>
      </c>
      <c r="H186" s="58">
        <f t="shared" si="22"/>
        <v>0</v>
      </c>
      <c r="I186" s="51" t="str">
        <f>IF('3. Input Data'!H194=0,"--",'3. Input Data'!H194)</f>
        <v>--</v>
      </c>
      <c r="J186" s="58">
        <f t="shared" si="23"/>
        <v>0</v>
      </c>
      <c r="K186" s="51" t="str">
        <f>IF('3. Input Data'!I194=0,"--",'3. Input Data'!I194)</f>
        <v>--</v>
      </c>
      <c r="L186" s="58">
        <f t="shared" si="24"/>
        <v>0</v>
      </c>
      <c r="M186" s="51" t="str">
        <f>IF('3. Input Data'!J194=0,"--",'3. Input Data'!J194)</f>
        <v>--</v>
      </c>
      <c r="N186" s="58">
        <f t="shared" si="25"/>
        <v>0</v>
      </c>
      <c r="O186" s="51" t="str">
        <f>IF('3. Input Data'!K194=0,"--",'3. Input Data'!K194)</f>
        <v>--</v>
      </c>
      <c r="P186" s="58">
        <f t="shared" si="26"/>
        <v>0</v>
      </c>
      <c r="Q186" s="51" t="str">
        <f>IF('3. Input Data'!L194=0,"--",'3. Input Data'!L194)</f>
        <v>--</v>
      </c>
      <c r="R186" s="58">
        <f t="shared" si="27"/>
        <v>0</v>
      </c>
      <c r="S186" s="74">
        <f t="shared" si="28"/>
        <v>0</v>
      </c>
      <c r="T186" s="58">
        <f t="shared" si="29"/>
        <v>0</v>
      </c>
    </row>
    <row r="187" spans="1:20" x14ac:dyDescent="0.2">
      <c r="A187" s="71">
        <v>180</v>
      </c>
      <c r="B187" s="39">
        <f>'3. Input Data'!B195</f>
        <v>0</v>
      </c>
      <c r="C187" s="51" t="str">
        <f>IF('3. Input Data'!D195=0,"--",'3. Input Data'!D195)</f>
        <v>--</v>
      </c>
      <c r="D187" s="58">
        <f t="shared" si="20"/>
        <v>0</v>
      </c>
      <c r="E187" s="74" t="str">
        <f>IF('3. Input Data'!E195=0,"--",'3. Input Data'!E195)</f>
        <v>--</v>
      </c>
      <c r="F187" s="58">
        <f t="shared" si="21"/>
        <v>0</v>
      </c>
      <c r="G187" s="51" t="str">
        <f>IF('3. Input Data'!G195=0,"--",'3. Input Data'!G195)</f>
        <v>--</v>
      </c>
      <c r="H187" s="58">
        <f t="shared" si="22"/>
        <v>0</v>
      </c>
      <c r="I187" s="51" t="str">
        <f>IF('3. Input Data'!H195=0,"--",'3. Input Data'!H195)</f>
        <v>--</v>
      </c>
      <c r="J187" s="58">
        <f t="shared" si="23"/>
        <v>0</v>
      </c>
      <c r="K187" s="51" t="str">
        <f>IF('3. Input Data'!I195=0,"--",'3. Input Data'!I195)</f>
        <v>--</v>
      </c>
      <c r="L187" s="58">
        <f t="shared" si="24"/>
        <v>0</v>
      </c>
      <c r="M187" s="51" t="str">
        <f>IF('3. Input Data'!J195=0,"--",'3. Input Data'!J195)</f>
        <v>--</v>
      </c>
      <c r="N187" s="58">
        <f t="shared" si="25"/>
        <v>0</v>
      </c>
      <c r="O187" s="51" t="str">
        <f>IF('3. Input Data'!K195=0,"--",'3. Input Data'!K195)</f>
        <v>--</v>
      </c>
      <c r="P187" s="58">
        <f t="shared" si="26"/>
        <v>0</v>
      </c>
      <c r="Q187" s="51" t="str">
        <f>IF('3. Input Data'!L195=0,"--",'3. Input Data'!L195)</f>
        <v>--</v>
      </c>
      <c r="R187" s="58">
        <f t="shared" si="27"/>
        <v>0</v>
      </c>
      <c r="S187" s="74">
        <f t="shared" si="28"/>
        <v>0</v>
      </c>
      <c r="T187" s="58">
        <f t="shared" si="29"/>
        <v>0</v>
      </c>
    </row>
    <row r="188" spans="1:20" x14ac:dyDescent="0.2">
      <c r="A188" s="71">
        <v>181</v>
      </c>
      <c r="B188" s="39">
        <f>'3. Input Data'!B196</f>
        <v>0</v>
      </c>
      <c r="C188" s="51" t="str">
        <f>IF('3. Input Data'!D196=0,"--",'3. Input Data'!D196)</f>
        <v>--</v>
      </c>
      <c r="D188" s="58">
        <f t="shared" si="20"/>
        <v>0</v>
      </c>
      <c r="E188" s="74" t="str">
        <f>IF('3. Input Data'!E196=0,"--",'3. Input Data'!E196)</f>
        <v>--</v>
      </c>
      <c r="F188" s="58">
        <f t="shared" si="21"/>
        <v>0</v>
      </c>
      <c r="G188" s="51" t="str">
        <f>IF('3. Input Data'!G196=0,"--",'3. Input Data'!G196)</f>
        <v>--</v>
      </c>
      <c r="H188" s="58">
        <f t="shared" si="22"/>
        <v>0</v>
      </c>
      <c r="I188" s="51" t="str">
        <f>IF('3. Input Data'!H196=0,"--",'3. Input Data'!H196)</f>
        <v>--</v>
      </c>
      <c r="J188" s="58">
        <f t="shared" si="23"/>
        <v>0</v>
      </c>
      <c r="K188" s="51" t="str">
        <f>IF('3. Input Data'!I196=0,"--",'3. Input Data'!I196)</f>
        <v>--</v>
      </c>
      <c r="L188" s="58">
        <f t="shared" si="24"/>
        <v>0</v>
      </c>
      <c r="M188" s="51" t="str">
        <f>IF('3. Input Data'!J196=0,"--",'3. Input Data'!J196)</f>
        <v>--</v>
      </c>
      <c r="N188" s="58">
        <f t="shared" si="25"/>
        <v>0</v>
      </c>
      <c r="O188" s="51" t="str">
        <f>IF('3. Input Data'!K196=0,"--",'3. Input Data'!K196)</f>
        <v>--</v>
      </c>
      <c r="P188" s="58">
        <f t="shared" si="26"/>
        <v>0</v>
      </c>
      <c r="Q188" s="51" t="str">
        <f>IF('3. Input Data'!L196=0,"--",'3. Input Data'!L196)</f>
        <v>--</v>
      </c>
      <c r="R188" s="58">
        <f t="shared" si="27"/>
        <v>0</v>
      </c>
      <c r="S188" s="74">
        <f t="shared" si="28"/>
        <v>0</v>
      </c>
      <c r="T188" s="58">
        <f t="shared" si="29"/>
        <v>0</v>
      </c>
    </row>
    <row r="189" spans="1:20" x14ac:dyDescent="0.2">
      <c r="A189" s="71">
        <v>182</v>
      </c>
      <c r="B189" s="39">
        <f>'3. Input Data'!B197</f>
        <v>0</v>
      </c>
      <c r="C189" s="51" t="str">
        <f>IF('3. Input Data'!D197=0,"--",'3. Input Data'!D197)</f>
        <v>--</v>
      </c>
      <c r="D189" s="58">
        <f t="shared" si="20"/>
        <v>0</v>
      </c>
      <c r="E189" s="74" t="str">
        <f>IF('3. Input Data'!E197=0,"--",'3. Input Data'!E197)</f>
        <v>--</v>
      </c>
      <c r="F189" s="58">
        <f t="shared" si="21"/>
        <v>0</v>
      </c>
      <c r="G189" s="51" t="str">
        <f>IF('3. Input Data'!G197=0,"--",'3. Input Data'!G197)</f>
        <v>--</v>
      </c>
      <c r="H189" s="58">
        <f t="shared" si="22"/>
        <v>0</v>
      </c>
      <c r="I189" s="51" t="str">
        <f>IF('3. Input Data'!H197=0,"--",'3. Input Data'!H197)</f>
        <v>--</v>
      </c>
      <c r="J189" s="58">
        <f t="shared" si="23"/>
        <v>0</v>
      </c>
      <c r="K189" s="51" t="str">
        <f>IF('3. Input Data'!I197=0,"--",'3. Input Data'!I197)</f>
        <v>--</v>
      </c>
      <c r="L189" s="58">
        <f t="shared" si="24"/>
        <v>0</v>
      </c>
      <c r="M189" s="51" t="str">
        <f>IF('3. Input Data'!J197=0,"--",'3. Input Data'!J197)</f>
        <v>--</v>
      </c>
      <c r="N189" s="58">
        <f t="shared" si="25"/>
        <v>0</v>
      </c>
      <c r="O189" s="51" t="str">
        <f>IF('3. Input Data'!K197=0,"--",'3. Input Data'!K197)</f>
        <v>--</v>
      </c>
      <c r="P189" s="58">
        <f t="shared" si="26"/>
        <v>0</v>
      </c>
      <c r="Q189" s="51" t="str">
        <f>IF('3. Input Data'!L197=0,"--",'3. Input Data'!L197)</f>
        <v>--</v>
      </c>
      <c r="R189" s="58">
        <f t="shared" si="27"/>
        <v>0</v>
      </c>
      <c r="S189" s="74">
        <f t="shared" si="28"/>
        <v>0</v>
      </c>
      <c r="T189" s="58">
        <f t="shared" si="29"/>
        <v>0</v>
      </c>
    </row>
    <row r="190" spans="1:20" x14ac:dyDescent="0.2">
      <c r="A190" s="71">
        <v>183</v>
      </c>
      <c r="B190" s="39">
        <f>'3. Input Data'!B198</f>
        <v>0</v>
      </c>
      <c r="C190" s="51" t="str">
        <f>IF('3. Input Data'!D198=0,"--",'3. Input Data'!D198)</f>
        <v>--</v>
      </c>
      <c r="D190" s="58">
        <f t="shared" si="20"/>
        <v>0</v>
      </c>
      <c r="E190" s="74" t="str">
        <f>IF('3. Input Data'!E198=0,"--",'3. Input Data'!E198)</f>
        <v>--</v>
      </c>
      <c r="F190" s="58">
        <f t="shared" si="21"/>
        <v>0</v>
      </c>
      <c r="G190" s="51" t="str">
        <f>IF('3. Input Data'!G198=0,"--",'3. Input Data'!G198)</f>
        <v>--</v>
      </c>
      <c r="H190" s="58">
        <f t="shared" si="22"/>
        <v>0</v>
      </c>
      <c r="I190" s="51" t="str">
        <f>IF('3. Input Data'!H198=0,"--",'3. Input Data'!H198)</f>
        <v>--</v>
      </c>
      <c r="J190" s="58">
        <f t="shared" si="23"/>
        <v>0</v>
      </c>
      <c r="K190" s="51" t="str">
        <f>IF('3. Input Data'!I198=0,"--",'3. Input Data'!I198)</f>
        <v>--</v>
      </c>
      <c r="L190" s="58">
        <f t="shared" si="24"/>
        <v>0</v>
      </c>
      <c r="M190" s="51" t="str">
        <f>IF('3. Input Data'!J198=0,"--",'3. Input Data'!J198)</f>
        <v>--</v>
      </c>
      <c r="N190" s="58">
        <f t="shared" si="25"/>
        <v>0</v>
      </c>
      <c r="O190" s="51" t="str">
        <f>IF('3. Input Data'!K198=0,"--",'3. Input Data'!K198)</f>
        <v>--</v>
      </c>
      <c r="P190" s="58">
        <f t="shared" si="26"/>
        <v>0</v>
      </c>
      <c r="Q190" s="51" t="str">
        <f>IF('3. Input Data'!L198=0,"--",'3. Input Data'!L198)</f>
        <v>--</v>
      </c>
      <c r="R190" s="58">
        <f t="shared" si="27"/>
        <v>0</v>
      </c>
      <c r="S190" s="74">
        <f t="shared" si="28"/>
        <v>0</v>
      </c>
      <c r="T190" s="58">
        <f t="shared" si="29"/>
        <v>0</v>
      </c>
    </row>
    <row r="191" spans="1:20" x14ac:dyDescent="0.2">
      <c r="A191" s="71">
        <v>184</v>
      </c>
      <c r="B191" s="39">
        <f>'3. Input Data'!B199</f>
        <v>0</v>
      </c>
      <c r="C191" s="51" t="str">
        <f>IF('3. Input Data'!D199=0,"--",'3. Input Data'!D199)</f>
        <v>--</v>
      </c>
      <c r="D191" s="58">
        <f t="shared" si="20"/>
        <v>0</v>
      </c>
      <c r="E191" s="74" t="str">
        <f>IF('3. Input Data'!E199=0,"--",'3. Input Data'!E199)</f>
        <v>--</v>
      </c>
      <c r="F191" s="58">
        <f t="shared" si="21"/>
        <v>0</v>
      </c>
      <c r="G191" s="51" t="str">
        <f>IF('3. Input Data'!G199=0,"--",'3. Input Data'!G199)</f>
        <v>--</v>
      </c>
      <c r="H191" s="58">
        <f t="shared" si="22"/>
        <v>0</v>
      </c>
      <c r="I191" s="51" t="str">
        <f>IF('3. Input Data'!H199=0,"--",'3. Input Data'!H199)</f>
        <v>--</v>
      </c>
      <c r="J191" s="58">
        <f t="shared" si="23"/>
        <v>0</v>
      </c>
      <c r="K191" s="51" t="str">
        <f>IF('3. Input Data'!I199=0,"--",'3. Input Data'!I199)</f>
        <v>--</v>
      </c>
      <c r="L191" s="58">
        <f t="shared" si="24"/>
        <v>0</v>
      </c>
      <c r="M191" s="51" t="str">
        <f>IF('3. Input Data'!J199=0,"--",'3. Input Data'!J199)</f>
        <v>--</v>
      </c>
      <c r="N191" s="58">
        <f t="shared" si="25"/>
        <v>0</v>
      </c>
      <c r="O191" s="51" t="str">
        <f>IF('3. Input Data'!K199=0,"--",'3. Input Data'!K199)</f>
        <v>--</v>
      </c>
      <c r="P191" s="58">
        <f t="shared" si="26"/>
        <v>0</v>
      </c>
      <c r="Q191" s="51" t="str">
        <f>IF('3. Input Data'!L199=0,"--",'3. Input Data'!L199)</f>
        <v>--</v>
      </c>
      <c r="R191" s="58">
        <f t="shared" si="27"/>
        <v>0</v>
      </c>
      <c r="S191" s="74">
        <f t="shared" si="28"/>
        <v>0</v>
      </c>
      <c r="T191" s="58">
        <f t="shared" si="29"/>
        <v>0</v>
      </c>
    </row>
    <row r="192" spans="1:20" x14ac:dyDescent="0.2">
      <c r="A192" s="71">
        <v>185</v>
      </c>
      <c r="B192" s="39">
        <f>'3. Input Data'!B200</f>
        <v>0</v>
      </c>
      <c r="C192" s="51" t="str">
        <f>IF('3. Input Data'!D200=0,"--",'3. Input Data'!D200)</f>
        <v>--</v>
      </c>
      <c r="D192" s="58">
        <f t="shared" si="20"/>
        <v>0</v>
      </c>
      <c r="E192" s="74" t="str">
        <f>IF('3. Input Data'!E200=0,"--",'3. Input Data'!E200)</f>
        <v>--</v>
      </c>
      <c r="F192" s="58">
        <f t="shared" si="21"/>
        <v>0</v>
      </c>
      <c r="G192" s="51" t="str">
        <f>IF('3. Input Data'!G200=0,"--",'3. Input Data'!G200)</f>
        <v>--</v>
      </c>
      <c r="H192" s="58">
        <f t="shared" si="22"/>
        <v>0</v>
      </c>
      <c r="I192" s="51" t="str">
        <f>IF('3. Input Data'!H200=0,"--",'3. Input Data'!H200)</f>
        <v>--</v>
      </c>
      <c r="J192" s="58">
        <f t="shared" si="23"/>
        <v>0</v>
      </c>
      <c r="K192" s="51" t="str">
        <f>IF('3. Input Data'!I200=0,"--",'3. Input Data'!I200)</f>
        <v>--</v>
      </c>
      <c r="L192" s="58">
        <f t="shared" si="24"/>
        <v>0</v>
      </c>
      <c r="M192" s="51" t="str">
        <f>IF('3. Input Data'!J200=0,"--",'3. Input Data'!J200)</f>
        <v>--</v>
      </c>
      <c r="N192" s="58">
        <f t="shared" si="25"/>
        <v>0</v>
      </c>
      <c r="O192" s="51" t="str">
        <f>IF('3. Input Data'!K200=0,"--",'3. Input Data'!K200)</f>
        <v>--</v>
      </c>
      <c r="P192" s="58">
        <f t="shared" si="26"/>
        <v>0</v>
      </c>
      <c r="Q192" s="51" t="str">
        <f>IF('3. Input Data'!L200=0,"--",'3. Input Data'!L200)</f>
        <v>--</v>
      </c>
      <c r="R192" s="58">
        <f t="shared" si="27"/>
        <v>0</v>
      </c>
      <c r="S192" s="74">
        <f t="shared" si="28"/>
        <v>0</v>
      </c>
      <c r="T192" s="58">
        <f t="shared" si="29"/>
        <v>0</v>
      </c>
    </row>
    <row r="193" spans="1:20" x14ac:dyDescent="0.2">
      <c r="A193" s="71">
        <v>186</v>
      </c>
      <c r="B193" s="39">
        <f>'3. Input Data'!B201</f>
        <v>0</v>
      </c>
      <c r="C193" s="51" t="str">
        <f>IF('3. Input Data'!D201=0,"--",'3. Input Data'!D201)</f>
        <v>--</v>
      </c>
      <c r="D193" s="58">
        <f t="shared" si="20"/>
        <v>0</v>
      </c>
      <c r="E193" s="74" t="str">
        <f>IF('3. Input Data'!E201=0,"--",'3. Input Data'!E201)</f>
        <v>--</v>
      </c>
      <c r="F193" s="58">
        <f t="shared" si="21"/>
        <v>0</v>
      </c>
      <c r="G193" s="51" t="str">
        <f>IF('3. Input Data'!G201=0,"--",'3. Input Data'!G201)</f>
        <v>--</v>
      </c>
      <c r="H193" s="58">
        <f t="shared" si="22"/>
        <v>0</v>
      </c>
      <c r="I193" s="51" t="str">
        <f>IF('3. Input Data'!H201=0,"--",'3. Input Data'!H201)</f>
        <v>--</v>
      </c>
      <c r="J193" s="58">
        <f t="shared" si="23"/>
        <v>0</v>
      </c>
      <c r="K193" s="51" t="str">
        <f>IF('3. Input Data'!I201=0,"--",'3. Input Data'!I201)</f>
        <v>--</v>
      </c>
      <c r="L193" s="58">
        <f t="shared" si="24"/>
        <v>0</v>
      </c>
      <c r="M193" s="51" t="str">
        <f>IF('3. Input Data'!J201=0,"--",'3. Input Data'!J201)</f>
        <v>--</v>
      </c>
      <c r="N193" s="58">
        <f t="shared" si="25"/>
        <v>0</v>
      </c>
      <c r="O193" s="51" t="str">
        <f>IF('3. Input Data'!K201=0,"--",'3. Input Data'!K201)</f>
        <v>--</v>
      </c>
      <c r="P193" s="58">
        <f t="shared" si="26"/>
        <v>0</v>
      </c>
      <c r="Q193" s="51" t="str">
        <f>IF('3. Input Data'!L201=0,"--",'3. Input Data'!L201)</f>
        <v>--</v>
      </c>
      <c r="R193" s="58">
        <f t="shared" si="27"/>
        <v>0</v>
      </c>
      <c r="S193" s="74">
        <f t="shared" si="28"/>
        <v>0</v>
      </c>
      <c r="T193" s="58">
        <f t="shared" si="29"/>
        <v>0</v>
      </c>
    </row>
    <row r="194" spans="1:20" x14ac:dyDescent="0.2">
      <c r="A194" s="71">
        <v>187</v>
      </c>
      <c r="B194" s="39">
        <f>'3. Input Data'!B202</f>
        <v>0</v>
      </c>
      <c r="C194" s="51" t="str">
        <f>IF('3. Input Data'!D202=0,"--",'3. Input Data'!D202)</f>
        <v>--</v>
      </c>
      <c r="D194" s="58">
        <f t="shared" si="20"/>
        <v>0</v>
      </c>
      <c r="E194" s="74" t="str">
        <f>IF('3. Input Data'!E202=0,"--",'3. Input Data'!E202)</f>
        <v>--</v>
      </c>
      <c r="F194" s="58">
        <f t="shared" si="21"/>
        <v>0</v>
      </c>
      <c r="G194" s="51" t="str">
        <f>IF('3. Input Data'!G202=0,"--",'3. Input Data'!G202)</f>
        <v>--</v>
      </c>
      <c r="H194" s="58">
        <f t="shared" si="22"/>
        <v>0</v>
      </c>
      <c r="I194" s="51" t="str">
        <f>IF('3. Input Data'!H202=0,"--",'3. Input Data'!H202)</f>
        <v>--</v>
      </c>
      <c r="J194" s="58">
        <f t="shared" si="23"/>
        <v>0</v>
      </c>
      <c r="K194" s="51" t="str">
        <f>IF('3. Input Data'!I202=0,"--",'3. Input Data'!I202)</f>
        <v>--</v>
      </c>
      <c r="L194" s="58">
        <f t="shared" si="24"/>
        <v>0</v>
      </c>
      <c r="M194" s="51" t="str">
        <f>IF('3. Input Data'!J202=0,"--",'3. Input Data'!J202)</f>
        <v>--</v>
      </c>
      <c r="N194" s="58">
        <f t="shared" si="25"/>
        <v>0</v>
      </c>
      <c r="O194" s="51" t="str">
        <f>IF('3. Input Data'!K202=0,"--",'3. Input Data'!K202)</f>
        <v>--</v>
      </c>
      <c r="P194" s="58">
        <f t="shared" si="26"/>
        <v>0</v>
      </c>
      <c r="Q194" s="51" t="str">
        <f>IF('3. Input Data'!L202=0,"--",'3. Input Data'!L202)</f>
        <v>--</v>
      </c>
      <c r="R194" s="58">
        <f t="shared" si="27"/>
        <v>0</v>
      </c>
      <c r="S194" s="74">
        <f t="shared" si="28"/>
        <v>0</v>
      </c>
      <c r="T194" s="58">
        <f t="shared" si="29"/>
        <v>0</v>
      </c>
    </row>
    <row r="195" spans="1:20" x14ac:dyDescent="0.2">
      <c r="A195" s="71">
        <v>188</v>
      </c>
      <c r="B195" s="39">
        <f>'3. Input Data'!B203</f>
        <v>0</v>
      </c>
      <c r="C195" s="51" t="str">
        <f>IF('3. Input Data'!D203=0,"--",'3. Input Data'!D203)</f>
        <v>--</v>
      </c>
      <c r="D195" s="58">
        <f t="shared" si="20"/>
        <v>0</v>
      </c>
      <c r="E195" s="74" t="str">
        <f>IF('3. Input Data'!E203=0,"--",'3. Input Data'!E203)</f>
        <v>--</v>
      </c>
      <c r="F195" s="58">
        <f t="shared" si="21"/>
        <v>0</v>
      </c>
      <c r="G195" s="51" t="str">
        <f>IF('3. Input Data'!G203=0,"--",'3. Input Data'!G203)</f>
        <v>--</v>
      </c>
      <c r="H195" s="58">
        <f t="shared" si="22"/>
        <v>0</v>
      </c>
      <c r="I195" s="51" t="str">
        <f>IF('3. Input Data'!H203=0,"--",'3. Input Data'!H203)</f>
        <v>--</v>
      </c>
      <c r="J195" s="58">
        <f t="shared" si="23"/>
        <v>0</v>
      </c>
      <c r="K195" s="51" t="str">
        <f>IF('3. Input Data'!I203=0,"--",'3. Input Data'!I203)</f>
        <v>--</v>
      </c>
      <c r="L195" s="58">
        <f t="shared" si="24"/>
        <v>0</v>
      </c>
      <c r="M195" s="51" t="str">
        <f>IF('3. Input Data'!J203=0,"--",'3. Input Data'!J203)</f>
        <v>--</v>
      </c>
      <c r="N195" s="58">
        <f t="shared" si="25"/>
        <v>0</v>
      </c>
      <c r="O195" s="51" t="str">
        <f>IF('3. Input Data'!K203=0,"--",'3. Input Data'!K203)</f>
        <v>--</v>
      </c>
      <c r="P195" s="58">
        <f t="shared" si="26"/>
        <v>0</v>
      </c>
      <c r="Q195" s="51" t="str">
        <f>IF('3. Input Data'!L203=0,"--",'3. Input Data'!L203)</f>
        <v>--</v>
      </c>
      <c r="R195" s="58">
        <f t="shared" si="27"/>
        <v>0</v>
      </c>
      <c r="S195" s="74">
        <f t="shared" si="28"/>
        <v>0</v>
      </c>
      <c r="T195" s="58">
        <f t="shared" si="29"/>
        <v>0</v>
      </c>
    </row>
    <row r="196" spans="1:20" x14ac:dyDescent="0.2">
      <c r="A196" s="71">
        <v>189</v>
      </c>
      <c r="B196" s="39">
        <f>'3. Input Data'!B204</f>
        <v>0</v>
      </c>
      <c r="C196" s="51" t="str">
        <f>IF('3. Input Data'!D204=0,"--",'3. Input Data'!D204)</f>
        <v>--</v>
      </c>
      <c r="D196" s="58">
        <f t="shared" si="20"/>
        <v>0</v>
      </c>
      <c r="E196" s="74" t="str">
        <f>IF('3. Input Data'!E204=0,"--",'3. Input Data'!E204)</f>
        <v>--</v>
      </c>
      <c r="F196" s="58">
        <f t="shared" si="21"/>
        <v>0</v>
      </c>
      <c r="G196" s="51" t="str">
        <f>IF('3. Input Data'!G204=0,"--",'3. Input Data'!G204)</f>
        <v>--</v>
      </c>
      <c r="H196" s="58">
        <f t="shared" si="22"/>
        <v>0</v>
      </c>
      <c r="I196" s="51" t="str">
        <f>IF('3. Input Data'!H204=0,"--",'3. Input Data'!H204)</f>
        <v>--</v>
      </c>
      <c r="J196" s="58">
        <f t="shared" si="23"/>
        <v>0</v>
      </c>
      <c r="K196" s="51" t="str">
        <f>IF('3. Input Data'!I204=0,"--",'3. Input Data'!I204)</f>
        <v>--</v>
      </c>
      <c r="L196" s="58">
        <f t="shared" si="24"/>
        <v>0</v>
      </c>
      <c r="M196" s="51" t="str">
        <f>IF('3. Input Data'!J204=0,"--",'3. Input Data'!J204)</f>
        <v>--</v>
      </c>
      <c r="N196" s="58">
        <f t="shared" si="25"/>
        <v>0</v>
      </c>
      <c r="O196" s="51" t="str">
        <f>IF('3. Input Data'!K204=0,"--",'3. Input Data'!K204)</f>
        <v>--</v>
      </c>
      <c r="P196" s="58">
        <f t="shared" si="26"/>
        <v>0</v>
      </c>
      <c r="Q196" s="51" t="str">
        <f>IF('3. Input Data'!L204=0,"--",'3. Input Data'!L204)</f>
        <v>--</v>
      </c>
      <c r="R196" s="58">
        <f t="shared" si="27"/>
        <v>0</v>
      </c>
      <c r="S196" s="74">
        <f t="shared" si="28"/>
        <v>0</v>
      </c>
      <c r="T196" s="58">
        <f t="shared" si="29"/>
        <v>0</v>
      </c>
    </row>
    <row r="197" spans="1:20" x14ac:dyDescent="0.2">
      <c r="A197" s="71">
        <v>190</v>
      </c>
      <c r="B197" s="39">
        <f>'3. Input Data'!B205</f>
        <v>0</v>
      </c>
      <c r="C197" s="51" t="str">
        <f>IF('3. Input Data'!D205=0,"--",'3. Input Data'!D205)</f>
        <v>--</v>
      </c>
      <c r="D197" s="58">
        <f t="shared" si="20"/>
        <v>0</v>
      </c>
      <c r="E197" s="74" t="str">
        <f>IF('3. Input Data'!E205=0,"--",'3. Input Data'!E205)</f>
        <v>--</v>
      </c>
      <c r="F197" s="58">
        <f t="shared" si="21"/>
        <v>0</v>
      </c>
      <c r="G197" s="51" t="str">
        <f>IF('3. Input Data'!G205=0,"--",'3. Input Data'!G205)</f>
        <v>--</v>
      </c>
      <c r="H197" s="58">
        <f t="shared" si="22"/>
        <v>0</v>
      </c>
      <c r="I197" s="51" t="str">
        <f>IF('3. Input Data'!H205=0,"--",'3. Input Data'!H205)</f>
        <v>--</v>
      </c>
      <c r="J197" s="58">
        <f t="shared" si="23"/>
        <v>0</v>
      </c>
      <c r="K197" s="51" t="str">
        <f>IF('3. Input Data'!I205=0,"--",'3. Input Data'!I205)</f>
        <v>--</v>
      </c>
      <c r="L197" s="58">
        <f t="shared" si="24"/>
        <v>0</v>
      </c>
      <c r="M197" s="51" t="str">
        <f>IF('3. Input Data'!J205=0,"--",'3. Input Data'!J205)</f>
        <v>--</v>
      </c>
      <c r="N197" s="58">
        <f t="shared" si="25"/>
        <v>0</v>
      </c>
      <c r="O197" s="51" t="str">
        <f>IF('3. Input Data'!K205=0,"--",'3. Input Data'!K205)</f>
        <v>--</v>
      </c>
      <c r="P197" s="58">
        <f t="shared" si="26"/>
        <v>0</v>
      </c>
      <c r="Q197" s="51" t="str">
        <f>IF('3. Input Data'!L205=0,"--",'3. Input Data'!L205)</f>
        <v>--</v>
      </c>
      <c r="R197" s="58">
        <f t="shared" si="27"/>
        <v>0</v>
      </c>
      <c r="S197" s="74">
        <f t="shared" si="28"/>
        <v>0</v>
      </c>
      <c r="T197" s="58">
        <f t="shared" si="29"/>
        <v>0</v>
      </c>
    </row>
    <row r="198" spans="1:20" x14ac:dyDescent="0.2">
      <c r="A198" s="71">
        <v>191</v>
      </c>
      <c r="B198" s="39">
        <f>'3. Input Data'!B206</f>
        <v>0</v>
      </c>
      <c r="C198" s="51" t="str">
        <f>IF('3. Input Data'!D206=0,"--",'3. Input Data'!D206)</f>
        <v>--</v>
      </c>
      <c r="D198" s="58">
        <f t="shared" si="20"/>
        <v>0</v>
      </c>
      <c r="E198" s="74" t="str">
        <f>IF('3. Input Data'!E206=0,"--",'3. Input Data'!E206)</f>
        <v>--</v>
      </c>
      <c r="F198" s="58">
        <f t="shared" si="21"/>
        <v>0</v>
      </c>
      <c r="G198" s="51" t="str">
        <f>IF('3. Input Data'!G206=0,"--",'3. Input Data'!G206)</f>
        <v>--</v>
      </c>
      <c r="H198" s="58">
        <f t="shared" si="22"/>
        <v>0</v>
      </c>
      <c r="I198" s="51" t="str">
        <f>IF('3. Input Data'!H206=0,"--",'3. Input Data'!H206)</f>
        <v>--</v>
      </c>
      <c r="J198" s="58">
        <f t="shared" si="23"/>
        <v>0</v>
      </c>
      <c r="K198" s="51" t="str">
        <f>IF('3. Input Data'!I206=0,"--",'3. Input Data'!I206)</f>
        <v>--</v>
      </c>
      <c r="L198" s="58">
        <f t="shared" si="24"/>
        <v>0</v>
      </c>
      <c r="M198" s="51" t="str">
        <f>IF('3. Input Data'!J206=0,"--",'3. Input Data'!J206)</f>
        <v>--</v>
      </c>
      <c r="N198" s="58">
        <f t="shared" si="25"/>
        <v>0</v>
      </c>
      <c r="O198" s="51" t="str">
        <f>IF('3. Input Data'!K206=0,"--",'3. Input Data'!K206)</f>
        <v>--</v>
      </c>
      <c r="P198" s="58">
        <f t="shared" si="26"/>
        <v>0</v>
      </c>
      <c r="Q198" s="51" t="str">
        <f>IF('3. Input Data'!L206=0,"--",'3. Input Data'!L206)</f>
        <v>--</v>
      </c>
      <c r="R198" s="58">
        <f t="shared" si="27"/>
        <v>0</v>
      </c>
      <c r="S198" s="74">
        <f t="shared" si="28"/>
        <v>0</v>
      </c>
      <c r="T198" s="58">
        <f t="shared" si="29"/>
        <v>0</v>
      </c>
    </row>
    <row r="199" spans="1:20" x14ac:dyDescent="0.2">
      <c r="A199" s="71">
        <v>192</v>
      </c>
      <c r="B199" s="39">
        <f>'3. Input Data'!B207</f>
        <v>0</v>
      </c>
      <c r="C199" s="51" t="str">
        <f>IF('3. Input Data'!D207=0,"--",'3. Input Data'!D207)</f>
        <v>--</v>
      </c>
      <c r="D199" s="58">
        <f t="shared" si="20"/>
        <v>0</v>
      </c>
      <c r="E199" s="74" t="str">
        <f>IF('3. Input Data'!E207=0,"--",'3. Input Data'!E207)</f>
        <v>--</v>
      </c>
      <c r="F199" s="58">
        <f t="shared" si="21"/>
        <v>0</v>
      </c>
      <c r="G199" s="51" t="str">
        <f>IF('3. Input Data'!G207=0,"--",'3. Input Data'!G207)</f>
        <v>--</v>
      </c>
      <c r="H199" s="58">
        <f t="shared" si="22"/>
        <v>0</v>
      </c>
      <c r="I199" s="51" t="str">
        <f>IF('3. Input Data'!H207=0,"--",'3. Input Data'!H207)</f>
        <v>--</v>
      </c>
      <c r="J199" s="58">
        <f t="shared" si="23"/>
        <v>0</v>
      </c>
      <c r="K199" s="51" t="str">
        <f>IF('3. Input Data'!I207=0,"--",'3. Input Data'!I207)</f>
        <v>--</v>
      </c>
      <c r="L199" s="58">
        <f t="shared" si="24"/>
        <v>0</v>
      </c>
      <c r="M199" s="51" t="str">
        <f>IF('3. Input Data'!J207=0,"--",'3. Input Data'!J207)</f>
        <v>--</v>
      </c>
      <c r="N199" s="58">
        <f t="shared" si="25"/>
        <v>0</v>
      </c>
      <c r="O199" s="51" t="str">
        <f>IF('3. Input Data'!K207=0,"--",'3. Input Data'!K207)</f>
        <v>--</v>
      </c>
      <c r="P199" s="58">
        <f t="shared" si="26"/>
        <v>0</v>
      </c>
      <c r="Q199" s="51" t="str">
        <f>IF('3. Input Data'!L207=0,"--",'3. Input Data'!L207)</f>
        <v>--</v>
      </c>
      <c r="R199" s="58">
        <f t="shared" si="27"/>
        <v>0</v>
      </c>
      <c r="S199" s="74">
        <f t="shared" si="28"/>
        <v>0</v>
      </c>
      <c r="T199" s="58">
        <f t="shared" si="29"/>
        <v>0</v>
      </c>
    </row>
    <row r="200" spans="1:20" x14ac:dyDescent="0.2">
      <c r="A200" s="71">
        <v>193</v>
      </c>
      <c r="B200" s="39">
        <f>'3. Input Data'!B208</f>
        <v>0</v>
      </c>
      <c r="C200" s="51" t="str">
        <f>IF('3. Input Data'!D208=0,"--",'3. Input Data'!D208)</f>
        <v>--</v>
      </c>
      <c r="D200" s="58">
        <f t="shared" si="20"/>
        <v>0</v>
      </c>
      <c r="E200" s="74" t="str">
        <f>IF('3. Input Data'!E208=0,"--",'3. Input Data'!E208)</f>
        <v>--</v>
      </c>
      <c r="F200" s="58">
        <f t="shared" si="21"/>
        <v>0</v>
      </c>
      <c r="G200" s="51" t="str">
        <f>IF('3. Input Data'!G208=0,"--",'3. Input Data'!G208)</f>
        <v>--</v>
      </c>
      <c r="H200" s="58">
        <f t="shared" si="22"/>
        <v>0</v>
      </c>
      <c r="I200" s="51" t="str">
        <f>IF('3. Input Data'!H208=0,"--",'3. Input Data'!H208)</f>
        <v>--</v>
      </c>
      <c r="J200" s="58">
        <f t="shared" si="23"/>
        <v>0</v>
      </c>
      <c r="K200" s="51" t="str">
        <f>IF('3. Input Data'!I208=0,"--",'3. Input Data'!I208)</f>
        <v>--</v>
      </c>
      <c r="L200" s="58">
        <f t="shared" si="24"/>
        <v>0</v>
      </c>
      <c r="M200" s="51" t="str">
        <f>IF('3. Input Data'!J208=0,"--",'3. Input Data'!J208)</f>
        <v>--</v>
      </c>
      <c r="N200" s="58">
        <f t="shared" si="25"/>
        <v>0</v>
      </c>
      <c r="O200" s="51" t="str">
        <f>IF('3. Input Data'!K208=0,"--",'3. Input Data'!K208)</f>
        <v>--</v>
      </c>
      <c r="P200" s="58">
        <f t="shared" si="26"/>
        <v>0</v>
      </c>
      <c r="Q200" s="51" t="str">
        <f>IF('3. Input Data'!L208=0,"--",'3. Input Data'!L208)</f>
        <v>--</v>
      </c>
      <c r="R200" s="58">
        <f t="shared" si="27"/>
        <v>0</v>
      </c>
      <c r="S200" s="74">
        <f t="shared" si="28"/>
        <v>0</v>
      </c>
      <c r="T200" s="58">
        <f t="shared" si="29"/>
        <v>0</v>
      </c>
    </row>
    <row r="201" spans="1:20" x14ac:dyDescent="0.2">
      <c r="A201" s="71">
        <v>194</v>
      </c>
      <c r="B201" s="39">
        <f>'3. Input Data'!B209</f>
        <v>0</v>
      </c>
      <c r="C201" s="51" t="str">
        <f>IF('3. Input Data'!D209=0,"--",'3. Input Data'!D209)</f>
        <v>--</v>
      </c>
      <c r="D201" s="58">
        <f t="shared" ref="D201:D264" si="30">IF(C201="--",0,LOG10(5+STANDARDIZE(C201,$C$1,$D$2)))</f>
        <v>0</v>
      </c>
      <c r="E201" s="74" t="str">
        <f>IF('3. Input Data'!E209=0,"--",'3. Input Data'!E209)</f>
        <v>--</v>
      </c>
      <c r="F201" s="58">
        <f t="shared" ref="F201:F264" si="31">IF(E201="--",0,LOG10(5+STANDARDIZE(E201,$E$1,$F$2)))</f>
        <v>0</v>
      </c>
      <c r="G201" s="51" t="str">
        <f>IF('3. Input Data'!G209=0,"--",'3. Input Data'!G209)</f>
        <v>--</v>
      </c>
      <c r="H201" s="58">
        <f t="shared" ref="H201:H264" si="32">IF(G201="--",0,LOG10(5+STANDARDIZE(G201,$G$1,$H$2)))</f>
        <v>0</v>
      </c>
      <c r="I201" s="51" t="str">
        <f>IF('3. Input Data'!H209=0,"--",'3. Input Data'!H209)</f>
        <v>--</v>
      </c>
      <c r="J201" s="58">
        <f t="shared" ref="J201:J264" si="33">IF(I201="--",0,LOG10(5+STANDARDIZE(I201,$I$1,$J$2)))</f>
        <v>0</v>
      </c>
      <c r="K201" s="51" t="str">
        <f>IF('3. Input Data'!I209=0,"--",'3. Input Data'!I209)</f>
        <v>--</v>
      </c>
      <c r="L201" s="58">
        <f t="shared" ref="L201:L264" si="34">IF(K201="--",0,LOG10(5+STANDARDIZE(K201,$K$1,$L$2)))</f>
        <v>0</v>
      </c>
      <c r="M201" s="51" t="str">
        <f>IF('3. Input Data'!J209=0,"--",'3. Input Data'!J209)</f>
        <v>--</v>
      </c>
      <c r="N201" s="58">
        <f t="shared" ref="N201:N264" si="35">IF(M201="--",0,LOG10(5+STANDARDIZE(M201,$M$1,$N$2)))</f>
        <v>0</v>
      </c>
      <c r="O201" s="51" t="str">
        <f>IF('3. Input Data'!K209=0,"--",'3. Input Data'!K209)</f>
        <v>--</v>
      </c>
      <c r="P201" s="58">
        <f t="shared" ref="P201:P264" si="36">IF(O201="--",0,LOG10(5+STANDARDIZE(O201,$O$1,$P$2)))</f>
        <v>0</v>
      </c>
      <c r="Q201" s="51" t="str">
        <f>IF('3. Input Data'!L209=0,"--",'3. Input Data'!L209)</f>
        <v>--</v>
      </c>
      <c r="R201" s="58">
        <f t="shared" ref="R201:R264" si="37">IF(Q201="--",0,LOG10(5+STANDARDIZE(Q201,$Q$1,$R$2)))</f>
        <v>0</v>
      </c>
      <c r="S201" s="74">
        <f t="shared" ref="S201:S264" si="38">IF(O201="--",0,O201)+IF(Q201="--",0,Q201)</f>
        <v>0</v>
      </c>
      <c r="T201" s="58">
        <f t="shared" ref="T201:T264" si="39">IF(S201=0,0,LOG10(5+STANDARDIZE(S201,$S$1,$T$2)))</f>
        <v>0</v>
      </c>
    </row>
    <row r="202" spans="1:20" x14ac:dyDescent="0.2">
      <c r="A202" s="71">
        <v>195</v>
      </c>
      <c r="B202" s="39">
        <f>'3. Input Data'!B210</f>
        <v>0</v>
      </c>
      <c r="C202" s="51" t="str">
        <f>IF('3. Input Data'!D210=0,"--",'3. Input Data'!D210)</f>
        <v>--</v>
      </c>
      <c r="D202" s="58">
        <f t="shared" si="30"/>
        <v>0</v>
      </c>
      <c r="E202" s="74" t="str">
        <f>IF('3. Input Data'!E210=0,"--",'3. Input Data'!E210)</f>
        <v>--</v>
      </c>
      <c r="F202" s="58">
        <f t="shared" si="31"/>
        <v>0</v>
      </c>
      <c r="G202" s="51" t="str">
        <f>IF('3. Input Data'!G210=0,"--",'3. Input Data'!G210)</f>
        <v>--</v>
      </c>
      <c r="H202" s="58">
        <f t="shared" si="32"/>
        <v>0</v>
      </c>
      <c r="I202" s="51" t="str">
        <f>IF('3. Input Data'!H210=0,"--",'3. Input Data'!H210)</f>
        <v>--</v>
      </c>
      <c r="J202" s="58">
        <f t="shared" si="33"/>
        <v>0</v>
      </c>
      <c r="K202" s="51" t="str">
        <f>IF('3. Input Data'!I210=0,"--",'3. Input Data'!I210)</f>
        <v>--</v>
      </c>
      <c r="L202" s="58">
        <f t="shared" si="34"/>
        <v>0</v>
      </c>
      <c r="M202" s="51" t="str">
        <f>IF('3. Input Data'!J210=0,"--",'3. Input Data'!J210)</f>
        <v>--</v>
      </c>
      <c r="N202" s="58">
        <f t="shared" si="35"/>
        <v>0</v>
      </c>
      <c r="O202" s="51" t="str">
        <f>IF('3. Input Data'!K210=0,"--",'3. Input Data'!K210)</f>
        <v>--</v>
      </c>
      <c r="P202" s="58">
        <f t="shared" si="36"/>
        <v>0</v>
      </c>
      <c r="Q202" s="51" t="str">
        <f>IF('3. Input Data'!L210=0,"--",'3. Input Data'!L210)</f>
        <v>--</v>
      </c>
      <c r="R202" s="58">
        <f t="shared" si="37"/>
        <v>0</v>
      </c>
      <c r="S202" s="74">
        <f t="shared" si="38"/>
        <v>0</v>
      </c>
      <c r="T202" s="58">
        <f t="shared" si="39"/>
        <v>0</v>
      </c>
    </row>
    <row r="203" spans="1:20" x14ac:dyDescent="0.2">
      <c r="A203" s="71">
        <v>196</v>
      </c>
      <c r="B203" s="39">
        <f>'3. Input Data'!B211</f>
        <v>0</v>
      </c>
      <c r="C203" s="51" t="str">
        <f>IF('3. Input Data'!D211=0,"--",'3. Input Data'!D211)</f>
        <v>--</v>
      </c>
      <c r="D203" s="58">
        <f t="shared" si="30"/>
        <v>0</v>
      </c>
      <c r="E203" s="74" t="str">
        <f>IF('3. Input Data'!E211=0,"--",'3. Input Data'!E211)</f>
        <v>--</v>
      </c>
      <c r="F203" s="58">
        <f t="shared" si="31"/>
        <v>0</v>
      </c>
      <c r="G203" s="51" t="str">
        <f>IF('3. Input Data'!G211=0,"--",'3. Input Data'!G211)</f>
        <v>--</v>
      </c>
      <c r="H203" s="58">
        <f t="shared" si="32"/>
        <v>0</v>
      </c>
      <c r="I203" s="51" t="str">
        <f>IF('3. Input Data'!H211=0,"--",'3. Input Data'!H211)</f>
        <v>--</v>
      </c>
      <c r="J203" s="58">
        <f t="shared" si="33"/>
        <v>0</v>
      </c>
      <c r="K203" s="51" t="str">
        <f>IF('3. Input Data'!I211=0,"--",'3. Input Data'!I211)</f>
        <v>--</v>
      </c>
      <c r="L203" s="58">
        <f t="shared" si="34"/>
        <v>0</v>
      </c>
      <c r="M203" s="51" t="str">
        <f>IF('3. Input Data'!J211=0,"--",'3. Input Data'!J211)</f>
        <v>--</v>
      </c>
      <c r="N203" s="58">
        <f t="shared" si="35"/>
        <v>0</v>
      </c>
      <c r="O203" s="51" t="str">
        <f>IF('3. Input Data'!K211=0,"--",'3. Input Data'!K211)</f>
        <v>--</v>
      </c>
      <c r="P203" s="58">
        <f t="shared" si="36"/>
        <v>0</v>
      </c>
      <c r="Q203" s="51" t="str">
        <f>IF('3. Input Data'!L211=0,"--",'3. Input Data'!L211)</f>
        <v>--</v>
      </c>
      <c r="R203" s="58">
        <f t="shared" si="37"/>
        <v>0</v>
      </c>
      <c r="S203" s="74">
        <f t="shared" si="38"/>
        <v>0</v>
      </c>
      <c r="T203" s="58">
        <f t="shared" si="39"/>
        <v>0</v>
      </c>
    </row>
    <row r="204" spans="1:20" x14ac:dyDescent="0.2">
      <c r="A204" s="71">
        <v>197</v>
      </c>
      <c r="B204" s="39">
        <f>'3. Input Data'!B212</f>
        <v>0</v>
      </c>
      <c r="C204" s="51" t="str">
        <f>IF('3. Input Data'!D212=0,"--",'3. Input Data'!D212)</f>
        <v>--</v>
      </c>
      <c r="D204" s="58">
        <f t="shared" si="30"/>
        <v>0</v>
      </c>
      <c r="E204" s="74" t="str">
        <f>IF('3. Input Data'!E212=0,"--",'3. Input Data'!E212)</f>
        <v>--</v>
      </c>
      <c r="F204" s="58">
        <f t="shared" si="31"/>
        <v>0</v>
      </c>
      <c r="G204" s="51" t="str">
        <f>IF('3. Input Data'!G212=0,"--",'3. Input Data'!G212)</f>
        <v>--</v>
      </c>
      <c r="H204" s="58">
        <f t="shared" si="32"/>
        <v>0</v>
      </c>
      <c r="I204" s="51" t="str">
        <f>IF('3. Input Data'!H212=0,"--",'3. Input Data'!H212)</f>
        <v>--</v>
      </c>
      <c r="J204" s="58">
        <f t="shared" si="33"/>
        <v>0</v>
      </c>
      <c r="K204" s="51" t="str">
        <f>IF('3. Input Data'!I212=0,"--",'3. Input Data'!I212)</f>
        <v>--</v>
      </c>
      <c r="L204" s="58">
        <f t="shared" si="34"/>
        <v>0</v>
      </c>
      <c r="M204" s="51" t="str">
        <f>IF('3. Input Data'!J212=0,"--",'3. Input Data'!J212)</f>
        <v>--</v>
      </c>
      <c r="N204" s="58">
        <f t="shared" si="35"/>
        <v>0</v>
      </c>
      <c r="O204" s="51" t="str">
        <f>IF('3. Input Data'!K212=0,"--",'3. Input Data'!K212)</f>
        <v>--</v>
      </c>
      <c r="P204" s="58">
        <f t="shared" si="36"/>
        <v>0</v>
      </c>
      <c r="Q204" s="51" t="str">
        <f>IF('3. Input Data'!L212=0,"--",'3. Input Data'!L212)</f>
        <v>--</v>
      </c>
      <c r="R204" s="58">
        <f t="shared" si="37"/>
        <v>0</v>
      </c>
      <c r="S204" s="74">
        <f t="shared" si="38"/>
        <v>0</v>
      </c>
      <c r="T204" s="58">
        <f t="shared" si="39"/>
        <v>0</v>
      </c>
    </row>
    <row r="205" spans="1:20" x14ac:dyDescent="0.2">
      <c r="A205" s="71">
        <v>198</v>
      </c>
      <c r="B205" s="39">
        <f>'3. Input Data'!B213</f>
        <v>0</v>
      </c>
      <c r="C205" s="51" t="str">
        <f>IF('3. Input Data'!D213=0,"--",'3. Input Data'!D213)</f>
        <v>--</v>
      </c>
      <c r="D205" s="58">
        <f t="shared" si="30"/>
        <v>0</v>
      </c>
      <c r="E205" s="74" t="str">
        <f>IF('3. Input Data'!E213=0,"--",'3. Input Data'!E213)</f>
        <v>--</v>
      </c>
      <c r="F205" s="58">
        <f t="shared" si="31"/>
        <v>0</v>
      </c>
      <c r="G205" s="51" t="str">
        <f>IF('3. Input Data'!G213=0,"--",'3. Input Data'!G213)</f>
        <v>--</v>
      </c>
      <c r="H205" s="58">
        <f t="shared" si="32"/>
        <v>0</v>
      </c>
      <c r="I205" s="51" t="str">
        <f>IF('3. Input Data'!H213=0,"--",'3. Input Data'!H213)</f>
        <v>--</v>
      </c>
      <c r="J205" s="58">
        <f t="shared" si="33"/>
        <v>0</v>
      </c>
      <c r="K205" s="51" t="str">
        <f>IF('3. Input Data'!I213=0,"--",'3. Input Data'!I213)</f>
        <v>--</v>
      </c>
      <c r="L205" s="58">
        <f t="shared" si="34"/>
        <v>0</v>
      </c>
      <c r="M205" s="51" t="str">
        <f>IF('3. Input Data'!J213=0,"--",'3. Input Data'!J213)</f>
        <v>--</v>
      </c>
      <c r="N205" s="58">
        <f t="shared" si="35"/>
        <v>0</v>
      </c>
      <c r="O205" s="51" t="str">
        <f>IF('3. Input Data'!K213=0,"--",'3. Input Data'!K213)</f>
        <v>--</v>
      </c>
      <c r="P205" s="58">
        <f t="shared" si="36"/>
        <v>0</v>
      </c>
      <c r="Q205" s="51" t="str">
        <f>IF('3. Input Data'!L213=0,"--",'3. Input Data'!L213)</f>
        <v>--</v>
      </c>
      <c r="R205" s="58">
        <f t="shared" si="37"/>
        <v>0</v>
      </c>
      <c r="S205" s="74">
        <f t="shared" si="38"/>
        <v>0</v>
      </c>
      <c r="T205" s="58">
        <f t="shared" si="39"/>
        <v>0</v>
      </c>
    </row>
    <row r="206" spans="1:20" x14ac:dyDescent="0.2">
      <c r="A206" s="71">
        <v>199</v>
      </c>
      <c r="B206" s="39">
        <f>'3. Input Data'!B214</f>
        <v>0</v>
      </c>
      <c r="C206" s="51" t="str">
        <f>IF('3. Input Data'!D214=0,"--",'3. Input Data'!D214)</f>
        <v>--</v>
      </c>
      <c r="D206" s="58">
        <f t="shared" si="30"/>
        <v>0</v>
      </c>
      <c r="E206" s="74" t="str">
        <f>IF('3. Input Data'!E214=0,"--",'3. Input Data'!E214)</f>
        <v>--</v>
      </c>
      <c r="F206" s="58">
        <f t="shared" si="31"/>
        <v>0</v>
      </c>
      <c r="G206" s="51" t="str">
        <f>IF('3. Input Data'!G214=0,"--",'3. Input Data'!G214)</f>
        <v>--</v>
      </c>
      <c r="H206" s="58">
        <f t="shared" si="32"/>
        <v>0</v>
      </c>
      <c r="I206" s="51" t="str">
        <f>IF('3. Input Data'!H214=0,"--",'3. Input Data'!H214)</f>
        <v>--</v>
      </c>
      <c r="J206" s="58">
        <f t="shared" si="33"/>
        <v>0</v>
      </c>
      <c r="K206" s="51" t="str">
        <f>IF('3. Input Data'!I214=0,"--",'3. Input Data'!I214)</f>
        <v>--</v>
      </c>
      <c r="L206" s="58">
        <f t="shared" si="34"/>
        <v>0</v>
      </c>
      <c r="M206" s="51" t="str">
        <f>IF('3. Input Data'!J214=0,"--",'3. Input Data'!J214)</f>
        <v>--</v>
      </c>
      <c r="N206" s="58">
        <f t="shared" si="35"/>
        <v>0</v>
      </c>
      <c r="O206" s="51" t="str">
        <f>IF('3. Input Data'!K214=0,"--",'3. Input Data'!K214)</f>
        <v>--</v>
      </c>
      <c r="P206" s="58">
        <f t="shared" si="36"/>
        <v>0</v>
      </c>
      <c r="Q206" s="51" t="str">
        <f>IF('3. Input Data'!L214=0,"--",'3. Input Data'!L214)</f>
        <v>--</v>
      </c>
      <c r="R206" s="58">
        <f t="shared" si="37"/>
        <v>0</v>
      </c>
      <c r="S206" s="74">
        <f t="shared" si="38"/>
        <v>0</v>
      </c>
      <c r="T206" s="58">
        <f t="shared" si="39"/>
        <v>0</v>
      </c>
    </row>
    <row r="207" spans="1:20" x14ac:dyDescent="0.2">
      <c r="A207" s="71">
        <v>200</v>
      </c>
      <c r="B207" s="39">
        <f>'3. Input Data'!B215</f>
        <v>0</v>
      </c>
      <c r="C207" s="51" t="str">
        <f>IF('3. Input Data'!D215=0,"--",'3. Input Data'!D215)</f>
        <v>--</v>
      </c>
      <c r="D207" s="58">
        <f t="shared" si="30"/>
        <v>0</v>
      </c>
      <c r="E207" s="74" t="str">
        <f>IF('3. Input Data'!E215=0,"--",'3. Input Data'!E215)</f>
        <v>--</v>
      </c>
      <c r="F207" s="58">
        <f t="shared" si="31"/>
        <v>0</v>
      </c>
      <c r="G207" s="51" t="str">
        <f>IF('3. Input Data'!G215=0,"--",'3. Input Data'!G215)</f>
        <v>--</v>
      </c>
      <c r="H207" s="58">
        <f t="shared" si="32"/>
        <v>0</v>
      </c>
      <c r="I207" s="51" t="str">
        <f>IF('3. Input Data'!H215=0,"--",'3. Input Data'!H215)</f>
        <v>--</v>
      </c>
      <c r="J207" s="58">
        <f t="shared" si="33"/>
        <v>0</v>
      </c>
      <c r="K207" s="51" t="str">
        <f>IF('3. Input Data'!I215=0,"--",'3. Input Data'!I215)</f>
        <v>--</v>
      </c>
      <c r="L207" s="58">
        <f t="shared" si="34"/>
        <v>0</v>
      </c>
      <c r="M207" s="51" t="str">
        <f>IF('3. Input Data'!J215=0,"--",'3. Input Data'!J215)</f>
        <v>--</v>
      </c>
      <c r="N207" s="58">
        <f t="shared" si="35"/>
        <v>0</v>
      </c>
      <c r="O207" s="51" t="str">
        <f>IF('3. Input Data'!K215=0,"--",'3. Input Data'!K215)</f>
        <v>--</v>
      </c>
      <c r="P207" s="58">
        <f t="shared" si="36"/>
        <v>0</v>
      </c>
      <c r="Q207" s="51" t="str">
        <f>IF('3. Input Data'!L215=0,"--",'3. Input Data'!L215)</f>
        <v>--</v>
      </c>
      <c r="R207" s="58">
        <f t="shared" si="37"/>
        <v>0</v>
      </c>
      <c r="S207" s="74">
        <f t="shared" si="38"/>
        <v>0</v>
      </c>
      <c r="T207" s="58">
        <f t="shared" si="39"/>
        <v>0</v>
      </c>
    </row>
    <row r="208" spans="1:20" x14ac:dyDescent="0.2">
      <c r="A208" s="71">
        <v>201</v>
      </c>
      <c r="B208" s="39">
        <f>'3. Input Data'!B216</f>
        <v>0</v>
      </c>
      <c r="C208" s="51" t="str">
        <f>IF('3. Input Data'!D216=0,"--",'3. Input Data'!D216)</f>
        <v>--</v>
      </c>
      <c r="D208" s="58">
        <f t="shared" si="30"/>
        <v>0</v>
      </c>
      <c r="E208" s="74" t="str">
        <f>IF('3. Input Data'!E216=0,"--",'3. Input Data'!E216)</f>
        <v>--</v>
      </c>
      <c r="F208" s="58">
        <f t="shared" si="31"/>
        <v>0</v>
      </c>
      <c r="G208" s="51" t="str">
        <f>IF('3. Input Data'!G216=0,"--",'3. Input Data'!G216)</f>
        <v>--</v>
      </c>
      <c r="H208" s="58">
        <f t="shared" si="32"/>
        <v>0</v>
      </c>
      <c r="I208" s="51" t="str">
        <f>IF('3. Input Data'!H216=0,"--",'3. Input Data'!H216)</f>
        <v>--</v>
      </c>
      <c r="J208" s="58">
        <f t="shared" si="33"/>
        <v>0</v>
      </c>
      <c r="K208" s="51" t="str">
        <f>IF('3. Input Data'!I216=0,"--",'3. Input Data'!I216)</f>
        <v>--</v>
      </c>
      <c r="L208" s="58">
        <f t="shared" si="34"/>
        <v>0</v>
      </c>
      <c r="M208" s="51" t="str">
        <f>IF('3. Input Data'!J216=0,"--",'3. Input Data'!J216)</f>
        <v>--</v>
      </c>
      <c r="N208" s="58">
        <f t="shared" si="35"/>
        <v>0</v>
      </c>
      <c r="O208" s="51" t="str">
        <f>IF('3. Input Data'!K216=0,"--",'3. Input Data'!K216)</f>
        <v>--</v>
      </c>
      <c r="P208" s="58">
        <f t="shared" si="36"/>
        <v>0</v>
      </c>
      <c r="Q208" s="51" t="str">
        <f>IF('3. Input Data'!L216=0,"--",'3. Input Data'!L216)</f>
        <v>--</v>
      </c>
      <c r="R208" s="58">
        <f t="shared" si="37"/>
        <v>0</v>
      </c>
      <c r="S208" s="74">
        <f t="shared" si="38"/>
        <v>0</v>
      </c>
      <c r="T208" s="58">
        <f t="shared" si="39"/>
        <v>0</v>
      </c>
    </row>
    <row r="209" spans="1:20" x14ac:dyDescent="0.2">
      <c r="A209" s="71">
        <v>202</v>
      </c>
      <c r="B209" s="39">
        <f>'3. Input Data'!B217</f>
        <v>0</v>
      </c>
      <c r="C209" s="51" t="str">
        <f>IF('3. Input Data'!D217=0,"--",'3. Input Data'!D217)</f>
        <v>--</v>
      </c>
      <c r="D209" s="58">
        <f t="shared" si="30"/>
        <v>0</v>
      </c>
      <c r="E209" s="74" t="str">
        <f>IF('3. Input Data'!E217=0,"--",'3. Input Data'!E217)</f>
        <v>--</v>
      </c>
      <c r="F209" s="58">
        <f t="shared" si="31"/>
        <v>0</v>
      </c>
      <c r="G209" s="51" t="str">
        <f>IF('3. Input Data'!G217=0,"--",'3. Input Data'!G217)</f>
        <v>--</v>
      </c>
      <c r="H209" s="58">
        <f t="shared" si="32"/>
        <v>0</v>
      </c>
      <c r="I209" s="51" t="str">
        <f>IF('3. Input Data'!H217=0,"--",'3. Input Data'!H217)</f>
        <v>--</v>
      </c>
      <c r="J209" s="58">
        <f t="shared" si="33"/>
        <v>0</v>
      </c>
      <c r="K209" s="51" t="str">
        <f>IF('3. Input Data'!I217=0,"--",'3. Input Data'!I217)</f>
        <v>--</v>
      </c>
      <c r="L209" s="58">
        <f t="shared" si="34"/>
        <v>0</v>
      </c>
      <c r="M209" s="51" t="str">
        <f>IF('3. Input Data'!J217=0,"--",'3. Input Data'!J217)</f>
        <v>--</v>
      </c>
      <c r="N209" s="58">
        <f t="shared" si="35"/>
        <v>0</v>
      </c>
      <c r="O209" s="51" t="str">
        <f>IF('3. Input Data'!K217=0,"--",'3. Input Data'!K217)</f>
        <v>--</v>
      </c>
      <c r="P209" s="58">
        <f t="shared" si="36"/>
        <v>0</v>
      </c>
      <c r="Q209" s="51" t="str">
        <f>IF('3. Input Data'!L217=0,"--",'3. Input Data'!L217)</f>
        <v>--</v>
      </c>
      <c r="R209" s="58">
        <f t="shared" si="37"/>
        <v>0</v>
      </c>
      <c r="S209" s="74">
        <f t="shared" si="38"/>
        <v>0</v>
      </c>
      <c r="T209" s="58">
        <f t="shared" si="39"/>
        <v>0</v>
      </c>
    </row>
    <row r="210" spans="1:20" x14ac:dyDescent="0.2">
      <c r="A210" s="71">
        <v>203</v>
      </c>
      <c r="B210" s="39">
        <f>'3. Input Data'!B218</f>
        <v>0</v>
      </c>
      <c r="C210" s="51" t="str">
        <f>IF('3. Input Data'!D218=0,"--",'3. Input Data'!D218)</f>
        <v>--</v>
      </c>
      <c r="D210" s="58">
        <f t="shared" si="30"/>
        <v>0</v>
      </c>
      <c r="E210" s="74" t="str">
        <f>IF('3. Input Data'!E218=0,"--",'3. Input Data'!E218)</f>
        <v>--</v>
      </c>
      <c r="F210" s="58">
        <f t="shared" si="31"/>
        <v>0</v>
      </c>
      <c r="G210" s="51" t="str">
        <f>IF('3. Input Data'!G218=0,"--",'3. Input Data'!G218)</f>
        <v>--</v>
      </c>
      <c r="H210" s="58">
        <f t="shared" si="32"/>
        <v>0</v>
      </c>
      <c r="I210" s="51" t="str">
        <f>IF('3. Input Data'!H218=0,"--",'3. Input Data'!H218)</f>
        <v>--</v>
      </c>
      <c r="J210" s="58">
        <f t="shared" si="33"/>
        <v>0</v>
      </c>
      <c r="K210" s="51" t="str">
        <f>IF('3. Input Data'!I218=0,"--",'3. Input Data'!I218)</f>
        <v>--</v>
      </c>
      <c r="L210" s="58">
        <f t="shared" si="34"/>
        <v>0</v>
      </c>
      <c r="M210" s="51" t="str">
        <f>IF('3. Input Data'!J218=0,"--",'3. Input Data'!J218)</f>
        <v>--</v>
      </c>
      <c r="N210" s="58">
        <f t="shared" si="35"/>
        <v>0</v>
      </c>
      <c r="O210" s="51" t="str">
        <f>IF('3. Input Data'!K218=0,"--",'3. Input Data'!K218)</f>
        <v>--</v>
      </c>
      <c r="P210" s="58">
        <f t="shared" si="36"/>
        <v>0</v>
      </c>
      <c r="Q210" s="51" t="str">
        <f>IF('3. Input Data'!L218=0,"--",'3. Input Data'!L218)</f>
        <v>--</v>
      </c>
      <c r="R210" s="58">
        <f t="shared" si="37"/>
        <v>0</v>
      </c>
      <c r="S210" s="74">
        <f t="shared" si="38"/>
        <v>0</v>
      </c>
      <c r="T210" s="58">
        <f t="shared" si="39"/>
        <v>0</v>
      </c>
    </row>
    <row r="211" spans="1:20" x14ac:dyDescent="0.2">
      <c r="A211" s="71">
        <v>204</v>
      </c>
      <c r="B211" s="39">
        <f>'3. Input Data'!B219</f>
        <v>0</v>
      </c>
      <c r="C211" s="51" t="str">
        <f>IF('3. Input Data'!D219=0,"--",'3. Input Data'!D219)</f>
        <v>--</v>
      </c>
      <c r="D211" s="58">
        <f t="shared" si="30"/>
        <v>0</v>
      </c>
      <c r="E211" s="74" t="str">
        <f>IF('3. Input Data'!E219=0,"--",'3. Input Data'!E219)</f>
        <v>--</v>
      </c>
      <c r="F211" s="58">
        <f t="shared" si="31"/>
        <v>0</v>
      </c>
      <c r="G211" s="51" t="str">
        <f>IF('3. Input Data'!G219=0,"--",'3. Input Data'!G219)</f>
        <v>--</v>
      </c>
      <c r="H211" s="58">
        <f t="shared" si="32"/>
        <v>0</v>
      </c>
      <c r="I211" s="51" t="str">
        <f>IF('3. Input Data'!H219=0,"--",'3. Input Data'!H219)</f>
        <v>--</v>
      </c>
      <c r="J211" s="58">
        <f t="shared" si="33"/>
        <v>0</v>
      </c>
      <c r="K211" s="51" t="str">
        <f>IF('3. Input Data'!I219=0,"--",'3. Input Data'!I219)</f>
        <v>--</v>
      </c>
      <c r="L211" s="58">
        <f t="shared" si="34"/>
        <v>0</v>
      </c>
      <c r="M211" s="51" t="str">
        <f>IF('3. Input Data'!J219=0,"--",'3. Input Data'!J219)</f>
        <v>--</v>
      </c>
      <c r="N211" s="58">
        <f t="shared" si="35"/>
        <v>0</v>
      </c>
      <c r="O211" s="51" t="str">
        <f>IF('3. Input Data'!K219=0,"--",'3. Input Data'!K219)</f>
        <v>--</v>
      </c>
      <c r="P211" s="58">
        <f t="shared" si="36"/>
        <v>0</v>
      </c>
      <c r="Q211" s="51" t="str">
        <f>IF('3. Input Data'!L219=0,"--",'3. Input Data'!L219)</f>
        <v>--</v>
      </c>
      <c r="R211" s="58">
        <f t="shared" si="37"/>
        <v>0</v>
      </c>
      <c r="S211" s="74">
        <f t="shared" si="38"/>
        <v>0</v>
      </c>
      <c r="T211" s="58">
        <f t="shared" si="39"/>
        <v>0</v>
      </c>
    </row>
    <row r="212" spans="1:20" x14ac:dyDescent="0.2">
      <c r="A212" s="71">
        <v>205</v>
      </c>
      <c r="B212" s="39">
        <f>'3. Input Data'!B220</f>
        <v>0</v>
      </c>
      <c r="C212" s="51" t="str">
        <f>IF('3. Input Data'!D220=0,"--",'3. Input Data'!D220)</f>
        <v>--</v>
      </c>
      <c r="D212" s="58">
        <f t="shared" si="30"/>
        <v>0</v>
      </c>
      <c r="E212" s="74" t="str">
        <f>IF('3. Input Data'!E220=0,"--",'3. Input Data'!E220)</f>
        <v>--</v>
      </c>
      <c r="F212" s="58">
        <f t="shared" si="31"/>
        <v>0</v>
      </c>
      <c r="G212" s="51" t="str">
        <f>IF('3. Input Data'!G220=0,"--",'3. Input Data'!G220)</f>
        <v>--</v>
      </c>
      <c r="H212" s="58">
        <f t="shared" si="32"/>
        <v>0</v>
      </c>
      <c r="I212" s="51" t="str">
        <f>IF('3. Input Data'!H220=0,"--",'3. Input Data'!H220)</f>
        <v>--</v>
      </c>
      <c r="J212" s="58">
        <f t="shared" si="33"/>
        <v>0</v>
      </c>
      <c r="K212" s="51" t="str">
        <f>IF('3. Input Data'!I220=0,"--",'3. Input Data'!I220)</f>
        <v>--</v>
      </c>
      <c r="L212" s="58">
        <f t="shared" si="34"/>
        <v>0</v>
      </c>
      <c r="M212" s="51" t="str">
        <f>IF('3. Input Data'!J220=0,"--",'3. Input Data'!J220)</f>
        <v>--</v>
      </c>
      <c r="N212" s="58">
        <f t="shared" si="35"/>
        <v>0</v>
      </c>
      <c r="O212" s="51" t="str">
        <f>IF('3. Input Data'!K220=0,"--",'3. Input Data'!K220)</f>
        <v>--</v>
      </c>
      <c r="P212" s="58">
        <f t="shared" si="36"/>
        <v>0</v>
      </c>
      <c r="Q212" s="51" t="str">
        <f>IF('3. Input Data'!L220=0,"--",'3. Input Data'!L220)</f>
        <v>--</v>
      </c>
      <c r="R212" s="58">
        <f t="shared" si="37"/>
        <v>0</v>
      </c>
      <c r="S212" s="74">
        <f t="shared" si="38"/>
        <v>0</v>
      </c>
      <c r="T212" s="58">
        <f t="shared" si="39"/>
        <v>0</v>
      </c>
    </row>
    <row r="213" spans="1:20" x14ac:dyDescent="0.2">
      <c r="A213" s="71">
        <v>206</v>
      </c>
      <c r="B213" s="39">
        <f>'3. Input Data'!B221</f>
        <v>0</v>
      </c>
      <c r="C213" s="51" t="str">
        <f>IF('3. Input Data'!D221=0,"--",'3. Input Data'!D221)</f>
        <v>--</v>
      </c>
      <c r="D213" s="58">
        <f t="shared" si="30"/>
        <v>0</v>
      </c>
      <c r="E213" s="74" t="str">
        <f>IF('3. Input Data'!E221=0,"--",'3. Input Data'!E221)</f>
        <v>--</v>
      </c>
      <c r="F213" s="58">
        <f t="shared" si="31"/>
        <v>0</v>
      </c>
      <c r="G213" s="51" t="str">
        <f>IF('3. Input Data'!G221=0,"--",'3. Input Data'!G221)</f>
        <v>--</v>
      </c>
      <c r="H213" s="58">
        <f t="shared" si="32"/>
        <v>0</v>
      </c>
      <c r="I213" s="51" t="str">
        <f>IF('3. Input Data'!H221=0,"--",'3. Input Data'!H221)</f>
        <v>--</v>
      </c>
      <c r="J213" s="58">
        <f t="shared" si="33"/>
        <v>0</v>
      </c>
      <c r="K213" s="51" t="str">
        <f>IF('3. Input Data'!I221=0,"--",'3. Input Data'!I221)</f>
        <v>--</v>
      </c>
      <c r="L213" s="58">
        <f t="shared" si="34"/>
        <v>0</v>
      </c>
      <c r="M213" s="51" t="str">
        <f>IF('3. Input Data'!J221=0,"--",'3. Input Data'!J221)</f>
        <v>--</v>
      </c>
      <c r="N213" s="58">
        <f t="shared" si="35"/>
        <v>0</v>
      </c>
      <c r="O213" s="51" t="str">
        <f>IF('3. Input Data'!K221=0,"--",'3. Input Data'!K221)</f>
        <v>--</v>
      </c>
      <c r="P213" s="58">
        <f t="shared" si="36"/>
        <v>0</v>
      </c>
      <c r="Q213" s="51" t="str">
        <f>IF('3. Input Data'!L221=0,"--",'3. Input Data'!L221)</f>
        <v>--</v>
      </c>
      <c r="R213" s="58">
        <f t="shared" si="37"/>
        <v>0</v>
      </c>
      <c r="S213" s="74">
        <f t="shared" si="38"/>
        <v>0</v>
      </c>
      <c r="T213" s="58">
        <f t="shared" si="39"/>
        <v>0</v>
      </c>
    </row>
    <row r="214" spans="1:20" x14ac:dyDescent="0.2">
      <c r="A214" s="71">
        <v>207</v>
      </c>
      <c r="B214" s="39">
        <f>'3. Input Data'!B222</f>
        <v>0</v>
      </c>
      <c r="C214" s="51" t="str">
        <f>IF('3. Input Data'!D222=0,"--",'3. Input Data'!D222)</f>
        <v>--</v>
      </c>
      <c r="D214" s="58">
        <f t="shared" si="30"/>
        <v>0</v>
      </c>
      <c r="E214" s="74" t="str">
        <f>IF('3. Input Data'!E222=0,"--",'3. Input Data'!E222)</f>
        <v>--</v>
      </c>
      <c r="F214" s="58">
        <f t="shared" si="31"/>
        <v>0</v>
      </c>
      <c r="G214" s="51" t="str">
        <f>IF('3. Input Data'!G222=0,"--",'3. Input Data'!G222)</f>
        <v>--</v>
      </c>
      <c r="H214" s="58">
        <f t="shared" si="32"/>
        <v>0</v>
      </c>
      <c r="I214" s="51" t="str">
        <f>IF('3. Input Data'!H222=0,"--",'3. Input Data'!H222)</f>
        <v>--</v>
      </c>
      <c r="J214" s="58">
        <f t="shared" si="33"/>
        <v>0</v>
      </c>
      <c r="K214" s="51" t="str">
        <f>IF('3. Input Data'!I222=0,"--",'3. Input Data'!I222)</f>
        <v>--</v>
      </c>
      <c r="L214" s="58">
        <f t="shared" si="34"/>
        <v>0</v>
      </c>
      <c r="M214" s="51" t="str">
        <f>IF('3. Input Data'!J222=0,"--",'3. Input Data'!J222)</f>
        <v>--</v>
      </c>
      <c r="N214" s="58">
        <f t="shared" si="35"/>
        <v>0</v>
      </c>
      <c r="O214" s="51" t="str">
        <f>IF('3. Input Data'!K222=0,"--",'3. Input Data'!K222)</f>
        <v>--</v>
      </c>
      <c r="P214" s="58">
        <f t="shared" si="36"/>
        <v>0</v>
      </c>
      <c r="Q214" s="51" t="str">
        <f>IF('3. Input Data'!L222=0,"--",'3. Input Data'!L222)</f>
        <v>--</v>
      </c>
      <c r="R214" s="58">
        <f t="shared" si="37"/>
        <v>0</v>
      </c>
      <c r="S214" s="74">
        <f t="shared" si="38"/>
        <v>0</v>
      </c>
      <c r="T214" s="58">
        <f t="shared" si="39"/>
        <v>0</v>
      </c>
    </row>
    <row r="215" spans="1:20" x14ac:dyDescent="0.2">
      <c r="A215" s="71">
        <v>208</v>
      </c>
      <c r="B215" s="39">
        <f>'3. Input Data'!B223</f>
        <v>0</v>
      </c>
      <c r="C215" s="51" t="str">
        <f>IF('3. Input Data'!D223=0,"--",'3. Input Data'!D223)</f>
        <v>--</v>
      </c>
      <c r="D215" s="58">
        <f t="shared" si="30"/>
        <v>0</v>
      </c>
      <c r="E215" s="74" t="str">
        <f>IF('3. Input Data'!E223=0,"--",'3. Input Data'!E223)</f>
        <v>--</v>
      </c>
      <c r="F215" s="58">
        <f t="shared" si="31"/>
        <v>0</v>
      </c>
      <c r="G215" s="51" t="str">
        <f>IF('3. Input Data'!G223=0,"--",'3. Input Data'!G223)</f>
        <v>--</v>
      </c>
      <c r="H215" s="58">
        <f t="shared" si="32"/>
        <v>0</v>
      </c>
      <c r="I215" s="51" t="str">
        <f>IF('3. Input Data'!H223=0,"--",'3. Input Data'!H223)</f>
        <v>--</v>
      </c>
      <c r="J215" s="58">
        <f t="shared" si="33"/>
        <v>0</v>
      </c>
      <c r="K215" s="51" t="str">
        <f>IF('3. Input Data'!I223=0,"--",'3. Input Data'!I223)</f>
        <v>--</v>
      </c>
      <c r="L215" s="58">
        <f t="shared" si="34"/>
        <v>0</v>
      </c>
      <c r="M215" s="51" t="str">
        <f>IF('3. Input Data'!J223=0,"--",'3. Input Data'!J223)</f>
        <v>--</v>
      </c>
      <c r="N215" s="58">
        <f t="shared" si="35"/>
        <v>0</v>
      </c>
      <c r="O215" s="51" t="str">
        <f>IF('3. Input Data'!K223=0,"--",'3. Input Data'!K223)</f>
        <v>--</v>
      </c>
      <c r="P215" s="58">
        <f t="shared" si="36"/>
        <v>0</v>
      </c>
      <c r="Q215" s="51" t="str">
        <f>IF('3. Input Data'!L223=0,"--",'3. Input Data'!L223)</f>
        <v>--</v>
      </c>
      <c r="R215" s="58">
        <f t="shared" si="37"/>
        <v>0</v>
      </c>
      <c r="S215" s="74">
        <f t="shared" si="38"/>
        <v>0</v>
      </c>
      <c r="T215" s="58">
        <f t="shared" si="39"/>
        <v>0</v>
      </c>
    </row>
    <row r="216" spans="1:20" x14ac:dyDescent="0.2">
      <c r="A216" s="71">
        <v>209</v>
      </c>
      <c r="B216" s="39">
        <f>'3. Input Data'!B224</f>
        <v>0</v>
      </c>
      <c r="C216" s="51" t="str">
        <f>IF('3. Input Data'!D224=0,"--",'3. Input Data'!D224)</f>
        <v>--</v>
      </c>
      <c r="D216" s="58">
        <f t="shared" si="30"/>
        <v>0</v>
      </c>
      <c r="E216" s="74" t="str">
        <f>IF('3. Input Data'!E224=0,"--",'3. Input Data'!E224)</f>
        <v>--</v>
      </c>
      <c r="F216" s="58">
        <f t="shared" si="31"/>
        <v>0</v>
      </c>
      <c r="G216" s="51" t="str">
        <f>IF('3. Input Data'!G224=0,"--",'3. Input Data'!G224)</f>
        <v>--</v>
      </c>
      <c r="H216" s="58">
        <f t="shared" si="32"/>
        <v>0</v>
      </c>
      <c r="I216" s="51" t="str">
        <f>IF('3. Input Data'!H224=0,"--",'3. Input Data'!H224)</f>
        <v>--</v>
      </c>
      <c r="J216" s="58">
        <f t="shared" si="33"/>
        <v>0</v>
      </c>
      <c r="K216" s="51" t="str">
        <f>IF('3. Input Data'!I224=0,"--",'3. Input Data'!I224)</f>
        <v>--</v>
      </c>
      <c r="L216" s="58">
        <f t="shared" si="34"/>
        <v>0</v>
      </c>
      <c r="M216" s="51" t="str">
        <f>IF('3. Input Data'!J224=0,"--",'3. Input Data'!J224)</f>
        <v>--</v>
      </c>
      <c r="N216" s="58">
        <f t="shared" si="35"/>
        <v>0</v>
      </c>
      <c r="O216" s="51" t="str">
        <f>IF('3. Input Data'!K224=0,"--",'3. Input Data'!K224)</f>
        <v>--</v>
      </c>
      <c r="P216" s="58">
        <f t="shared" si="36"/>
        <v>0</v>
      </c>
      <c r="Q216" s="51" t="str">
        <f>IF('3. Input Data'!L224=0,"--",'3. Input Data'!L224)</f>
        <v>--</v>
      </c>
      <c r="R216" s="58">
        <f t="shared" si="37"/>
        <v>0</v>
      </c>
      <c r="S216" s="74">
        <f t="shared" si="38"/>
        <v>0</v>
      </c>
      <c r="T216" s="58">
        <f t="shared" si="39"/>
        <v>0</v>
      </c>
    </row>
    <row r="217" spans="1:20" x14ac:dyDescent="0.2">
      <c r="A217" s="71">
        <v>210</v>
      </c>
      <c r="B217" s="39">
        <f>'3. Input Data'!B225</f>
        <v>0</v>
      </c>
      <c r="C217" s="51" t="str">
        <f>IF('3. Input Data'!D225=0,"--",'3. Input Data'!D225)</f>
        <v>--</v>
      </c>
      <c r="D217" s="58">
        <f t="shared" si="30"/>
        <v>0</v>
      </c>
      <c r="E217" s="74" t="str">
        <f>IF('3. Input Data'!E225=0,"--",'3. Input Data'!E225)</f>
        <v>--</v>
      </c>
      <c r="F217" s="58">
        <f t="shared" si="31"/>
        <v>0</v>
      </c>
      <c r="G217" s="51" t="str">
        <f>IF('3. Input Data'!G225=0,"--",'3. Input Data'!G225)</f>
        <v>--</v>
      </c>
      <c r="H217" s="58">
        <f t="shared" si="32"/>
        <v>0</v>
      </c>
      <c r="I217" s="51" t="str">
        <f>IF('3. Input Data'!H225=0,"--",'3. Input Data'!H225)</f>
        <v>--</v>
      </c>
      <c r="J217" s="58">
        <f t="shared" si="33"/>
        <v>0</v>
      </c>
      <c r="K217" s="51" t="str">
        <f>IF('3. Input Data'!I225=0,"--",'3. Input Data'!I225)</f>
        <v>--</v>
      </c>
      <c r="L217" s="58">
        <f t="shared" si="34"/>
        <v>0</v>
      </c>
      <c r="M217" s="51" t="str">
        <f>IF('3. Input Data'!J225=0,"--",'3. Input Data'!J225)</f>
        <v>--</v>
      </c>
      <c r="N217" s="58">
        <f t="shared" si="35"/>
        <v>0</v>
      </c>
      <c r="O217" s="51" t="str">
        <f>IF('3. Input Data'!K225=0,"--",'3. Input Data'!K225)</f>
        <v>--</v>
      </c>
      <c r="P217" s="58">
        <f t="shared" si="36"/>
        <v>0</v>
      </c>
      <c r="Q217" s="51" t="str">
        <f>IF('3. Input Data'!L225=0,"--",'3. Input Data'!L225)</f>
        <v>--</v>
      </c>
      <c r="R217" s="58">
        <f t="shared" si="37"/>
        <v>0</v>
      </c>
      <c r="S217" s="74">
        <f t="shared" si="38"/>
        <v>0</v>
      </c>
      <c r="T217" s="58">
        <f t="shared" si="39"/>
        <v>0</v>
      </c>
    </row>
    <row r="218" spans="1:20" x14ac:dyDescent="0.2">
      <c r="A218" s="71">
        <v>211</v>
      </c>
      <c r="B218" s="39">
        <f>'3. Input Data'!B226</f>
        <v>0</v>
      </c>
      <c r="C218" s="51" t="str">
        <f>IF('3. Input Data'!D226=0,"--",'3. Input Data'!D226)</f>
        <v>--</v>
      </c>
      <c r="D218" s="58">
        <f t="shared" si="30"/>
        <v>0</v>
      </c>
      <c r="E218" s="74" t="str">
        <f>IF('3. Input Data'!E226=0,"--",'3. Input Data'!E226)</f>
        <v>--</v>
      </c>
      <c r="F218" s="58">
        <f t="shared" si="31"/>
        <v>0</v>
      </c>
      <c r="G218" s="51" t="str">
        <f>IF('3. Input Data'!G226=0,"--",'3. Input Data'!G226)</f>
        <v>--</v>
      </c>
      <c r="H218" s="58">
        <f t="shared" si="32"/>
        <v>0</v>
      </c>
      <c r="I218" s="51" t="str">
        <f>IF('3. Input Data'!H226=0,"--",'3. Input Data'!H226)</f>
        <v>--</v>
      </c>
      <c r="J218" s="58">
        <f t="shared" si="33"/>
        <v>0</v>
      </c>
      <c r="K218" s="51" t="str">
        <f>IF('3. Input Data'!I226=0,"--",'3. Input Data'!I226)</f>
        <v>--</v>
      </c>
      <c r="L218" s="58">
        <f t="shared" si="34"/>
        <v>0</v>
      </c>
      <c r="M218" s="51" t="str">
        <f>IF('3. Input Data'!J226=0,"--",'3. Input Data'!J226)</f>
        <v>--</v>
      </c>
      <c r="N218" s="58">
        <f t="shared" si="35"/>
        <v>0</v>
      </c>
      <c r="O218" s="51" t="str">
        <f>IF('3. Input Data'!K226=0,"--",'3. Input Data'!K226)</f>
        <v>--</v>
      </c>
      <c r="P218" s="58">
        <f t="shared" si="36"/>
        <v>0</v>
      </c>
      <c r="Q218" s="51" t="str">
        <f>IF('3. Input Data'!L226=0,"--",'3. Input Data'!L226)</f>
        <v>--</v>
      </c>
      <c r="R218" s="58">
        <f t="shared" si="37"/>
        <v>0</v>
      </c>
      <c r="S218" s="74">
        <f t="shared" si="38"/>
        <v>0</v>
      </c>
      <c r="T218" s="58">
        <f t="shared" si="39"/>
        <v>0</v>
      </c>
    </row>
    <row r="219" spans="1:20" x14ac:dyDescent="0.2">
      <c r="A219" s="71">
        <v>212</v>
      </c>
      <c r="B219" s="39">
        <f>'3. Input Data'!B227</f>
        <v>0</v>
      </c>
      <c r="C219" s="51" t="str">
        <f>IF('3. Input Data'!D227=0,"--",'3. Input Data'!D227)</f>
        <v>--</v>
      </c>
      <c r="D219" s="58">
        <f t="shared" si="30"/>
        <v>0</v>
      </c>
      <c r="E219" s="74" t="str">
        <f>IF('3. Input Data'!E227=0,"--",'3. Input Data'!E227)</f>
        <v>--</v>
      </c>
      <c r="F219" s="58">
        <f t="shared" si="31"/>
        <v>0</v>
      </c>
      <c r="G219" s="51" t="str">
        <f>IF('3. Input Data'!G227=0,"--",'3. Input Data'!G227)</f>
        <v>--</v>
      </c>
      <c r="H219" s="58">
        <f t="shared" si="32"/>
        <v>0</v>
      </c>
      <c r="I219" s="51" t="str">
        <f>IF('3. Input Data'!H227=0,"--",'3. Input Data'!H227)</f>
        <v>--</v>
      </c>
      <c r="J219" s="58">
        <f t="shared" si="33"/>
        <v>0</v>
      </c>
      <c r="K219" s="51" t="str">
        <f>IF('3. Input Data'!I227=0,"--",'3. Input Data'!I227)</f>
        <v>--</v>
      </c>
      <c r="L219" s="58">
        <f t="shared" si="34"/>
        <v>0</v>
      </c>
      <c r="M219" s="51" t="str">
        <f>IF('3. Input Data'!J227=0,"--",'3. Input Data'!J227)</f>
        <v>--</v>
      </c>
      <c r="N219" s="58">
        <f t="shared" si="35"/>
        <v>0</v>
      </c>
      <c r="O219" s="51" t="str">
        <f>IF('3. Input Data'!K227=0,"--",'3. Input Data'!K227)</f>
        <v>--</v>
      </c>
      <c r="P219" s="58">
        <f t="shared" si="36"/>
        <v>0</v>
      </c>
      <c r="Q219" s="51" t="str">
        <f>IF('3. Input Data'!L227=0,"--",'3. Input Data'!L227)</f>
        <v>--</v>
      </c>
      <c r="R219" s="58">
        <f t="shared" si="37"/>
        <v>0</v>
      </c>
      <c r="S219" s="74">
        <f t="shared" si="38"/>
        <v>0</v>
      </c>
      <c r="T219" s="58">
        <f t="shared" si="39"/>
        <v>0</v>
      </c>
    </row>
    <row r="220" spans="1:20" x14ac:dyDescent="0.2">
      <c r="A220" s="71">
        <v>213</v>
      </c>
      <c r="B220" s="39">
        <f>'3. Input Data'!B228</f>
        <v>0</v>
      </c>
      <c r="C220" s="51" t="str">
        <f>IF('3. Input Data'!D228=0,"--",'3. Input Data'!D228)</f>
        <v>--</v>
      </c>
      <c r="D220" s="58">
        <f t="shared" si="30"/>
        <v>0</v>
      </c>
      <c r="E220" s="74" t="str">
        <f>IF('3. Input Data'!E228=0,"--",'3. Input Data'!E228)</f>
        <v>--</v>
      </c>
      <c r="F220" s="58">
        <f t="shared" si="31"/>
        <v>0</v>
      </c>
      <c r="G220" s="51" t="str">
        <f>IF('3. Input Data'!G228=0,"--",'3. Input Data'!G228)</f>
        <v>--</v>
      </c>
      <c r="H220" s="58">
        <f t="shared" si="32"/>
        <v>0</v>
      </c>
      <c r="I220" s="51" t="str">
        <f>IF('3. Input Data'!H228=0,"--",'3. Input Data'!H228)</f>
        <v>--</v>
      </c>
      <c r="J220" s="58">
        <f t="shared" si="33"/>
        <v>0</v>
      </c>
      <c r="K220" s="51" t="str">
        <f>IF('3. Input Data'!I228=0,"--",'3. Input Data'!I228)</f>
        <v>--</v>
      </c>
      <c r="L220" s="58">
        <f t="shared" si="34"/>
        <v>0</v>
      </c>
      <c r="M220" s="51" t="str">
        <f>IF('3. Input Data'!J228=0,"--",'3. Input Data'!J228)</f>
        <v>--</v>
      </c>
      <c r="N220" s="58">
        <f t="shared" si="35"/>
        <v>0</v>
      </c>
      <c r="O220" s="51" t="str">
        <f>IF('3. Input Data'!K228=0,"--",'3. Input Data'!K228)</f>
        <v>--</v>
      </c>
      <c r="P220" s="58">
        <f t="shared" si="36"/>
        <v>0</v>
      </c>
      <c r="Q220" s="51" t="str">
        <f>IF('3. Input Data'!L228=0,"--",'3. Input Data'!L228)</f>
        <v>--</v>
      </c>
      <c r="R220" s="58">
        <f t="shared" si="37"/>
        <v>0</v>
      </c>
      <c r="S220" s="74">
        <f t="shared" si="38"/>
        <v>0</v>
      </c>
      <c r="T220" s="58">
        <f t="shared" si="39"/>
        <v>0</v>
      </c>
    </row>
    <row r="221" spans="1:20" x14ac:dyDescent="0.2">
      <c r="A221" s="71">
        <v>214</v>
      </c>
      <c r="B221" s="39">
        <f>'3. Input Data'!B229</f>
        <v>0</v>
      </c>
      <c r="C221" s="51" t="str">
        <f>IF('3. Input Data'!D229=0,"--",'3. Input Data'!D229)</f>
        <v>--</v>
      </c>
      <c r="D221" s="58">
        <f t="shared" si="30"/>
        <v>0</v>
      </c>
      <c r="E221" s="74" t="str">
        <f>IF('3. Input Data'!E229=0,"--",'3. Input Data'!E229)</f>
        <v>--</v>
      </c>
      <c r="F221" s="58">
        <f t="shared" si="31"/>
        <v>0</v>
      </c>
      <c r="G221" s="51" t="str">
        <f>IF('3. Input Data'!G229=0,"--",'3. Input Data'!G229)</f>
        <v>--</v>
      </c>
      <c r="H221" s="58">
        <f t="shared" si="32"/>
        <v>0</v>
      </c>
      <c r="I221" s="51" t="str">
        <f>IF('3. Input Data'!H229=0,"--",'3. Input Data'!H229)</f>
        <v>--</v>
      </c>
      <c r="J221" s="58">
        <f t="shared" si="33"/>
        <v>0</v>
      </c>
      <c r="K221" s="51" t="str">
        <f>IF('3. Input Data'!I229=0,"--",'3. Input Data'!I229)</f>
        <v>--</v>
      </c>
      <c r="L221" s="58">
        <f t="shared" si="34"/>
        <v>0</v>
      </c>
      <c r="M221" s="51" t="str">
        <f>IF('3. Input Data'!J229=0,"--",'3. Input Data'!J229)</f>
        <v>--</v>
      </c>
      <c r="N221" s="58">
        <f t="shared" si="35"/>
        <v>0</v>
      </c>
      <c r="O221" s="51" t="str">
        <f>IF('3. Input Data'!K229=0,"--",'3. Input Data'!K229)</f>
        <v>--</v>
      </c>
      <c r="P221" s="58">
        <f t="shared" si="36"/>
        <v>0</v>
      </c>
      <c r="Q221" s="51" t="str">
        <f>IF('3. Input Data'!L229=0,"--",'3. Input Data'!L229)</f>
        <v>--</v>
      </c>
      <c r="R221" s="58">
        <f t="shared" si="37"/>
        <v>0</v>
      </c>
      <c r="S221" s="74">
        <f t="shared" si="38"/>
        <v>0</v>
      </c>
      <c r="T221" s="58">
        <f t="shared" si="39"/>
        <v>0</v>
      </c>
    </row>
    <row r="222" spans="1:20" x14ac:dyDescent="0.2">
      <c r="A222" s="71">
        <v>215</v>
      </c>
      <c r="B222" s="39">
        <f>'3. Input Data'!B230</f>
        <v>0</v>
      </c>
      <c r="C222" s="51" t="str">
        <f>IF('3. Input Data'!D230=0,"--",'3. Input Data'!D230)</f>
        <v>--</v>
      </c>
      <c r="D222" s="58">
        <f t="shared" si="30"/>
        <v>0</v>
      </c>
      <c r="E222" s="74" t="str">
        <f>IF('3. Input Data'!E230=0,"--",'3. Input Data'!E230)</f>
        <v>--</v>
      </c>
      <c r="F222" s="58">
        <f t="shared" si="31"/>
        <v>0</v>
      </c>
      <c r="G222" s="51" t="str">
        <f>IF('3. Input Data'!G230=0,"--",'3. Input Data'!G230)</f>
        <v>--</v>
      </c>
      <c r="H222" s="58">
        <f t="shared" si="32"/>
        <v>0</v>
      </c>
      <c r="I222" s="51" t="str">
        <f>IF('3. Input Data'!H230=0,"--",'3. Input Data'!H230)</f>
        <v>--</v>
      </c>
      <c r="J222" s="58">
        <f t="shared" si="33"/>
        <v>0</v>
      </c>
      <c r="K222" s="51" t="str">
        <f>IF('3. Input Data'!I230=0,"--",'3. Input Data'!I230)</f>
        <v>--</v>
      </c>
      <c r="L222" s="58">
        <f t="shared" si="34"/>
        <v>0</v>
      </c>
      <c r="M222" s="51" t="str">
        <f>IF('3. Input Data'!J230=0,"--",'3. Input Data'!J230)</f>
        <v>--</v>
      </c>
      <c r="N222" s="58">
        <f t="shared" si="35"/>
        <v>0</v>
      </c>
      <c r="O222" s="51" t="str">
        <f>IF('3. Input Data'!K230=0,"--",'3. Input Data'!K230)</f>
        <v>--</v>
      </c>
      <c r="P222" s="58">
        <f t="shared" si="36"/>
        <v>0</v>
      </c>
      <c r="Q222" s="51" t="str">
        <f>IF('3. Input Data'!L230=0,"--",'3. Input Data'!L230)</f>
        <v>--</v>
      </c>
      <c r="R222" s="58">
        <f t="shared" si="37"/>
        <v>0</v>
      </c>
      <c r="S222" s="74">
        <f t="shared" si="38"/>
        <v>0</v>
      </c>
      <c r="T222" s="58">
        <f t="shared" si="39"/>
        <v>0</v>
      </c>
    </row>
    <row r="223" spans="1:20" x14ac:dyDescent="0.2">
      <c r="A223" s="71">
        <v>216</v>
      </c>
      <c r="B223" s="39">
        <f>'3. Input Data'!B231</f>
        <v>0</v>
      </c>
      <c r="C223" s="51" t="str">
        <f>IF('3. Input Data'!D231=0,"--",'3. Input Data'!D231)</f>
        <v>--</v>
      </c>
      <c r="D223" s="58">
        <f t="shared" si="30"/>
        <v>0</v>
      </c>
      <c r="E223" s="74" t="str">
        <f>IF('3. Input Data'!E231=0,"--",'3. Input Data'!E231)</f>
        <v>--</v>
      </c>
      <c r="F223" s="58">
        <f t="shared" si="31"/>
        <v>0</v>
      </c>
      <c r="G223" s="51" t="str">
        <f>IF('3. Input Data'!G231=0,"--",'3. Input Data'!G231)</f>
        <v>--</v>
      </c>
      <c r="H223" s="58">
        <f t="shared" si="32"/>
        <v>0</v>
      </c>
      <c r="I223" s="51" t="str">
        <f>IF('3. Input Data'!H231=0,"--",'3. Input Data'!H231)</f>
        <v>--</v>
      </c>
      <c r="J223" s="58">
        <f t="shared" si="33"/>
        <v>0</v>
      </c>
      <c r="K223" s="51" t="str">
        <f>IF('3. Input Data'!I231=0,"--",'3. Input Data'!I231)</f>
        <v>--</v>
      </c>
      <c r="L223" s="58">
        <f t="shared" si="34"/>
        <v>0</v>
      </c>
      <c r="M223" s="51" t="str">
        <f>IF('3. Input Data'!J231=0,"--",'3. Input Data'!J231)</f>
        <v>--</v>
      </c>
      <c r="N223" s="58">
        <f t="shared" si="35"/>
        <v>0</v>
      </c>
      <c r="O223" s="51" t="str">
        <f>IF('3. Input Data'!K231=0,"--",'3. Input Data'!K231)</f>
        <v>--</v>
      </c>
      <c r="P223" s="58">
        <f t="shared" si="36"/>
        <v>0</v>
      </c>
      <c r="Q223" s="51" t="str">
        <f>IF('3. Input Data'!L231=0,"--",'3. Input Data'!L231)</f>
        <v>--</v>
      </c>
      <c r="R223" s="58">
        <f t="shared" si="37"/>
        <v>0</v>
      </c>
      <c r="S223" s="74">
        <f t="shared" si="38"/>
        <v>0</v>
      </c>
      <c r="T223" s="58">
        <f t="shared" si="39"/>
        <v>0</v>
      </c>
    </row>
    <row r="224" spans="1:20" x14ac:dyDescent="0.2">
      <c r="A224" s="71">
        <v>217</v>
      </c>
      <c r="B224" s="39">
        <f>'3. Input Data'!B232</f>
        <v>0</v>
      </c>
      <c r="C224" s="51" t="str">
        <f>IF('3. Input Data'!D232=0,"--",'3. Input Data'!D232)</f>
        <v>--</v>
      </c>
      <c r="D224" s="58">
        <f t="shared" si="30"/>
        <v>0</v>
      </c>
      <c r="E224" s="74" t="str">
        <f>IF('3. Input Data'!E232=0,"--",'3. Input Data'!E232)</f>
        <v>--</v>
      </c>
      <c r="F224" s="58">
        <f t="shared" si="31"/>
        <v>0</v>
      </c>
      <c r="G224" s="51" t="str">
        <f>IF('3. Input Data'!G232=0,"--",'3. Input Data'!G232)</f>
        <v>--</v>
      </c>
      <c r="H224" s="58">
        <f t="shared" si="32"/>
        <v>0</v>
      </c>
      <c r="I224" s="51" t="str">
        <f>IF('3. Input Data'!H232=0,"--",'3. Input Data'!H232)</f>
        <v>--</v>
      </c>
      <c r="J224" s="58">
        <f t="shared" si="33"/>
        <v>0</v>
      </c>
      <c r="K224" s="51" t="str">
        <f>IF('3. Input Data'!I232=0,"--",'3. Input Data'!I232)</f>
        <v>--</v>
      </c>
      <c r="L224" s="58">
        <f t="shared" si="34"/>
        <v>0</v>
      </c>
      <c r="M224" s="51" t="str">
        <f>IF('3. Input Data'!J232=0,"--",'3. Input Data'!J232)</f>
        <v>--</v>
      </c>
      <c r="N224" s="58">
        <f t="shared" si="35"/>
        <v>0</v>
      </c>
      <c r="O224" s="51" t="str">
        <f>IF('3. Input Data'!K232=0,"--",'3. Input Data'!K232)</f>
        <v>--</v>
      </c>
      <c r="P224" s="58">
        <f t="shared" si="36"/>
        <v>0</v>
      </c>
      <c r="Q224" s="51" t="str">
        <f>IF('3. Input Data'!L232=0,"--",'3. Input Data'!L232)</f>
        <v>--</v>
      </c>
      <c r="R224" s="58">
        <f t="shared" si="37"/>
        <v>0</v>
      </c>
      <c r="S224" s="74">
        <f t="shared" si="38"/>
        <v>0</v>
      </c>
      <c r="T224" s="58">
        <f t="shared" si="39"/>
        <v>0</v>
      </c>
    </row>
    <row r="225" spans="1:20" x14ac:dyDescent="0.2">
      <c r="A225" s="71">
        <v>218</v>
      </c>
      <c r="B225" s="39">
        <f>'3. Input Data'!B233</f>
        <v>0</v>
      </c>
      <c r="C225" s="51" t="str">
        <f>IF('3. Input Data'!D233=0,"--",'3. Input Data'!D233)</f>
        <v>--</v>
      </c>
      <c r="D225" s="58">
        <f t="shared" si="30"/>
        <v>0</v>
      </c>
      <c r="E225" s="74" t="str">
        <f>IF('3. Input Data'!E233=0,"--",'3. Input Data'!E233)</f>
        <v>--</v>
      </c>
      <c r="F225" s="58">
        <f t="shared" si="31"/>
        <v>0</v>
      </c>
      <c r="G225" s="51" t="str">
        <f>IF('3. Input Data'!G233=0,"--",'3. Input Data'!G233)</f>
        <v>--</v>
      </c>
      <c r="H225" s="58">
        <f t="shared" si="32"/>
        <v>0</v>
      </c>
      <c r="I225" s="51" t="str">
        <f>IF('3. Input Data'!H233=0,"--",'3. Input Data'!H233)</f>
        <v>--</v>
      </c>
      <c r="J225" s="58">
        <f t="shared" si="33"/>
        <v>0</v>
      </c>
      <c r="K225" s="51" t="str">
        <f>IF('3. Input Data'!I233=0,"--",'3. Input Data'!I233)</f>
        <v>--</v>
      </c>
      <c r="L225" s="58">
        <f t="shared" si="34"/>
        <v>0</v>
      </c>
      <c r="M225" s="51" t="str">
        <f>IF('3. Input Data'!J233=0,"--",'3. Input Data'!J233)</f>
        <v>--</v>
      </c>
      <c r="N225" s="58">
        <f t="shared" si="35"/>
        <v>0</v>
      </c>
      <c r="O225" s="51" t="str">
        <f>IF('3. Input Data'!K233=0,"--",'3. Input Data'!K233)</f>
        <v>--</v>
      </c>
      <c r="P225" s="58">
        <f t="shared" si="36"/>
        <v>0</v>
      </c>
      <c r="Q225" s="51" t="str">
        <f>IF('3. Input Data'!L233=0,"--",'3. Input Data'!L233)</f>
        <v>--</v>
      </c>
      <c r="R225" s="58">
        <f t="shared" si="37"/>
        <v>0</v>
      </c>
      <c r="S225" s="74">
        <f t="shared" si="38"/>
        <v>0</v>
      </c>
      <c r="T225" s="58">
        <f t="shared" si="39"/>
        <v>0</v>
      </c>
    </row>
    <row r="226" spans="1:20" x14ac:dyDescent="0.2">
      <c r="A226" s="71">
        <v>219</v>
      </c>
      <c r="B226" s="39">
        <f>'3. Input Data'!B234</f>
        <v>0</v>
      </c>
      <c r="C226" s="51" t="str">
        <f>IF('3. Input Data'!D234=0,"--",'3. Input Data'!D234)</f>
        <v>--</v>
      </c>
      <c r="D226" s="58">
        <f t="shared" si="30"/>
        <v>0</v>
      </c>
      <c r="E226" s="74" t="str">
        <f>IF('3. Input Data'!E234=0,"--",'3. Input Data'!E234)</f>
        <v>--</v>
      </c>
      <c r="F226" s="58">
        <f t="shared" si="31"/>
        <v>0</v>
      </c>
      <c r="G226" s="51" t="str">
        <f>IF('3. Input Data'!G234=0,"--",'3. Input Data'!G234)</f>
        <v>--</v>
      </c>
      <c r="H226" s="58">
        <f t="shared" si="32"/>
        <v>0</v>
      </c>
      <c r="I226" s="51" t="str">
        <f>IF('3. Input Data'!H234=0,"--",'3. Input Data'!H234)</f>
        <v>--</v>
      </c>
      <c r="J226" s="58">
        <f t="shared" si="33"/>
        <v>0</v>
      </c>
      <c r="K226" s="51" t="str">
        <f>IF('3. Input Data'!I234=0,"--",'3. Input Data'!I234)</f>
        <v>--</v>
      </c>
      <c r="L226" s="58">
        <f t="shared" si="34"/>
        <v>0</v>
      </c>
      <c r="M226" s="51" t="str">
        <f>IF('3. Input Data'!J234=0,"--",'3. Input Data'!J234)</f>
        <v>--</v>
      </c>
      <c r="N226" s="58">
        <f t="shared" si="35"/>
        <v>0</v>
      </c>
      <c r="O226" s="51" t="str">
        <f>IF('3. Input Data'!K234=0,"--",'3. Input Data'!K234)</f>
        <v>--</v>
      </c>
      <c r="P226" s="58">
        <f t="shared" si="36"/>
        <v>0</v>
      </c>
      <c r="Q226" s="51" t="str">
        <f>IF('3. Input Data'!L234=0,"--",'3. Input Data'!L234)</f>
        <v>--</v>
      </c>
      <c r="R226" s="58">
        <f t="shared" si="37"/>
        <v>0</v>
      </c>
      <c r="S226" s="74">
        <f t="shared" si="38"/>
        <v>0</v>
      </c>
      <c r="T226" s="58">
        <f t="shared" si="39"/>
        <v>0</v>
      </c>
    </row>
    <row r="227" spans="1:20" x14ac:dyDescent="0.2">
      <c r="A227" s="71">
        <v>220</v>
      </c>
      <c r="B227" s="39">
        <f>'3. Input Data'!B235</f>
        <v>0</v>
      </c>
      <c r="C227" s="51" t="str">
        <f>IF('3. Input Data'!D235=0,"--",'3. Input Data'!D235)</f>
        <v>--</v>
      </c>
      <c r="D227" s="58">
        <f t="shared" si="30"/>
        <v>0</v>
      </c>
      <c r="E227" s="74" t="str">
        <f>IF('3. Input Data'!E235=0,"--",'3. Input Data'!E235)</f>
        <v>--</v>
      </c>
      <c r="F227" s="58">
        <f t="shared" si="31"/>
        <v>0</v>
      </c>
      <c r="G227" s="51" t="str">
        <f>IF('3. Input Data'!G235=0,"--",'3. Input Data'!G235)</f>
        <v>--</v>
      </c>
      <c r="H227" s="58">
        <f t="shared" si="32"/>
        <v>0</v>
      </c>
      <c r="I227" s="51" t="str">
        <f>IF('3. Input Data'!H235=0,"--",'3. Input Data'!H235)</f>
        <v>--</v>
      </c>
      <c r="J227" s="58">
        <f t="shared" si="33"/>
        <v>0</v>
      </c>
      <c r="K227" s="51" t="str">
        <f>IF('3. Input Data'!I235=0,"--",'3. Input Data'!I235)</f>
        <v>--</v>
      </c>
      <c r="L227" s="58">
        <f t="shared" si="34"/>
        <v>0</v>
      </c>
      <c r="M227" s="51" t="str">
        <f>IF('3. Input Data'!J235=0,"--",'3. Input Data'!J235)</f>
        <v>--</v>
      </c>
      <c r="N227" s="58">
        <f t="shared" si="35"/>
        <v>0</v>
      </c>
      <c r="O227" s="51" t="str">
        <f>IF('3. Input Data'!K235=0,"--",'3. Input Data'!K235)</f>
        <v>--</v>
      </c>
      <c r="P227" s="58">
        <f t="shared" si="36"/>
        <v>0</v>
      </c>
      <c r="Q227" s="51" t="str">
        <f>IF('3. Input Data'!L235=0,"--",'3. Input Data'!L235)</f>
        <v>--</v>
      </c>
      <c r="R227" s="58">
        <f t="shared" si="37"/>
        <v>0</v>
      </c>
      <c r="S227" s="74">
        <f t="shared" si="38"/>
        <v>0</v>
      </c>
      <c r="T227" s="58">
        <f t="shared" si="39"/>
        <v>0</v>
      </c>
    </row>
    <row r="228" spans="1:20" x14ac:dyDescent="0.2">
      <c r="A228" s="71">
        <v>221</v>
      </c>
      <c r="B228" s="39">
        <f>'3. Input Data'!B236</f>
        <v>0</v>
      </c>
      <c r="C228" s="51" t="str">
        <f>IF('3. Input Data'!D236=0,"--",'3. Input Data'!D236)</f>
        <v>--</v>
      </c>
      <c r="D228" s="58">
        <f t="shared" si="30"/>
        <v>0</v>
      </c>
      <c r="E228" s="74" t="str">
        <f>IF('3. Input Data'!E236=0,"--",'3. Input Data'!E236)</f>
        <v>--</v>
      </c>
      <c r="F228" s="58">
        <f t="shared" si="31"/>
        <v>0</v>
      </c>
      <c r="G228" s="51" t="str">
        <f>IF('3. Input Data'!G236=0,"--",'3. Input Data'!G236)</f>
        <v>--</v>
      </c>
      <c r="H228" s="58">
        <f t="shared" si="32"/>
        <v>0</v>
      </c>
      <c r="I228" s="51" t="str">
        <f>IF('3. Input Data'!H236=0,"--",'3. Input Data'!H236)</f>
        <v>--</v>
      </c>
      <c r="J228" s="58">
        <f t="shared" si="33"/>
        <v>0</v>
      </c>
      <c r="K228" s="51" t="str">
        <f>IF('3. Input Data'!I236=0,"--",'3. Input Data'!I236)</f>
        <v>--</v>
      </c>
      <c r="L228" s="58">
        <f t="shared" si="34"/>
        <v>0</v>
      </c>
      <c r="M228" s="51" t="str">
        <f>IF('3. Input Data'!J236=0,"--",'3. Input Data'!J236)</f>
        <v>--</v>
      </c>
      <c r="N228" s="58">
        <f t="shared" si="35"/>
        <v>0</v>
      </c>
      <c r="O228" s="51" t="str">
        <f>IF('3. Input Data'!K236=0,"--",'3. Input Data'!K236)</f>
        <v>--</v>
      </c>
      <c r="P228" s="58">
        <f t="shared" si="36"/>
        <v>0</v>
      </c>
      <c r="Q228" s="51" t="str">
        <f>IF('3. Input Data'!L236=0,"--",'3. Input Data'!L236)</f>
        <v>--</v>
      </c>
      <c r="R228" s="58">
        <f t="shared" si="37"/>
        <v>0</v>
      </c>
      <c r="S228" s="74">
        <f t="shared" si="38"/>
        <v>0</v>
      </c>
      <c r="T228" s="58">
        <f t="shared" si="39"/>
        <v>0</v>
      </c>
    </row>
    <row r="229" spans="1:20" x14ac:dyDescent="0.2">
      <c r="A229" s="71">
        <v>222</v>
      </c>
      <c r="B229" s="39">
        <f>'3. Input Data'!B237</f>
        <v>0</v>
      </c>
      <c r="C229" s="51" t="str">
        <f>IF('3. Input Data'!D237=0,"--",'3. Input Data'!D237)</f>
        <v>--</v>
      </c>
      <c r="D229" s="58">
        <f t="shared" si="30"/>
        <v>0</v>
      </c>
      <c r="E229" s="74" t="str">
        <f>IF('3. Input Data'!E237=0,"--",'3. Input Data'!E237)</f>
        <v>--</v>
      </c>
      <c r="F229" s="58">
        <f t="shared" si="31"/>
        <v>0</v>
      </c>
      <c r="G229" s="51" t="str">
        <f>IF('3. Input Data'!G237=0,"--",'3. Input Data'!G237)</f>
        <v>--</v>
      </c>
      <c r="H229" s="58">
        <f t="shared" si="32"/>
        <v>0</v>
      </c>
      <c r="I229" s="51" t="str">
        <f>IF('3. Input Data'!H237=0,"--",'3. Input Data'!H237)</f>
        <v>--</v>
      </c>
      <c r="J229" s="58">
        <f t="shared" si="33"/>
        <v>0</v>
      </c>
      <c r="K229" s="51" t="str">
        <f>IF('3. Input Data'!I237=0,"--",'3. Input Data'!I237)</f>
        <v>--</v>
      </c>
      <c r="L229" s="58">
        <f t="shared" si="34"/>
        <v>0</v>
      </c>
      <c r="M229" s="51" t="str">
        <f>IF('3. Input Data'!J237=0,"--",'3. Input Data'!J237)</f>
        <v>--</v>
      </c>
      <c r="N229" s="58">
        <f t="shared" si="35"/>
        <v>0</v>
      </c>
      <c r="O229" s="51" t="str">
        <f>IF('3. Input Data'!K237=0,"--",'3. Input Data'!K237)</f>
        <v>--</v>
      </c>
      <c r="P229" s="58">
        <f t="shared" si="36"/>
        <v>0</v>
      </c>
      <c r="Q229" s="51" t="str">
        <f>IF('3. Input Data'!L237=0,"--",'3. Input Data'!L237)</f>
        <v>--</v>
      </c>
      <c r="R229" s="58">
        <f t="shared" si="37"/>
        <v>0</v>
      </c>
      <c r="S229" s="74">
        <f t="shared" si="38"/>
        <v>0</v>
      </c>
      <c r="T229" s="58">
        <f t="shared" si="39"/>
        <v>0</v>
      </c>
    </row>
    <row r="230" spans="1:20" x14ac:dyDescent="0.2">
      <c r="A230" s="71">
        <v>223</v>
      </c>
      <c r="B230" s="39">
        <f>'3. Input Data'!B238</f>
        <v>0</v>
      </c>
      <c r="C230" s="51" t="str">
        <f>IF('3. Input Data'!D238=0,"--",'3. Input Data'!D238)</f>
        <v>--</v>
      </c>
      <c r="D230" s="58">
        <f t="shared" si="30"/>
        <v>0</v>
      </c>
      <c r="E230" s="74" t="str">
        <f>IF('3. Input Data'!E238=0,"--",'3. Input Data'!E238)</f>
        <v>--</v>
      </c>
      <c r="F230" s="58">
        <f t="shared" si="31"/>
        <v>0</v>
      </c>
      <c r="G230" s="51" t="str">
        <f>IF('3. Input Data'!G238=0,"--",'3. Input Data'!G238)</f>
        <v>--</v>
      </c>
      <c r="H230" s="58">
        <f t="shared" si="32"/>
        <v>0</v>
      </c>
      <c r="I230" s="51" t="str">
        <f>IF('3. Input Data'!H238=0,"--",'3. Input Data'!H238)</f>
        <v>--</v>
      </c>
      <c r="J230" s="58">
        <f t="shared" si="33"/>
        <v>0</v>
      </c>
      <c r="K230" s="51" t="str">
        <f>IF('3. Input Data'!I238=0,"--",'3. Input Data'!I238)</f>
        <v>--</v>
      </c>
      <c r="L230" s="58">
        <f t="shared" si="34"/>
        <v>0</v>
      </c>
      <c r="M230" s="51" t="str">
        <f>IF('3. Input Data'!J238=0,"--",'3. Input Data'!J238)</f>
        <v>--</v>
      </c>
      <c r="N230" s="58">
        <f t="shared" si="35"/>
        <v>0</v>
      </c>
      <c r="O230" s="51" t="str">
        <f>IF('3. Input Data'!K238=0,"--",'3. Input Data'!K238)</f>
        <v>--</v>
      </c>
      <c r="P230" s="58">
        <f t="shared" si="36"/>
        <v>0</v>
      </c>
      <c r="Q230" s="51" t="str">
        <f>IF('3. Input Data'!L238=0,"--",'3. Input Data'!L238)</f>
        <v>--</v>
      </c>
      <c r="R230" s="58">
        <f t="shared" si="37"/>
        <v>0</v>
      </c>
      <c r="S230" s="74">
        <f t="shared" si="38"/>
        <v>0</v>
      </c>
      <c r="T230" s="58">
        <f t="shared" si="39"/>
        <v>0</v>
      </c>
    </row>
    <row r="231" spans="1:20" x14ac:dyDescent="0.2">
      <c r="A231" s="71">
        <v>224</v>
      </c>
      <c r="B231" s="39">
        <f>'3. Input Data'!B239</f>
        <v>0</v>
      </c>
      <c r="C231" s="51" t="str">
        <f>IF('3. Input Data'!D239=0,"--",'3. Input Data'!D239)</f>
        <v>--</v>
      </c>
      <c r="D231" s="58">
        <f t="shared" si="30"/>
        <v>0</v>
      </c>
      <c r="E231" s="74" t="str">
        <f>IF('3. Input Data'!E239=0,"--",'3. Input Data'!E239)</f>
        <v>--</v>
      </c>
      <c r="F231" s="58">
        <f t="shared" si="31"/>
        <v>0</v>
      </c>
      <c r="G231" s="51" t="str">
        <f>IF('3. Input Data'!G239=0,"--",'3. Input Data'!G239)</f>
        <v>--</v>
      </c>
      <c r="H231" s="58">
        <f t="shared" si="32"/>
        <v>0</v>
      </c>
      <c r="I231" s="51" t="str">
        <f>IF('3. Input Data'!H239=0,"--",'3. Input Data'!H239)</f>
        <v>--</v>
      </c>
      <c r="J231" s="58">
        <f t="shared" si="33"/>
        <v>0</v>
      </c>
      <c r="K231" s="51" t="str">
        <f>IF('3. Input Data'!I239=0,"--",'3. Input Data'!I239)</f>
        <v>--</v>
      </c>
      <c r="L231" s="58">
        <f t="shared" si="34"/>
        <v>0</v>
      </c>
      <c r="M231" s="51" t="str">
        <f>IF('3. Input Data'!J239=0,"--",'3. Input Data'!J239)</f>
        <v>--</v>
      </c>
      <c r="N231" s="58">
        <f t="shared" si="35"/>
        <v>0</v>
      </c>
      <c r="O231" s="51" t="str">
        <f>IF('3. Input Data'!K239=0,"--",'3. Input Data'!K239)</f>
        <v>--</v>
      </c>
      <c r="P231" s="58">
        <f t="shared" si="36"/>
        <v>0</v>
      </c>
      <c r="Q231" s="51" t="str">
        <f>IF('3. Input Data'!L239=0,"--",'3. Input Data'!L239)</f>
        <v>--</v>
      </c>
      <c r="R231" s="58">
        <f t="shared" si="37"/>
        <v>0</v>
      </c>
      <c r="S231" s="74">
        <f t="shared" si="38"/>
        <v>0</v>
      </c>
      <c r="T231" s="58">
        <f t="shared" si="39"/>
        <v>0</v>
      </c>
    </row>
    <row r="232" spans="1:20" x14ac:dyDescent="0.2">
      <c r="A232" s="71">
        <v>225</v>
      </c>
      <c r="B232" s="39">
        <f>'3. Input Data'!B240</f>
        <v>0</v>
      </c>
      <c r="C232" s="51" t="str">
        <f>IF('3. Input Data'!D240=0,"--",'3. Input Data'!D240)</f>
        <v>--</v>
      </c>
      <c r="D232" s="58">
        <f t="shared" si="30"/>
        <v>0</v>
      </c>
      <c r="E232" s="74" t="str">
        <f>IF('3. Input Data'!E240=0,"--",'3. Input Data'!E240)</f>
        <v>--</v>
      </c>
      <c r="F232" s="58">
        <f t="shared" si="31"/>
        <v>0</v>
      </c>
      <c r="G232" s="51" t="str">
        <f>IF('3. Input Data'!G240=0,"--",'3. Input Data'!G240)</f>
        <v>--</v>
      </c>
      <c r="H232" s="58">
        <f t="shared" si="32"/>
        <v>0</v>
      </c>
      <c r="I232" s="51" t="str">
        <f>IF('3. Input Data'!H240=0,"--",'3. Input Data'!H240)</f>
        <v>--</v>
      </c>
      <c r="J232" s="58">
        <f t="shared" si="33"/>
        <v>0</v>
      </c>
      <c r="K232" s="51" t="str">
        <f>IF('3. Input Data'!I240=0,"--",'3. Input Data'!I240)</f>
        <v>--</v>
      </c>
      <c r="L232" s="58">
        <f t="shared" si="34"/>
        <v>0</v>
      </c>
      <c r="M232" s="51" t="str">
        <f>IF('3. Input Data'!J240=0,"--",'3. Input Data'!J240)</f>
        <v>--</v>
      </c>
      <c r="N232" s="58">
        <f t="shared" si="35"/>
        <v>0</v>
      </c>
      <c r="O232" s="51" t="str">
        <f>IF('3. Input Data'!K240=0,"--",'3. Input Data'!K240)</f>
        <v>--</v>
      </c>
      <c r="P232" s="58">
        <f t="shared" si="36"/>
        <v>0</v>
      </c>
      <c r="Q232" s="51" t="str">
        <f>IF('3. Input Data'!L240=0,"--",'3. Input Data'!L240)</f>
        <v>--</v>
      </c>
      <c r="R232" s="58">
        <f t="shared" si="37"/>
        <v>0</v>
      </c>
      <c r="S232" s="74">
        <f t="shared" si="38"/>
        <v>0</v>
      </c>
      <c r="T232" s="58">
        <f t="shared" si="39"/>
        <v>0</v>
      </c>
    </row>
    <row r="233" spans="1:20" x14ac:dyDescent="0.2">
      <c r="A233" s="71">
        <v>226</v>
      </c>
      <c r="B233" s="39">
        <f>'3. Input Data'!B241</f>
        <v>0</v>
      </c>
      <c r="C233" s="51" t="str">
        <f>IF('3. Input Data'!D241=0,"--",'3. Input Data'!D241)</f>
        <v>--</v>
      </c>
      <c r="D233" s="58">
        <f t="shared" si="30"/>
        <v>0</v>
      </c>
      <c r="E233" s="74" t="str">
        <f>IF('3. Input Data'!E241=0,"--",'3. Input Data'!E241)</f>
        <v>--</v>
      </c>
      <c r="F233" s="58">
        <f t="shared" si="31"/>
        <v>0</v>
      </c>
      <c r="G233" s="51" t="str">
        <f>IF('3. Input Data'!G241=0,"--",'3. Input Data'!G241)</f>
        <v>--</v>
      </c>
      <c r="H233" s="58">
        <f t="shared" si="32"/>
        <v>0</v>
      </c>
      <c r="I233" s="51" t="str">
        <f>IF('3. Input Data'!H241=0,"--",'3. Input Data'!H241)</f>
        <v>--</v>
      </c>
      <c r="J233" s="58">
        <f t="shared" si="33"/>
        <v>0</v>
      </c>
      <c r="K233" s="51" t="str">
        <f>IF('3. Input Data'!I241=0,"--",'3. Input Data'!I241)</f>
        <v>--</v>
      </c>
      <c r="L233" s="58">
        <f t="shared" si="34"/>
        <v>0</v>
      </c>
      <c r="M233" s="51" t="str">
        <f>IF('3. Input Data'!J241=0,"--",'3. Input Data'!J241)</f>
        <v>--</v>
      </c>
      <c r="N233" s="58">
        <f t="shared" si="35"/>
        <v>0</v>
      </c>
      <c r="O233" s="51" t="str">
        <f>IF('3. Input Data'!K241=0,"--",'3. Input Data'!K241)</f>
        <v>--</v>
      </c>
      <c r="P233" s="58">
        <f t="shared" si="36"/>
        <v>0</v>
      </c>
      <c r="Q233" s="51" t="str">
        <f>IF('3. Input Data'!L241=0,"--",'3. Input Data'!L241)</f>
        <v>--</v>
      </c>
      <c r="R233" s="58">
        <f t="shared" si="37"/>
        <v>0</v>
      </c>
      <c r="S233" s="74">
        <f t="shared" si="38"/>
        <v>0</v>
      </c>
      <c r="T233" s="58">
        <f t="shared" si="39"/>
        <v>0</v>
      </c>
    </row>
    <row r="234" spans="1:20" x14ac:dyDescent="0.2">
      <c r="A234" s="71">
        <v>227</v>
      </c>
      <c r="B234" s="39">
        <f>'3. Input Data'!B242</f>
        <v>0</v>
      </c>
      <c r="C234" s="51" t="str">
        <f>IF('3. Input Data'!D242=0,"--",'3. Input Data'!D242)</f>
        <v>--</v>
      </c>
      <c r="D234" s="58">
        <f t="shared" si="30"/>
        <v>0</v>
      </c>
      <c r="E234" s="74" t="str">
        <f>IF('3. Input Data'!E242=0,"--",'3. Input Data'!E242)</f>
        <v>--</v>
      </c>
      <c r="F234" s="58">
        <f t="shared" si="31"/>
        <v>0</v>
      </c>
      <c r="G234" s="51" t="str">
        <f>IF('3. Input Data'!G242=0,"--",'3. Input Data'!G242)</f>
        <v>--</v>
      </c>
      <c r="H234" s="58">
        <f t="shared" si="32"/>
        <v>0</v>
      </c>
      <c r="I234" s="51" t="str">
        <f>IF('3. Input Data'!H242=0,"--",'3. Input Data'!H242)</f>
        <v>--</v>
      </c>
      <c r="J234" s="58">
        <f t="shared" si="33"/>
        <v>0</v>
      </c>
      <c r="K234" s="51" t="str">
        <f>IF('3. Input Data'!I242=0,"--",'3. Input Data'!I242)</f>
        <v>--</v>
      </c>
      <c r="L234" s="58">
        <f t="shared" si="34"/>
        <v>0</v>
      </c>
      <c r="M234" s="51" t="str">
        <f>IF('3. Input Data'!J242=0,"--",'3. Input Data'!J242)</f>
        <v>--</v>
      </c>
      <c r="N234" s="58">
        <f t="shared" si="35"/>
        <v>0</v>
      </c>
      <c r="O234" s="51" t="str">
        <f>IF('3. Input Data'!K242=0,"--",'3. Input Data'!K242)</f>
        <v>--</v>
      </c>
      <c r="P234" s="58">
        <f t="shared" si="36"/>
        <v>0</v>
      </c>
      <c r="Q234" s="51" t="str">
        <f>IF('3. Input Data'!L242=0,"--",'3. Input Data'!L242)</f>
        <v>--</v>
      </c>
      <c r="R234" s="58">
        <f t="shared" si="37"/>
        <v>0</v>
      </c>
      <c r="S234" s="74">
        <f t="shared" si="38"/>
        <v>0</v>
      </c>
      <c r="T234" s="58">
        <f t="shared" si="39"/>
        <v>0</v>
      </c>
    </row>
    <row r="235" spans="1:20" x14ac:dyDescent="0.2">
      <c r="A235" s="71">
        <v>228</v>
      </c>
      <c r="B235" s="39">
        <f>'3. Input Data'!B243</f>
        <v>0</v>
      </c>
      <c r="C235" s="51" t="str">
        <f>IF('3. Input Data'!D243=0,"--",'3. Input Data'!D243)</f>
        <v>--</v>
      </c>
      <c r="D235" s="58">
        <f t="shared" si="30"/>
        <v>0</v>
      </c>
      <c r="E235" s="74" t="str">
        <f>IF('3. Input Data'!E243=0,"--",'3. Input Data'!E243)</f>
        <v>--</v>
      </c>
      <c r="F235" s="58">
        <f t="shared" si="31"/>
        <v>0</v>
      </c>
      <c r="G235" s="51" t="str">
        <f>IF('3. Input Data'!G243=0,"--",'3. Input Data'!G243)</f>
        <v>--</v>
      </c>
      <c r="H235" s="58">
        <f t="shared" si="32"/>
        <v>0</v>
      </c>
      <c r="I235" s="51" t="str">
        <f>IF('3. Input Data'!H243=0,"--",'3. Input Data'!H243)</f>
        <v>--</v>
      </c>
      <c r="J235" s="58">
        <f t="shared" si="33"/>
        <v>0</v>
      </c>
      <c r="K235" s="51" t="str">
        <f>IF('3. Input Data'!I243=0,"--",'3. Input Data'!I243)</f>
        <v>--</v>
      </c>
      <c r="L235" s="58">
        <f t="shared" si="34"/>
        <v>0</v>
      </c>
      <c r="M235" s="51" t="str">
        <f>IF('3. Input Data'!J243=0,"--",'3. Input Data'!J243)</f>
        <v>--</v>
      </c>
      <c r="N235" s="58">
        <f t="shared" si="35"/>
        <v>0</v>
      </c>
      <c r="O235" s="51" t="str">
        <f>IF('3. Input Data'!K243=0,"--",'3. Input Data'!K243)</f>
        <v>--</v>
      </c>
      <c r="P235" s="58">
        <f t="shared" si="36"/>
        <v>0</v>
      </c>
      <c r="Q235" s="51" t="str">
        <f>IF('3. Input Data'!L243=0,"--",'3. Input Data'!L243)</f>
        <v>--</v>
      </c>
      <c r="R235" s="58">
        <f t="shared" si="37"/>
        <v>0</v>
      </c>
      <c r="S235" s="74">
        <f t="shared" si="38"/>
        <v>0</v>
      </c>
      <c r="T235" s="58">
        <f t="shared" si="39"/>
        <v>0</v>
      </c>
    </row>
    <row r="236" spans="1:20" x14ac:dyDescent="0.2">
      <c r="A236" s="71">
        <v>229</v>
      </c>
      <c r="B236" s="39">
        <f>'3. Input Data'!B244</f>
        <v>0</v>
      </c>
      <c r="C236" s="51" t="str">
        <f>IF('3. Input Data'!D244=0,"--",'3. Input Data'!D244)</f>
        <v>--</v>
      </c>
      <c r="D236" s="58">
        <f t="shared" si="30"/>
        <v>0</v>
      </c>
      <c r="E236" s="74" t="str">
        <f>IF('3. Input Data'!E244=0,"--",'3. Input Data'!E244)</f>
        <v>--</v>
      </c>
      <c r="F236" s="58">
        <f t="shared" si="31"/>
        <v>0</v>
      </c>
      <c r="G236" s="51" t="str">
        <f>IF('3. Input Data'!G244=0,"--",'3. Input Data'!G244)</f>
        <v>--</v>
      </c>
      <c r="H236" s="58">
        <f t="shared" si="32"/>
        <v>0</v>
      </c>
      <c r="I236" s="51" t="str">
        <f>IF('3. Input Data'!H244=0,"--",'3. Input Data'!H244)</f>
        <v>--</v>
      </c>
      <c r="J236" s="58">
        <f t="shared" si="33"/>
        <v>0</v>
      </c>
      <c r="K236" s="51" t="str">
        <f>IF('3. Input Data'!I244=0,"--",'3. Input Data'!I244)</f>
        <v>--</v>
      </c>
      <c r="L236" s="58">
        <f t="shared" si="34"/>
        <v>0</v>
      </c>
      <c r="M236" s="51" t="str">
        <f>IF('3. Input Data'!J244=0,"--",'3. Input Data'!J244)</f>
        <v>--</v>
      </c>
      <c r="N236" s="58">
        <f t="shared" si="35"/>
        <v>0</v>
      </c>
      <c r="O236" s="51" t="str">
        <f>IF('3. Input Data'!K244=0,"--",'3. Input Data'!K244)</f>
        <v>--</v>
      </c>
      <c r="P236" s="58">
        <f t="shared" si="36"/>
        <v>0</v>
      </c>
      <c r="Q236" s="51" t="str">
        <f>IF('3. Input Data'!L244=0,"--",'3. Input Data'!L244)</f>
        <v>--</v>
      </c>
      <c r="R236" s="58">
        <f t="shared" si="37"/>
        <v>0</v>
      </c>
      <c r="S236" s="74">
        <f t="shared" si="38"/>
        <v>0</v>
      </c>
      <c r="T236" s="58">
        <f t="shared" si="39"/>
        <v>0</v>
      </c>
    </row>
    <row r="237" spans="1:20" x14ac:dyDescent="0.2">
      <c r="A237" s="71">
        <v>230</v>
      </c>
      <c r="B237" s="39">
        <f>'3. Input Data'!B245</f>
        <v>0</v>
      </c>
      <c r="C237" s="51" t="str">
        <f>IF('3. Input Data'!D245=0,"--",'3. Input Data'!D245)</f>
        <v>--</v>
      </c>
      <c r="D237" s="58">
        <f t="shared" si="30"/>
        <v>0</v>
      </c>
      <c r="E237" s="74" t="str">
        <f>IF('3. Input Data'!E245=0,"--",'3. Input Data'!E245)</f>
        <v>--</v>
      </c>
      <c r="F237" s="58">
        <f t="shared" si="31"/>
        <v>0</v>
      </c>
      <c r="G237" s="51" t="str">
        <f>IF('3. Input Data'!G245=0,"--",'3. Input Data'!G245)</f>
        <v>--</v>
      </c>
      <c r="H237" s="58">
        <f t="shared" si="32"/>
        <v>0</v>
      </c>
      <c r="I237" s="51" t="str">
        <f>IF('3. Input Data'!H245=0,"--",'3. Input Data'!H245)</f>
        <v>--</v>
      </c>
      <c r="J237" s="58">
        <f t="shared" si="33"/>
        <v>0</v>
      </c>
      <c r="K237" s="51" t="str">
        <f>IF('3. Input Data'!I245=0,"--",'3. Input Data'!I245)</f>
        <v>--</v>
      </c>
      <c r="L237" s="58">
        <f t="shared" si="34"/>
        <v>0</v>
      </c>
      <c r="M237" s="51" t="str">
        <f>IF('3. Input Data'!J245=0,"--",'3. Input Data'!J245)</f>
        <v>--</v>
      </c>
      <c r="N237" s="58">
        <f t="shared" si="35"/>
        <v>0</v>
      </c>
      <c r="O237" s="51" t="str">
        <f>IF('3. Input Data'!K245=0,"--",'3. Input Data'!K245)</f>
        <v>--</v>
      </c>
      <c r="P237" s="58">
        <f t="shared" si="36"/>
        <v>0</v>
      </c>
      <c r="Q237" s="51" t="str">
        <f>IF('3. Input Data'!L245=0,"--",'3. Input Data'!L245)</f>
        <v>--</v>
      </c>
      <c r="R237" s="58">
        <f t="shared" si="37"/>
        <v>0</v>
      </c>
      <c r="S237" s="74">
        <f t="shared" si="38"/>
        <v>0</v>
      </c>
      <c r="T237" s="58">
        <f t="shared" si="39"/>
        <v>0</v>
      </c>
    </row>
    <row r="238" spans="1:20" x14ac:dyDescent="0.2">
      <c r="A238" s="71">
        <v>231</v>
      </c>
      <c r="B238" s="39">
        <f>'3. Input Data'!B246</f>
        <v>0</v>
      </c>
      <c r="C238" s="51" t="str">
        <f>IF('3. Input Data'!D246=0,"--",'3. Input Data'!D246)</f>
        <v>--</v>
      </c>
      <c r="D238" s="58">
        <f t="shared" si="30"/>
        <v>0</v>
      </c>
      <c r="E238" s="74" t="str">
        <f>IF('3. Input Data'!E246=0,"--",'3. Input Data'!E246)</f>
        <v>--</v>
      </c>
      <c r="F238" s="58">
        <f t="shared" si="31"/>
        <v>0</v>
      </c>
      <c r="G238" s="51" t="str">
        <f>IF('3. Input Data'!G246=0,"--",'3. Input Data'!G246)</f>
        <v>--</v>
      </c>
      <c r="H238" s="58">
        <f t="shared" si="32"/>
        <v>0</v>
      </c>
      <c r="I238" s="51" t="str">
        <f>IF('3. Input Data'!H246=0,"--",'3. Input Data'!H246)</f>
        <v>--</v>
      </c>
      <c r="J238" s="58">
        <f t="shared" si="33"/>
        <v>0</v>
      </c>
      <c r="K238" s="51" t="str">
        <f>IF('3. Input Data'!I246=0,"--",'3. Input Data'!I246)</f>
        <v>--</v>
      </c>
      <c r="L238" s="58">
        <f t="shared" si="34"/>
        <v>0</v>
      </c>
      <c r="M238" s="51" t="str">
        <f>IF('3. Input Data'!J246=0,"--",'3. Input Data'!J246)</f>
        <v>--</v>
      </c>
      <c r="N238" s="58">
        <f t="shared" si="35"/>
        <v>0</v>
      </c>
      <c r="O238" s="51" t="str">
        <f>IF('3. Input Data'!K246=0,"--",'3. Input Data'!K246)</f>
        <v>--</v>
      </c>
      <c r="P238" s="58">
        <f t="shared" si="36"/>
        <v>0</v>
      </c>
      <c r="Q238" s="51" t="str">
        <f>IF('3. Input Data'!L246=0,"--",'3. Input Data'!L246)</f>
        <v>--</v>
      </c>
      <c r="R238" s="58">
        <f t="shared" si="37"/>
        <v>0</v>
      </c>
      <c r="S238" s="74">
        <f t="shared" si="38"/>
        <v>0</v>
      </c>
      <c r="T238" s="58">
        <f t="shared" si="39"/>
        <v>0</v>
      </c>
    </row>
    <row r="239" spans="1:20" x14ac:dyDescent="0.2">
      <c r="A239" s="71">
        <v>232</v>
      </c>
      <c r="B239" s="39">
        <f>'3. Input Data'!B247</f>
        <v>0</v>
      </c>
      <c r="C239" s="51" t="str">
        <f>IF('3. Input Data'!D247=0,"--",'3. Input Data'!D247)</f>
        <v>--</v>
      </c>
      <c r="D239" s="58">
        <f t="shared" si="30"/>
        <v>0</v>
      </c>
      <c r="E239" s="74" t="str">
        <f>IF('3. Input Data'!E247=0,"--",'3. Input Data'!E247)</f>
        <v>--</v>
      </c>
      <c r="F239" s="58">
        <f t="shared" si="31"/>
        <v>0</v>
      </c>
      <c r="G239" s="51" t="str">
        <f>IF('3. Input Data'!G247=0,"--",'3. Input Data'!G247)</f>
        <v>--</v>
      </c>
      <c r="H239" s="58">
        <f t="shared" si="32"/>
        <v>0</v>
      </c>
      <c r="I239" s="51" t="str">
        <f>IF('3. Input Data'!H247=0,"--",'3. Input Data'!H247)</f>
        <v>--</v>
      </c>
      <c r="J239" s="58">
        <f t="shared" si="33"/>
        <v>0</v>
      </c>
      <c r="K239" s="51" t="str">
        <f>IF('3. Input Data'!I247=0,"--",'3. Input Data'!I247)</f>
        <v>--</v>
      </c>
      <c r="L239" s="58">
        <f t="shared" si="34"/>
        <v>0</v>
      </c>
      <c r="M239" s="51" t="str">
        <f>IF('3. Input Data'!J247=0,"--",'3. Input Data'!J247)</f>
        <v>--</v>
      </c>
      <c r="N239" s="58">
        <f t="shared" si="35"/>
        <v>0</v>
      </c>
      <c r="O239" s="51" t="str">
        <f>IF('3. Input Data'!K247=0,"--",'3. Input Data'!K247)</f>
        <v>--</v>
      </c>
      <c r="P239" s="58">
        <f t="shared" si="36"/>
        <v>0</v>
      </c>
      <c r="Q239" s="51" t="str">
        <f>IF('3. Input Data'!L247=0,"--",'3. Input Data'!L247)</f>
        <v>--</v>
      </c>
      <c r="R239" s="58">
        <f t="shared" si="37"/>
        <v>0</v>
      </c>
      <c r="S239" s="74">
        <f t="shared" si="38"/>
        <v>0</v>
      </c>
      <c r="T239" s="58">
        <f t="shared" si="39"/>
        <v>0</v>
      </c>
    </row>
    <row r="240" spans="1:20" x14ac:dyDescent="0.2">
      <c r="A240" s="71">
        <v>233</v>
      </c>
      <c r="B240" s="39">
        <f>'3. Input Data'!B248</f>
        <v>0</v>
      </c>
      <c r="C240" s="51" t="str">
        <f>IF('3. Input Data'!D248=0,"--",'3. Input Data'!D248)</f>
        <v>--</v>
      </c>
      <c r="D240" s="58">
        <f t="shared" si="30"/>
        <v>0</v>
      </c>
      <c r="E240" s="74" t="str">
        <f>IF('3. Input Data'!E248=0,"--",'3. Input Data'!E248)</f>
        <v>--</v>
      </c>
      <c r="F240" s="58">
        <f t="shared" si="31"/>
        <v>0</v>
      </c>
      <c r="G240" s="51" t="str">
        <f>IF('3. Input Data'!G248=0,"--",'3. Input Data'!G248)</f>
        <v>--</v>
      </c>
      <c r="H240" s="58">
        <f t="shared" si="32"/>
        <v>0</v>
      </c>
      <c r="I240" s="51" t="str">
        <f>IF('3. Input Data'!H248=0,"--",'3. Input Data'!H248)</f>
        <v>--</v>
      </c>
      <c r="J240" s="58">
        <f t="shared" si="33"/>
        <v>0</v>
      </c>
      <c r="K240" s="51" t="str">
        <f>IF('3. Input Data'!I248=0,"--",'3. Input Data'!I248)</f>
        <v>--</v>
      </c>
      <c r="L240" s="58">
        <f t="shared" si="34"/>
        <v>0</v>
      </c>
      <c r="M240" s="51" t="str">
        <f>IF('3. Input Data'!J248=0,"--",'3. Input Data'!J248)</f>
        <v>--</v>
      </c>
      <c r="N240" s="58">
        <f t="shared" si="35"/>
        <v>0</v>
      </c>
      <c r="O240" s="51" t="str">
        <f>IF('3. Input Data'!K248=0,"--",'3. Input Data'!K248)</f>
        <v>--</v>
      </c>
      <c r="P240" s="58">
        <f t="shared" si="36"/>
        <v>0</v>
      </c>
      <c r="Q240" s="51" t="str">
        <f>IF('3. Input Data'!L248=0,"--",'3. Input Data'!L248)</f>
        <v>--</v>
      </c>
      <c r="R240" s="58">
        <f t="shared" si="37"/>
        <v>0</v>
      </c>
      <c r="S240" s="74">
        <f t="shared" si="38"/>
        <v>0</v>
      </c>
      <c r="T240" s="58">
        <f t="shared" si="39"/>
        <v>0</v>
      </c>
    </row>
    <row r="241" spans="1:20" x14ac:dyDescent="0.2">
      <c r="A241" s="71">
        <v>234</v>
      </c>
      <c r="B241" s="39">
        <f>'3. Input Data'!B249</f>
        <v>0</v>
      </c>
      <c r="C241" s="51" t="str">
        <f>IF('3. Input Data'!D249=0,"--",'3. Input Data'!D249)</f>
        <v>--</v>
      </c>
      <c r="D241" s="58">
        <f t="shared" si="30"/>
        <v>0</v>
      </c>
      <c r="E241" s="74" t="str">
        <f>IF('3. Input Data'!E249=0,"--",'3. Input Data'!E249)</f>
        <v>--</v>
      </c>
      <c r="F241" s="58">
        <f t="shared" si="31"/>
        <v>0</v>
      </c>
      <c r="G241" s="51" t="str">
        <f>IF('3. Input Data'!G249=0,"--",'3. Input Data'!G249)</f>
        <v>--</v>
      </c>
      <c r="H241" s="58">
        <f t="shared" si="32"/>
        <v>0</v>
      </c>
      <c r="I241" s="51" t="str">
        <f>IF('3. Input Data'!H249=0,"--",'3. Input Data'!H249)</f>
        <v>--</v>
      </c>
      <c r="J241" s="58">
        <f t="shared" si="33"/>
        <v>0</v>
      </c>
      <c r="K241" s="51" t="str">
        <f>IF('3. Input Data'!I249=0,"--",'3. Input Data'!I249)</f>
        <v>--</v>
      </c>
      <c r="L241" s="58">
        <f t="shared" si="34"/>
        <v>0</v>
      </c>
      <c r="M241" s="51" t="str">
        <f>IF('3. Input Data'!J249=0,"--",'3. Input Data'!J249)</f>
        <v>--</v>
      </c>
      <c r="N241" s="58">
        <f t="shared" si="35"/>
        <v>0</v>
      </c>
      <c r="O241" s="51" t="str">
        <f>IF('3. Input Data'!K249=0,"--",'3. Input Data'!K249)</f>
        <v>--</v>
      </c>
      <c r="P241" s="58">
        <f t="shared" si="36"/>
        <v>0</v>
      </c>
      <c r="Q241" s="51" t="str">
        <f>IF('3. Input Data'!L249=0,"--",'3. Input Data'!L249)</f>
        <v>--</v>
      </c>
      <c r="R241" s="58">
        <f t="shared" si="37"/>
        <v>0</v>
      </c>
      <c r="S241" s="74">
        <f t="shared" si="38"/>
        <v>0</v>
      </c>
      <c r="T241" s="58">
        <f t="shared" si="39"/>
        <v>0</v>
      </c>
    </row>
    <row r="242" spans="1:20" x14ac:dyDescent="0.2">
      <c r="A242" s="71">
        <v>235</v>
      </c>
      <c r="B242" s="39">
        <f>'3. Input Data'!B250</f>
        <v>0</v>
      </c>
      <c r="C242" s="51" t="str">
        <f>IF('3. Input Data'!D250=0,"--",'3. Input Data'!D250)</f>
        <v>--</v>
      </c>
      <c r="D242" s="58">
        <f t="shared" si="30"/>
        <v>0</v>
      </c>
      <c r="E242" s="74" t="str">
        <f>IF('3. Input Data'!E250=0,"--",'3. Input Data'!E250)</f>
        <v>--</v>
      </c>
      <c r="F242" s="58">
        <f t="shared" si="31"/>
        <v>0</v>
      </c>
      <c r="G242" s="51" t="str">
        <f>IF('3. Input Data'!G250=0,"--",'3. Input Data'!G250)</f>
        <v>--</v>
      </c>
      <c r="H242" s="58">
        <f t="shared" si="32"/>
        <v>0</v>
      </c>
      <c r="I242" s="51" t="str">
        <f>IF('3. Input Data'!H250=0,"--",'3. Input Data'!H250)</f>
        <v>--</v>
      </c>
      <c r="J242" s="58">
        <f t="shared" si="33"/>
        <v>0</v>
      </c>
      <c r="K242" s="51" t="str">
        <f>IF('3. Input Data'!I250=0,"--",'3. Input Data'!I250)</f>
        <v>--</v>
      </c>
      <c r="L242" s="58">
        <f t="shared" si="34"/>
        <v>0</v>
      </c>
      <c r="M242" s="51" t="str">
        <f>IF('3. Input Data'!J250=0,"--",'3. Input Data'!J250)</f>
        <v>--</v>
      </c>
      <c r="N242" s="58">
        <f t="shared" si="35"/>
        <v>0</v>
      </c>
      <c r="O242" s="51" t="str">
        <f>IF('3. Input Data'!K250=0,"--",'3. Input Data'!K250)</f>
        <v>--</v>
      </c>
      <c r="P242" s="58">
        <f t="shared" si="36"/>
        <v>0</v>
      </c>
      <c r="Q242" s="51" t="str">
        <f>IF('3. Input Data'!L250=0,"--",'3. Input Data'!L250)</f>
        <v>--</v>
      </c>
      <c r="R242" s="58">
        <f t="shared" si="37"/>
        <v>0</v>
      </c>
      <c r="S242" s="74">
        <f t="shared" si="38"/>
        <v>0</v>
      </c>
      <c r="T242" s="58">
        <f t="shared" si="39"/>
        <v>0</v>
      </c>
    </row>
    <row r="243" spans="1:20" x14ac:dyDescent="0.2">
      <c r="A243" s="71">
        <v>236</v>
      </c>
      <c r="B243" s="39">
        <f>'3. Input Data'!B251</f>
        <v>0</v>
      </c>
      <c r="C243" s="51" t="str">
        <f>IF('3. Input Data'!D251=0,"--",'3. Input Data'!D251)</f>
        <v>--</v>
      </c>
      <c r="D243" s="58">
        <f t="shared" si="30"/>
        <v>0</v>
      </c>
      <c r="E243" s="74" t="str">
        <f>IF('3. Input Data'!E251=0,"--",'3. Input Data'!E251)</f>
        <v>--</v>
      </c>
      <c r="F243" s="58">
        <f t="shared" si="31"/>
        <v>0</v>
      </c>
      <c r="G243" s="51" t="str">
        <f>IF('3. Input Data'!G251=0,"--",'3. Input Data'!G251)</f>
        <v>--</v>
      </c>
      <c r="H243" s="58">
        <f t="shared" si="32"/>
        <v>0</v>
      </c>
      <c r="I243" s="51" t="str">
        <f>IF('3. Input Data'!H251=0,"--",'3. Input Data'!H251)</f>
        <v>--</v>
      </c>
      <c r="J243" s="58">
        <f t="shared" si="33"/>
        <v>0</v>
      </c>
      <c r="K243" s="51" t="str">
        <f>IF('3. Input Data'!I251=0,"--",'3. Input Data'!I251)</f>
        <v>--</v>
      </c>
      <c r="L243" s="58">
        <f t="shared" si="34"/>
        <v>0</v>
      </c>
      <c r="M243" s="51" t="str">
        <f>IF('3. Input Data'!J251=0,"--",'3. Input Data'!J251)</f>
        <v>--</v>
      </c>
      <c r="N243" s="58">
        <f t="shared" si="35"/>
        <v>0</v>
      </c>
      <c r="O243" s="51" t="str">
        <f>IF('3. Input Data'!K251=0,"--",'3. Input Data'!K251)</f>
        <v>--</v>
      </c>
      <c r="P243" s="58">
        <f t="shared" si="36"/>
        <v>0</v>
      </c>
      <c r="Q243" s="51" t="str">
        <f>IF('3. Input Data'!L251=0,"--",'3. Input Data'!L251)</f>
        <v>--</v>
      </c>
      <c r="R243" s="58">
        <f t="shared" si="37"/>
        <v>0</v>
      </c>
      <c r="S243" s="74">
        <f t="shared" si="38"/>
        <v>0</v>
      </c>
      <c r="T243" s="58">
        <f t="shared" si="39"/>
        <v>0</v>
      </c>
    </row>
    <row r="244" spans="1:20" x14ac:dyDescent="0.2">
      <c r="A244" s="71">
        <v>237</v>
      </c>
      <c r="B244" s="39">
        <f>'3. Input Data'!B252</f>
        <v>0</v>
      </c>
      <c r="C244" s="51" t="str">
        <f>IF('3. Input Data'!D252=0,"--",'3. Input Data'!D252)</f>
        <v>--</v>
      </c>
      <c r="D244" s="58">
        <f t="shared" si="30"/>
        <v>0</v>
      </c>
      <c r="E244" s="74" t="str">
        <f>IF('3. Input Data'!E252=0,"--",'3. Input Data'!E252)</f>
        <v>--</v>
      </c>
      <c r="F244" s="58">
        <f t="shared" si="31"/>
        <v>0</v>
      </c>
      <c r="G244" s="51" t="str">
        <f>IF('3. Input Data'!G252=0,"--",'3. Input Data'!G252)</f>
        <v>--</v>
      </c>
      <c r="H244" s="58">
        <f t="shared" si="32"/>
        <v>0</v>
      </c>
      <c r="I244" s="51" t="str">
        <f>IF('3. Input Data'!H252=0,"--",'3. Input Data'!H252)</f>
        <v>--</v>
      </c>
      <c r="J244" s="58">
        <f t="shared" si="33"/>
        <v>0</v>
      </c>
      <c r="K244" s="51" t="str">
        <f>IF('3. Input Data'!I252=0,"--",'3. Input Data'!I252)</f>
        <v>--</v>
      </c>
      <c r="L244" s="58">
        <f t="shared" si="34"/>
        <v>0</v>
      </c>
      <c r="M244" s="51" t="str">
        <f>IF('3. Input Data'!J252=0,"--",'3. Input Data'!J252)</f>
        <v>--</v>
      </c>
      <c r="N244" s="58">
        <f t="shared" si="35"/>
        <v>0</v>
      </c>
      <c r="O244" s="51" t="str">
        <f>IF('3. Input Data'!K252=0,"--",'3. Input Data'!K252)</f>
        <v>--</v>
      </c>
      <c r="P244" s="58">
        <f t="shared" si="36"/>
        <v>0</v>
      </c>
      <c r="Q244" s="51" t="str">
        <f>IF('3. Input Data'!L252=0,"--",'3. Input Data'!L252)</f>
        <v>--</v>
      </c>
      <c r="R244" s="58">
        <f t="shared" si="37"/>
        <v>0</v>
      </c>
      <c r="S244" s="74">
        <f t="shared" si="38"/>
        <v>0</v>
      </c>
      <c r="T244" s="58">
        <f t="shared" si="39"/>
        <v>0</v>
      </c>
    </row>
    <row r="245" spans="1:20" x14ac:dyDescent="0.2">
      <c r="A245" s="71">
        <v>238</v>
      </c>
      <c r="B245" s="39">
        <f>'3. Input Data'!B253</f>
        <v>0</v>
      </c>
      <c r="C245" s="51" t="str">
        <f>IF('3. Input Data'!D253=0,"--",'3. Input Data'!D253)</f>
        <v>--</v>
      </c>
      <c r="D245" s="58">
        <f t="shared" si="30"/>
        <v>0</v>
      </c>
      <c r="E245" s="74" t="str">
        <f>IF('3. Input Data'!E253=0,"--",'3. Input Data'!E253)</f>
        <v>--</v>
      </c>
      <c r="F245" s="58">
        <f t="shared" si="31"/>
        <v>0</v>
      </c>
      <c r="G245" s="51" t="str">
        <f>IF('3. Input Data'!G253=0,"--",'3. Input Data'!G253)</f>
        <v>--</v>
      </c>
      <c r="H245" s="58">
        <f t="shared" si="32"/>
        <v>0</v>
      </c>
      <c r="I245" s="51" t="str">
        <f>IF('3. Input Data'!H253=0,"--",'3. Input Data'!H253)</f>
        <v>--</v>
      </c>
      <c r="J245" s="58">
        <f t="shared" si="33"/>
        <v>0</v>
      </c>
      <c r="K245" s="51" t="str">
        <f>IF('3. Input Data'!I253=0,"--",'3. Input Data'!I253)</f>
        <v>--</v>
      </c>
      <c r="L245" s="58">
        <f t="shared" si="34"/>
        <v>0</v>
      </c>
      <c r="M245" s="51" t="str">
        <f>IF('3. Input Data'!J253=0,"--",'3. Input Data'!J253)</f>
        <v>--</v>
      </c>
      <c r="N245" s="58">
        <f t="shared" si="35"/>
        <v>0</v>
      </c>
      <c r="O245" s="51" t="str">
        <f>IF('3. Input Data'!K253=0,"--",'3. Input Data'!K253)</f>
        <v>--</v>
      </c>
      <c r="P245" s="58">
        <f t="shared" si="36"/>
        <v>0</v>
      </c>
      <c r="Q245" s="51" t="str">
        <f>IF('3. Input Data'!L253=0,"--",'3. Input Data'!L253)</f>
        <v>--</v>
      </c>
      <c r="R245" s="58">
        <f t="shared" si="37"/>
        <v>0</v>
      </c>
      <c r="S245" s="74">
        <f t="shared" si="38"/>
        <v>0</v>
      </c>
      <c r="T245" s="58">
        <f t="shared" si="39"/>
        <v>0</v>
      </c>
    </row>
    <row r="246" spans="1:20" x14ac:dyDescent="0.2">
      <c r="A246" s="71">
        <v>239</v>
      </c>
      <c r="B246" s="39">
        <f>'3. Input Data'!B254</f>
        <v>0</v>
      </c>
      <c r="C246" s="51" t="str">
        <f>IF('3. Input Data'!D254=0,"--",'3. Input Data'!D254)</f>
        <v>--</v>
      </c>
      <c r="D246" s="58">
        <f t="shared" si="30"/>
        <v>0</v>
      </c>
      <c r="E246" s="74" t="str">
        <f>IF('3. Input Data'!E254=0,"--",'3. Input Data'!E254)</f>
        <v>--</v>
      </c>
      <c r="F246" s="58">
        <f t="shared" si="31"/>
        <v>0</v>
      </c>
      <c r="G246" s="51" t="str">
        <f>IF('3. Input Data'!G254=0,"--",'3. Input Data'!G254)</f>
        <v>--</v>
      </c>
      <c r="H246" s="58">
        <f t="shared" si="32"/>
        <v>0</v>
      </c>
      <c r="I246" s="51" t="str">
        <f>IF('3. Input Data'!H254=0,"--",'3. Input Data'!H254)</f>
        <v>--</v>
      </c>
      <c r="J246" s="58">
        <f t="shared" si="33"/>
        <v>0</v>
      </c>
      <c r="K246" s="51" t="str">
        <f>IF('3. Input Data'!I254=0,"--",'3. Input Data'!I254)</f>
        <v>--</v>
      </c>
      <c r="L246" s="58">
        <f t="shared" si="34"/>
        <v>0</v>
      </c>
      <c r="M246" s="51" t="str">
        <f>IF('3. Input Data'!J254=0,"--",'3. Input Data'!J254)</f>
        <v>--</v>
      </c>
      <c r="N246" s="58">
        <f t="shared" si="35"/>
        <v>0</v>
      </c>
      <c r="O246" s="51" t="str">
        <f>IF('3. Input Data'!K254=0,"--",'3. Input Data'!K254)</f>
        <v>--</v>
      </c>
      <c r="P246" s="58">
        <f t="shared" si="36"/>
        <v>0</v>
      </c>
      <c r="Q246" s="51" t="str">
        <f>IF('3. Input Data'!L254=0,"--",'3. Input Data'!L254)</f>
        <v>--</v>
      </c>
      <c r="R246" s="58">
        <f t="shared" si="37"/>
        <v>0</v>
      </c>
      <c r="S246" s="74">
        <f t="shared" si="38"/>
        <v>0</v>
      </c>
      <c r="T246" s="58">
        <f t="shared" si="39"/>
        <v>0</v>
      </c>
    </row>
    <row r="247" spans="1:20" x14ac:dyDescent="0.2">
      <c r="A247" s="71">
        <v>240</v>
      </c>
      <c r="B247" s="39">
        <f>'3. Input Data'!B255</f>
        <v>0</v>
      </c>
      <c r="C247" s="51" t="str">
        <f>IF('3. Input Data'!D255=0,"--",'3. Input Data'!D255)</f>
        <v>--</v>
      </c>
      <c r="D247" s="58">
        <f t="shared" si="30"/>
        <v>0</v>
      </c>
      <c r="E247" s="74" t="str">
        <f>IF('3. Input Data'!E255=0,"--",'3. Input Data'!E255)</f>
        <v>--</v>
      </c>
      <c r="F247" s="58">
        <f t="shared" si="31"/>
        <v>0</v>
      </c>
      <c r="G247" s="51" t="str">
        <f>IF('3. Input Data'!G255=0,"--",'3. Input Data'!G255)</f>
        <v>--</v>
      </c>
      <c r="H247" s="58">
        <f t="shared" si="32"/>
        <v>0</v>
      </c>
      <c r="I247" s="51" t="str">
        <f>IF('3. Input Data'!H255=0,"--",'3. Input Data'!H255)</f>
        <v>--</v>
      </c>
      <c r="J247" s="58">
        <f t="shared" si="33"/>
        <v>0</v>
      </c>
      <c r="K247" s="51" t="str">
        <f>IF('3. Input Data'!I255=0,"--",'3. Input Data'!I255)</f>
        <v>--</v>
      </c>
      <c r="L247" s="58">
        <f t="shared" si="34"/>
        <v>0</v>
      </c>
      <c r="M247" s="51" t="str">
        <f>IF('3. Input Data'!J255=0,"--",'3. Input Data'!J255)</f>
        <v>--</v>
      </c>
      <c r="N247" s="58">
        <f t="shared" si="35"/>
        <v>0</v>
      </c>
      <c r="O247" s="51" t="str">
        <f>IF('3. Input Data'!K255=0,"--",'3. Input Data'!K255)</f>
        <v>--</v>
      </c>
      <c r="P247" s="58">
        <f t="shared" si="36"/>
        <v>0</v>
      </c>
      <c r="Q247" s="51" t="str">
        <f>IF('3. Input Data'!L255=0,"--",'3. Input Data'!L255)</f>
        <v>--</v>
      </c>
      <c r="R247" s="58">
        <f t="shared" si="37"/>
        <v>0</v>
      </c>
      <c r="S247" s="74">
        <f t="shared" si="38"/>
        <v>0</v>
      </c>
      <c r="T247" s="58">
        <f t="shared" si="39"/>
        <v>0</v>
      </c>
    </row>
    <row r="248" spans="1:20" x14ac:dyDescent="0.2">
      <c r="A248" s="71">
        <v>241</v>
      </c>
      <c r="B248" s="39">
        <f>'3. Input Data'!B256</f>
        <v>0</v>
      </c>
      <c r="C248" s="51" t="str">
        <f>IF('3. Input Data'!D256=0,"--",'3. Input Data'!D256)</f>
        <v>--</v>
      </c>
      <c r="D248" s="58">
        <f t="shared" si="30"/>
        <v>0</v>
      </c>
      <c r="E248" s="74" t="str">
        <f>IF('3. Input Data'!E256=0,"--",'3. Input Data'!E256)</f>
        <v>--</v>
      </c>
      <c r="F248" s="58">
        <f t="shared" si="31"/>
        <v>0</v>
      </c>
      <c r="G248" s="51" t="str">
        <f>IF('3. Input Data'!G256=0,"--",'3. Input Data'!G256)</f>
        <v>--</v>
      </c>
      <c r="H248" s="58">
        <f t="shared" si="32"/>
        <v>0</v>
      </c>
      <c r="I248" s="51" t="str">
        <f>IF('3. Input Data'!H256=0,"--",'3. Input Data'!H256)</f>
        <v>--</v>
      </c>
      <c r="J248" s="58">
        <f t="shared" si="33"/>
        <v>0</v>
      </c>
      <c r="K248" s="51" t="str">
        <f>IF('3. Input Data'!I256=0,"--",'3. Input Data'!I256)</f>
        <v>--</v>
      </c>
      <c r="L248" s="58">
        <f t="shared" si="34"/>
        <v>0</v>
      </c>
      <c r="M248" s="51" t="str">
        <f>IF('3. Input Data'!J256=0,"--",'3. Input Data'!J256)</f>
        <v>--</v>
      </c>
      <c r="N248" s="58">
        <f t="shared" si="35"/>
        <v>0</v>
      </c>
      <c r="O248" s="51" t="str">
        <f>IF('3. Input Data'!K256=0,"--",'3. Input Data'!K256)</f>
        <v>--</v>
      </c>
      <c r="P248" s="58">
        <f t="shared" si="36"/>
        <v>0</v>
      </c>
      <c r="Q248" s="51" t="str">
        <f>IF('3. Input Data'!L256=0,"--",'3. Input Data'!L256)</f>
        <v>--</v>
      </c>
      <c r="R248" s="58">
        <f t="shared" si="37"/>
        <v>0</v>
      </c>
      <c r="S248" s="74">
        <f t="shared" si="38"/>
        <v>0</v>
      </c>
      <c r="T248" s="58">
        <f t="shared" si="39"/>
        <v>0</v>
      </c>
    </row>
    <row r="249" spans="1:20" x14ac:dyDescent="0.2">
      <c r="A249" s="71">
        <v>242</v>
      </c>
      <c r="B249" s="39">
        <f>'3. Input Data'!B257</f>
        <v>0</v>
      </c>
      <c r="C249" s="51" t="str">
        <f>IF('3. Input Data'!D257=0,"--",'3. Input Data'!D257)</f>
        <v>--</v>
      </c>
      <c r="D249" s="58">
        <f t="shared" si="30"/>
        <v>0</v>
      </c>
      <c r="E249" s="74" t="str">
        <f>IF('3. Input Data'!E257=0,"--",'3. Input Data'!E257)</f>
        <v>--</v>
      </c>
      <c r="F249" s="58">
        <f t="shared" si="31"/>
        <v>0</v>
      </c>
      <c r="G249" s="51" t="str">
        <f>IF('3. Input Data'!G257=0,"--",'3. Input Data'!G257)</f>
        <v>--</v>
      </c>
      <c r="H249" s="58">
        <f t="shared" si="32"/>
        <v>0</v>
      </c>
      <c r="I249" s="51" t="str">
        <f>IF('3. Input Data'!H257=0,"--",'3. Input Data'!H257)</f>
        <v>--</v>
      </c>
      <c r="J249" s="58">
        <f t="shared" si="33"/>
        <v>0</v>
      </c>
      <c r="K249" s="51" t="str">
        <f>IF('3. Input Data'!I257=0,"--",'3. Input Data'!I257)</f>
        <v>--</v>
      </c>
      <c r="L249" s="58">
        <f t="shared" si="34"/>
        <v>0</v>
      </c>
      <c r="M249" s="51" t="str">
        <f>IF('3. Input Data'!J257=0,"--",'3. Input Data'!J257)</f>
        <v>--</v>
      </c>
      <c r="N249" s="58">
        <f t="shared" si="35"/>
        <v>0</v>
      </c>
      <c r="O249" s="51" t="str">
        <f>IF('3. Input Data'!K257=0,"--",'3. Input Data'!K257)</f>
        <v>--</v>
      </c>
      <c r="P249" s="58">
        <f t="shared" si="36"/>
        <v>0</v>
      </c>
      <c r="Q249" s="51" t="str">
        <f>IF('3. Input Data'!L257=0,"--",'3. Input Data'!L257)</f>
        <v>--</v>
      </c>
      <c r="R249" s="58">
        <f t="shared" si="37"/>
        <v>0</v>
      </c>
      <c r="S249" s="74">
        <f t="shared" si="38"/>
        <v>0</v>
      </c>
      <c r="T249" s="58">
        <f t="shared" si="39"/>
        <v>0</v>
      </c>
    </row>
    <row r="250" spans="1:20" x14ac:dyDescent="0.2">
      <c r="A250" s="71">
        <v>243</v>
      </c>
      <c r="B250" s="39">
        <f>'3. Input Data'!B258</f>
        <v>0</v>
      </c>
      <c r="C250" s="51" t="str">
        <f>IF('3. Input Data'!D258=0,"--",'3. Input Data'!D258)</f>
        <v>--</v>
      </c>
      <c r="D250" s="58">
        <f t="shared" si="30"/>
        <v>0</v>
      </c>
      <c r="E250" s="74" t="str">
        <f>IF('3. Input Data'!E258=0,"--",'3. Input Data'!E258)</f>
        <v>--</v>
      </c>
      <c r="F250" s="58">
        <f t="shared" si="31"/>
        <v>0</v>
      </c>
      <c r="G250" s="51" t="str">
        <f>IF('3. Input Data'!G258=0,"--",'3. Input Data'!G258)</f>
        <v>--</v>
      </c>
      <c r="H250" s="58">
        <f t="shared" si="32"/>
        <v>0</v>
      </c>
      <c r="I250" s="51" t="str">
        <f>IF('3. Input Data'!H258=0,"--",'3. Input Data'!H258)</f>
        <v>--</v>
      </c>
      <c r="J250" s="58">
        <f t="shared" si="33"/>
        <v>0</v>
      </c>
      <c r="K250" s="51" t="str">
        <f>IF('3. Input Data'!I258=0,"--",'3. Input Data'!I258)</f>
        <v>--</v>
      </c>
      <c r="L250" s="58">
        <f t="shared" si="34"/>
        <v>0</v>
      </c>
      <c r="M250" s="51" t="str">
        <f>IF('3. Input Data'!J258=0,"--",'3. Input Data'!J258)</f>
        <v>--</v>
      </c>
      <c r="N250" s="58">
        <f t="shared" si="35"/>
        <v>0</v>
      </c>
      <c r="O250" s="51" t="str">
        <f>IF('3. Input Data'!K258=0,"--",'3. Input Data'!K258)</f>
        <v>--</v>
      </c>
      <c r="P250" s="58">
        <f t="shared" si="36"/>
        <v>0</v>
      </c>
      <c r="Q250" s="51" t="str">
        <f>IF('3. Input Data'!L258=0,"--",'3. Input Data'!L258)</f>
        <v>--</v>
      </c>
      <c r="R250" s="58">
        <f t="shared" si="37"/>
        <v>0</v>
      </c>
      <c r="S250" s="74">
        <f t="shared" si="38"/>
        <v>0</v>
      </c>
      <c r="T250" s="58">
        <f t="shared" si="39"/>
        <v>0</v>
      </c>
    </row>
    <row r="251" spans="1:20" x14ac:dyDescent="0.2">
      <c r="A251" s="71">
        <v>244</v>
      </c>
      <c r="B251" s="39">
        <f>'3. Input Data'!B259</f>
        <v>0</v>
      </c>
      <c r="C251" s="51" t="str">
        <f>IF('3. Input Data'!D259=0,"--",'3. Input Data'!D259)</f>
        <v>--</v>
      </c>
      <c r="D251" s="58">
        <f t="shared" si="30"/>
        <v>0</v>
      </c>
      <c r="E251" s="74" t="str">
        <f>IF('3. Input Data'!E259=0,"--",'3. Input Data'!E259)</f>
        <v>--</v>
      </c>
      <c r="F251" s="58">
        <f t="shared" si="31"/>
        <v>0</v>
      </c>
      <c r="G251" s="51" t="str">
        <f>IF('3. Input Data'!G259=0,"--",'3. Input Data'!G259)</f>
        <v>--</v>
      </c>
      <c r="H251" s="58">
        <f t="shared" si="32"/>
        <v>0</v>
      </c>
      <c r="I251" s="51" t="str">
        <f>IF('3. Input Data'!H259=0,"--",'3. Input Data'!H259)</f>
        <v>--</v>
      </c>
      <c r="J251" s="58">
        <f t="shared" si="33"/>
        <v>0</v>
      </c>
      <c r="K251" s="51" t="str">
        <f>IF('3. Input Data'!I259=0,"--",'3. Input Data'!I259)</f>
        <v>--</v>
      </c>
      <c r="L251" s="58">
        <f t="shared" si="34"/>
        <v>0</v>
      </c>
      <c r="M251" s="51" t="str">
        <f>IF('3. Input Data'!J259=0,"--",'3. Input Data'!J259)</f>
        <v>--</v>
      </c>
      <c r="N251" s="58">
        <f t="shared" si="35"/>
        <v>0</v>
      </c>
      <c r="O251" s="51" t="str">
        <f>IF('3. Input Data'!K259=0,"--",'3. Input Data'!K259)</f>
        <v>--</v>
      </c>
      <c r="P251" s="58">
        <f t="shared" si="36"/>
        <v>0</v>
      </c>
      <c r="Q251" s="51" t="str">
        <f>IF('3. Input Data'!L259=0,"--",'3. Input Data'!L259)</f>
        <v>--</v>
      </c>
      <c r="R251" s="58">
        <f t="shared" si="37"/>
        <v>0</v>
      </c>
      <c r="S251" s="74">
        <f t="shared" si="38"/>
        <v>0</v>
      </c>
      <c r="T251" s="58">
        <f t="shared" si="39"/>
        <v>0</v>
      </c>
    </row>
    <row r="252" spans="1:20" x14ac:dyDescent="0.2">
      <c r="A252" s="71">
        <v>245</v>
      </c>
      <c r="B252" s="39">
        <f>'3. Input Data'!B260</f>
        <v>0</v>
      </c>
      <c r="C252" s="51" t="str">
        <f>IF('3. Input Data'!D260=0,"--",'3. Input Data'!D260)</f>
        <v>--</v>
      </c>
      <c r="D252" s="58">
        <f t="shared" si="30"/>
        <v>0</v>
      </c>
      <c r="E252" s="74" t="str">
        <f>IF('3. Input Data'!E260=0,"--",'3. Input Data'!E260)</f>
        <v>--</v>
      </c>
      <c r="F252" s="58">
        <f t="shared" si="31"/>
        <v>0</v>
      </c>
      <c r="G252" s="51" t="str">
        <f>IF('3. Input Data'!G260=0,"--",'3. Input Data'!G260)</f>
        <v>--</v>
      </c>
      <c r="H252" s="58">
        <f t="shared" si="32"/>
        <v>0</v>
      </c>
      <c r="I252" s="51" t="str">
        <f>IF('3. Input Data'!H260=0,"--",'3. Input Data'!H260)</f>
        <v>--</v>
      </c>
      <c r="J252" s="58">
        <f t="shared" si="33"/>
        <v>0</v>
      </c>
      <c r="K252" s="51" t="str">
        <f>IF('3. Input Data'!I260=0,"--",'3. Input Data'!I260)</f>
        <v>--</v>
      </c>
      <c r="L252" s="58">
        <f t="shared" si="34"/>
        <v>0</v>
      </c>
      <c r="M252" s="51" t="str">
        <f>IF('3. Input Data'!J260=0,"--",'3. Input Data'!J260)</f>
        <v>--</v>
      </c>
      <c r="N252" s="58">
        <f t="shared" si="35"/>
        <v>0</v>
      </c>
      <c r="O252" s="51" t="str">
        <f>IF('3. Input Data'!K260=0,"--",'3. Input Data'!K260)</f>
        <v>--</v>
      </c>
      <c r="P252" s="58">
        <f t="shared" si="36"/>
        <v>0</v>
      </c>
      <c r="Q252" s="51" t="str">
        <f>IF('3. Input Data'!L260=0,"--",'3. Input Data'!L260)</f>
        <v>--</v>
      </c>
      <c r="R252" s="58">
        <f t="shared" si="37"/>
        <v>0</v>
      </c>
      <c r="S252" s="74">
        <f t="shared" si="38"/>
        <v>0</v>
      </c>
      <c r="T252" s="58">
        <f t="shared" si="39"/>
        <v>0</v>
      </c>
    </row>
    <row r="253" spans="1:20" x14ac:dyDescent="0.2">
      <c r="A253" s="71">
        <v>246</v>
      </c>
      <c r="B253" s="39">
        <f>'3. Input Data'!B261</f>
        <v>0</v>
      </c>
      <c r="C253" s="51" t="str">
        <f>IF('3. Input Data'!D261=0,"--",'3. Input Data'!D261)</f>
        <v>--</v>
      </c>
      <c r="D253" s="58">
        <f t="shared" si="30"/>
        <v>0</v>
      </c>
      <c r="E253" s="74" t="str">
        <f>IF('3. Input Data'!E261=0,"--",'3. Input Data'!E261)</f>
        <v>--</v>
      </c>
      <c r="F253" s="58">
        <f t="shared" si="31"/>
        <v>0</v>
      </c>
      <c r="G253" s="51" t="str">
        <f>IF('3. Input Data'!G261=0,"--",'3. Input Data'!G261)</f>
        <v>--</v>
      </c>
      <c r="H253" s="58">
        <f t="shared" si="32"/>
        <v>0</v>
      </c>
      <c r="I253" s="51" t="str">
        <f>IF('3. Input Data'!H261=0,"--",'3. Input Data'!H261)</f>
        <v>--</v>
      </c>
      <c r="J253" s="58">
        <f t="shared" si="33"/>
        <v>0</v>
      </c>
      <c r="K253" s="51" t="str">
        <f>IF('3. Input Data'!I261=0,"--",'3. Input Data'!I261)</f>
        <v>--</v>
      </c>
      <c r="L253" s="58">
        <f t="shared" si="34"/>
        <v>0</v>
      </c>
      <c r="M253" s="51" t="str">
        <f>IF('3. Input Data'!J261=0,"--",'3. Input Data'!J261)</f>
        <v>--</v>
      </c>
      <c r="N253" s="58">
        <f t="shared" si="35"/>
        <v>0</v>
      </c>
      <c r="O253" s="51" t="str">
        <f>IF('3. Input Data'!K261=0,"--",'3. Input Data'!K261)</f>
        <v>--</v>
      </c>
      <c r="P253" s="58">
        <f t="shared" si="36"/>
        <v>0</v>
      </c>
      <c r="Q253" s="51" t="str">
        <f>IF('3. Input Data'!L261=0,"--",'3. Input Data'!L261)</f>
        <v>--</v>
      </c>
      <c r="R253" s="58">
        <f t="shared" si="37"/>
        <v>0</v>
      </c>
      <c r="S253" s="74">
        <f t="shared" si="38"/>
        <v>0</v>
      </c>
      <c r="T253" s="58">
        <f t="shared" si="39"/>
        <v>0</v>
      </c>
    </row>
    <row r="254" spans="1:20" x14ac:dyDescent="0.2">
      <c r="A254" s="71">
        <v>247</v>
      </c>
      <c r="B254" s="39">
        <f>'3. Input Data'!B262</f>
        <v>0</v>
      </c>
      <c r="C254" s="51" t="str">
        <f>IF('3. Input Data'!D262=0,"--",'3. Input Data'!D262)</f>
        <v>--</v>
      </c>
      <c r="D254" s="58">
        <f t="shared" si="30"/>
        <v>0</v>
      </c>
      <c r="E254" s="74" t="str">
        <f>IF('3. Input Data'!E262=0,"--",'3. Input Data'!E262)</f>
        <v>--</v>
      </c>
      <c r="F254" s="58">
        <f t="shared" si="31"/>
        <v>0</v>
      </c>
      <c r="G254" s="51" t="str">
        <f>IF('3. Input Data'!G262=0,"--",'3. Input Data'!G262)</f>
        <v>--</v>
      </c>
      <c r="H254" s="58">
        <f t="shared" si="32"/>
        <v>0</v>
      </c>
      <c r="I254" s="51" t="str">
        <f>IF('3. Input Data'!H262=0,"--",'3. Input Data'!H262)</f>
        <v>--</v>
      </c>
      <c r="J254" s="58">
        <f t="shared" si="33"/>
        <v>0</v>
      </c>
      <c r="K254" s="51" t="str">
        <f>IF('3. Input Data'!I262=0,"--",'3. Input Data'!I262)</f>
        <v>--</v>
      </c>
      <c r="L254" s="58">
        <f t="shared" si="34"/>
        <v>0</v>
      </c>
      <c r="M254" s="51" t="str">
        <f>IF('3. Input Data'!J262=0,"--",'3. Input Data'!J262)</f>
        <v>--</v>
      </c>
      <c r="N254" s="58">
        <f t="shared" si="35"/>
        <v>0</v>
      </c>
      <c r="O254" s="51" t="str">
        <f>IF('3. Input Data'!K262=0,"--",'3. Input Data'!K262)</f>
        <v>--</v>
      </c>
      <c r="P254" s="58">
        <f t="shared" si="36"/>
        <v>0</v>
      </c>
      <c r="Q254" s="51" t="str">
        <f>IF('3. Input Data'!L262=0,"--",'3. Input Data'!L262)</f>
        <v>--</v>
      </c>
      <c r="R254" s="58">
        <f t="shared" si="37"/>
        <v>0</v>
      </c>
      <c r="S254" s="74">
        <f t="shared" si="38"/>
        <v>0</v>
      </c>
      <c r="T254" s="58">
        <f t="shared" si="39"/>
        <v>0</v>
      </c>
    </row>
    <row r="255" spans="1:20" x14ac:dyDescent="0.2">
      <c r="A255" s="71">
        <v>248</v>
      </c>
      <c r="B255" s="39">
        <f>'3. Input Data'!B263</f>
        <v>0</v>
      </c>
      <c r="C255" s="51" t="str">
        <f>IF('3. Input Data'!D263=0,"--",'3. Input Data'!D263)</f>
        <v>--</v>
      </c>
      <c r="D255" s="58">
        <f t="shared" si="30"/>
        <v>0</v>
      </c>
      <c r="E255" s="74" t="str">
        <f>IF('3. Input Data'!E263=0,"--",'3. Input Data'!E263)</f>
        <v>--</v>
      </c>
      <c r="F255" s="58">
        <f t="shared" si="31"/>
        <v>0</v>
      </c>
      <c r="G255" s="51" t="str">
        <f>IF('3. Input Data'!G263=0,"--",'3. Input Data'!G263)</f>
        <v>--</v>
      </c>
      <c r="H255" s="58">
        <f t="shared" si="32"/>
        <v>0</v>
      </c>
      <c r="I255" s="51" t="str">
        <f>IF('3. Input Data'!H263=0,"--",'3. Input Data'!H263)</f>
        <v>--</v>
      </c>
      <c r="J255" s="58">
        <f t="shared" si="33"/>
        <v>0</v>
      </c>
      <c r="K255" s="51" t="str">
        <f>IF('3. Input Data'!I263=0,"--",'3. Input Data'!I263)</f>
        <v>--</v>
      </c>
      <c r="L255" s="58">
        <f t="shared" si="34"/>
        <v>0</v>
      </c>
      <c r="M255" s="51" t="str">
        <f>IF('3. Input Data'!J263=0,"--",'3. Input Data'!J263)</f>
        <v>--</v>
      </c>
      <c r="N255" s="58">
        <f t="shared" si="35"/>
        <v>0</v>
      </c>
      <c r="O255" s="51" t="str">
        <f>IF('3. Input Data'!K263=0,"--",'3. Input Data'!K263)</f>
        <v>--</v>
      </c>
      <c r="P255" s="58">
        <f t="shared" si="36"/>
        <v>0</v>
      </c>
      <c r="Q255" s="51" t="str">
        <f>IF('3. Input Data'!L263=0,"--",'3. Input Data'!L263)</f>
        <v>--</v>
      </c>
      <c r="R255" s="58">
        <f t="shared" si="37"/>
        <v>0</v>
      </c>
      <c r="S255" s="74">
        <f t="shared" si="38"/>
        <v>0</v>
      </c>
      <c r="T255" s="58">
        <f t="shared" si="39"/>
        <v>0</v>
      </c>
    </row>
    <row r="256" spans="1:20" x14ac:dyDescent="0.2">
      <c r="A256" s="71">
        <v>249</v>
      </c>
      <c r="B256" s="39">
        <f>'3. Input Data'!B264</f>
        <v>0</v>
      </c>
      <c r="C256" s="51" t="str">
        <f>IF('3. Input Data'!D264=0,"--",'3. Input Data'!D264)</f>
        <v>--</v>
      </c>
      <c r="D256" s="58">
        <f t="shared" si="30"/>
        <v>0</v>
      </c>
      <c r="E256" s="74" t="str">
        <f>IF('3. Input Data'!E264=0,"--",'3. Input Data'!E264)</f>
        <v>--</v>
      </c>
      <c r="F256" s="58">
        <f t="shared" si="31"/>
        <v>0</v>
      </c>
      <c r="G256" s="51" t="str">
        <f>IF('3. Input Data'!G264=0,"--",'3. Input Data'!G264)</f>
        <v>--</v>
      </c>
      <c r="H256" s="58">
        <f t="shared" si="32"/>
        <v>0</v>
      </c>
      <c r="I256" s="51" t="str">
        <f>IF('3. Input Data'!H264=0,"--",'3. Input Data'!H264)</f>
        <v>--</v>
      </c>
      <c r="J256" s="58">
        <f t="shared" si="33"/>
        <v>0</v>
      </c>
      <c r="K256" s="51" t="str">
        <f>IF('3. Input Data'!I264=0,"--",'3. Input Data'!I264)</f>
        <v>--</v>
      </c>
      <c r="L256" s="58">
        <f t="shared" si="34"/>
        <v>0</v>
      </c>
      <c r="M256" s="51" t="str">
        <f>IF('3. Input Data'!J264=0,"--",'3. Input Data'!J264)</f>
        <v>--</v>
      </c>
      <c r="N256" s="58">
        <f t="shared" si="35"/>
        <v>0</v>
      </c>
      <c r="O256" s="51" t="str">
        <f>IF('3. Input Data'!K264=0,"--",'3. Input Data'!K264)</f>
        <v>--</v>
      </c>
      <c r="P256" s="58">
        <f t="shared" si="36"/>
        <v>0</v>
      </c>
      <c r="Q256" s="51" t="str">
        <f>IF('3. Input Data'!L264=0,"--",'3. Input Data'!L264)</f>
        <v>--</v>
      </c>
      <c r="R256" s="58">
        <f t="shared" si="37"/>
        <v>0</v>
      </c>
      <c r="S256" s="74">
        <f t="shared" si="38"/>
        <v>0</v>
      </c>
      <c r="T256" s="58">
        <f t="shared" si="39"/>
        <v>0</v>
      </c>
    </row>
    <row r="257" spans="1:20" x14ac:dyDescent="0.2">
      <c r="A257" s="71">
        <v>250</v>
      </c>
      <c r="B257" s="39">
        <f>'3. Input Data'!B265</f>
        <v>0</v>
      </c>
      <c r="C257" s="51" t="str">
        <f>IF('3. Input Data'!D265=0,"--",'3. Input Data'!D265)</f>
        <v>--</v>
      </c>
      <c r="D257" s="58">
        <f t="shared" si="30"/>
        <v>0</v>
      </c>
      <c r="E257" s="74" t="str">
        <f>IF('3. Input Data'!E265=0,"--",'3. Input Data'!E265)</f>
        <v>--</v>
      </c>
      <c r="F257" s="58">
        <f t="shared" si="31"/>
        <v>0</v>
      </c>
      <c r="G257" s="51" t="str">
        <f>IF('3. Input Data'!G265=0,"--",'3. Input Data'!G265)</f>
        <v>--</v>
      </c>
      <c r="H257" s="58">
        <f t="shared" si="32"/>
        <v>0</v>
      </c>
      <c r="I257" s="51" t="str">
        <f>IF('3. Input Data'!H265=0,"--",'3. Input Data'!H265)</f>
        <v>--</v>
      </c>
      <c r="J257" s="58">
        <f t="shared" si="33"/>
        <v>0</v>
      </c>
      <c r="K257" s="51" t="str">
        <f>IF('3. Input Data'!I265=0,"--",'3. Input Data'!I265)</f>
        <v>--</v>
      </c>
      <c r="L257" s="58">
        <f t="shared" si="34"/>
        <v>0</v>
      </c>
      <c r="M257" s="51" t="str">
        <f>IF('3. Input Data'!J265=0,"--",'3. Input Data'!J265)</f>
        <v>--</v>
      </c>
      <c r="N257" s="58">
        <f t="shared" si="35"/>
        <v>0</v>
      </c>
      <c r="O257" s="51" t="str">
        <f>IF('3. Input Data'!K265=0,"--",'3. Input Data'!K265)</f>
        <v>--</v>
      </c>
      <c r="P257" s="58">
        <f t="shared" si="36"/>
        <v>0</v>
      </c>
      <c r="Q257" s="51" t="str">
        <f>IF('3. Input Data'!L265=0,"--",'3. Input Data'!L265)</f>
        <v>--</v>
      </c>
      <c r="R257" s="58">
        <f t="shared" si="37"/>
        <v>0</v>
      </c>
      <c r="S257" s="74">
        <f t="shared" si="38"/>
        <v>0</v>
      </c>
      <c r="T257" s="58">
        <f t="shared" si="39"/>
        <v>0</v>
      </c>
    </row>
    <row r="258" spans="1:20" x14ac:dyDescent="0.2">
      <c r="A258" s="71">
        <v>251</v>
      </c>
      <c r="B258" s="39">
        <f>'3. Input Data'!B266</f>
        <v>0</v>
      </c>
      <c r="C258" s="51" t="str">
        <f>IF('3. Input Data'!D266=0,"--",'3. Input Data'!D266)</f>
        <v>--</v>
      </c>
      <c r="D258" s="58">
        <f t="shared" si="30"/>
        <v>0</v>
      </c>
      <c r="E258" s="74" t="str">
        <f>IF('3. Input Data'!E266=0,"--",'3. Input Data'!E266)</f>
        <v>--</v>
      </c>
      <c r="F258" s="58">
        <f t="shared" si="31"/>
        <v>0</v>
      </c>
      <c r="G258" s="51" t="str">
        <f>IF('3. Input Data'!G266=0,"--",'3. Input Data'!G266)</f>
        <v>--</v>
      </c>
      <c r="H258" s="58">
        <f t="shared" si="32"/>
        <v>0</v>
      </c>
      <c r="I258" s="51" t="str">
        <f>IF('3. Input Data'!H266=0,"--",'3. Input Data'!H266)</f>
        <v>--</v>
      </c>
      <c r="J258" s="58">
        <f t="shared" si="33"/>
        <v>0</v>
      </c>
      <c r="K258" s="51" t="str">
        <f>IF('3. Input Data'!I266=0,"--",'3. Input Data'!I266)</f>
        <v>--</v>
      </c>
      <c r="L258" s="58">
        <f t="shared" si="34"/>
        <v>0</v>
      </c>
      <c r="M258" s="51" t="str">
        <f>IF('3. Input Data'!J266=0,"--",'3. Input Data'!J266)</f>
        <v>--</v>
      </c>
      <c r="N258" s="58">
        <f t="shared" si="35"/>
        <v>0</v>
      </c>
      <c r="O258" s="51" t="str">
        <f>IF('3. Input Data'!K266=0,"--",'3. Input Data'!K266)</f>
        <v>--</v>
      </c>
      <c r="P258" s="58">
        <f t="shared" si="36"/>
        <v>0</v>
      </c>
      <c r="Q258" s="51" t="str">
        <f>IF('3. Input Data'!L266=0,"--",'3. Input Data'!L266)</f>
        <v>--</v>
      </c>
      <c r="R258" s="58">
        <f t="shared" si="37"/>
        <v>0</v>
      </c>
      <c r="S258" s="74">
        <f t="shared" si="38"/>
        <v>0</v>
      </c>
      <c r="T258" s="58">
        <f t="shared" si="39"/>
        <v>0</v>
      </c>
    </row>
    <row r="259" spans="1:20" x14ac:dyDescent="0.2">
      <c r="A259" s="71">
        <v>252</v>
      </c>
      <c r="B259" s="39">
        <f>'3. Input Data'!B267</f>
        <v>0</v>
      </c>
      <c r="C259" s="51" t="str">
        <f>IF('3. Input Data'!D267=0,"--",'3. Input Data'!D267)</f>
        <v>--</v>
      </c>
      <c r="D259" s="58">
        <f t="shared" si="30"/>
        <v>0</v>
      </c>
      <c r="E259" s="74" t="str">
        <f>IF('3. Input Data'!E267=0,"--",'3. Input Data'!E267)</f>
        <v>--</v>
      </c>
      <c r="F259" s="58">
        <f t="shared" si="31"/>
        <v>0</v>
      </c>
      <c r="G259" s="51" t="str">
        <f>IF('3. Input Data'!G267=0,"--",'3. Input Data'!G267)</f>
        <v>--</v>
      </c>
      <c r="H259" s="58">
        <f t="shared" si="32"/>
        <v>0</v>
      </c>
      <c r="I259" s="51" t="str">
        <f>IF('3. Input Data'!H267=0,"--",'3. Input Data'!H267)</f>
        <v>--</v>
      </c>
      <c r="J259" s="58">
        <f t="shared" si="33"/>
        <v>0</v>
      </c>
      <c r="K259" s="51" t="str">
        <f>IF('3. Input Data'!I267=0,"--",'3. Input Data'!I267)</f>
        <v>--</v>
      </c>
      <c r="L259" s="58">
        <f t="shared" si="34"/>
        <v>0</v>
      </c>
      <c r="M259" s="51" t="str">
        <f>IF('3. Input Data'!J267=0,"--",'3. Input Data'!J267)</f>
        <v>--</v>
      </c>
      <c r="N259" s="58">
        <f t="shared" si="35"/>
        <v>0</v>
      </c>
      <c r="O259" s="51" t="str">
        <f>IF('3. Input Data'!K267=0,"--",'3. Input Data'!K267)</f>
        <v>--</v>
      </c>
      <c r="P259" s="58">
        <f t="shared" si="36"/>
        <v>0</v>
      </c>
      <c r="Q259" s="51" t="str">
        <f>IF('3. Input Data'!L267=0,"--",'3. Input Data'!L267)</f>
        <v>--</v>
      </c>
      <c r="R259" s="58">
        <f t="shared" si="37"/>
        <v>0</v>
      </c>
      <c r="S259" s="74">
        <f t="shared" si="38"/>
        <v>0</v>
      </c>
      <c r="T259" s="58">
        <f t="shared" si="39"/>
        <v>0</v>
      </c>
    </row>
    <row r="260" spans="1:20" x14ac:dyDescent="0.2">
      <c r="A260" s="71">
        <v>253</v>
      </c>
      <c r="B260" s="39">
        <f>'3. Input Data'!B268</f>
        <v>0</v>
      </c>
      <c r="C260" s="51" t="str">
        <f>IF('3. Input Data'!D268=0,"--",'3. Input Data'!D268)</f>
        <v>--</v>
      </c>
      <c r="D260" s="58">
        <f t="shared" si="30"/>
        <v>0</v>
      </c>
      <c r="E260" s="74" t="str">
        <f>IF('3. Input Data'!E268=0,"--",'3. Input Data'!E268)</f>
        <v>--</v>
      </c>
      <c r="F260" s="58">
        <f t="shared" si="31"/>
        <v>0</v>
      </c>
      <c r="G260" s="51" t="str">
        <f>IF('3. Input Data'!G268=0,"--",'3. Input Data'!G268)</f>
        <v>--</v>
      </c>
      <c r="H260" s="58">
        <f t="shared" si="32"/>
        <v>0</v>
      </c>
      <c r="I260" s="51" t="str">
        <f>IF('3. Input Data'!H268=0,"--",'3. Input Data'!H268)</f>
        <v>--</v>
      </c>
      <c r="J260" s="58">
        <f t="shared" si="33"/>
        <v>0</v>
      </c>
      <c r="K260" s="51" t="str">
        <f>IF('3. Input Data'!I268=0,"--",'3. Input Data'!I268)</f>
        <v>--</v>
      </c>
      <c r="L260" s="58">
        <f t="shared" si="34"/>
        <v>0</v>
      </c>
      <c r="M260" s="51" t="str">
        <f>IF('3. Input Data'!J268=0,"--",'3. Input Data'!J268)</f>
        <v>--</v>
      </c>
      <c r="N260" s="58">
        <f t="shared" si="35"/>
        <v>0</v>
      </c>
      <c r="O260" s="51" t="str">
        <f>IF('3. Input Data'!K268=0,"--",'3. Input Data'!K268)</f>
        <v>--</v>
      </c>
      <c r="P260" s="58">
        <f t="shared" si="36"/>
        <v>0</v>
      </c>
      <c r="Q260" s="51" t="str">
        <f>IF('3. Input Data'!L268=0,"--",'3. Input Data'!L268)</f>
        <v>--</v>
      </c>
      <c r="R260" s="58">
        <f t="shared" si="37"/>
        <v>0</v>
      </c>
      <c r="S260" s="74">
        <f t="shared" si="38"/>
        <v>0</v>
      </c>
      <c r="T260" s="58">
        <f t="shared" si="39"/>
        <v>0</v>
      </c>
    </row>
    <row r="261" spans="1:20" x14ac:dyDescent="0.2">
      <c r="A261" s="71">
        <v>254</v>
      </c>
      <c r="B261" s="39">
        <f>'3. Input Data'!B269</f>
        <v>0</v>
      </c>
      <c r="C261" s="51" t="str">
        <f>IF('3. Input Data'!D269=0,"--",'3. Input Data'!D269)</f>
        <v>--</v>
      </c>
      <c r="D261" s="58">
        <f t="shared" si="30"/>
        <v>0</v>
      </c>
      <c r="E261" s="74" t="str">
        <f>IF('3. Input Data'!E269=0,"--",'3. Input Data'!E269)</f>
        <v>--</v>
      </c>
      <c r="F261" s="58">
        <f t="shared" si="31"/>
        <v>0</v>
      </c>
      <c r="G261" s="51" t="str">
        <f>IF('3. Input Data'!G269=0,"--",'3. Input Data'!G269)</f>
        <v>--</v>
      </c>
      <c r="H261" s="58">
        <f t="shared" si="32"/>
        <v>0</v>
      </c>
      <c r="I261" s="51" t="str">
        <f>IF('3. Input Data'!H269=0,"--",'3. Input Data'!H269)</f>
        <v>--</v>
      </c>
      <c r="J261" s="58">
        <f t="shared" si="33"/>
        <v>0</v>
      </c>
      <c r="K261" s="51" t="str">
        <f>IF('3. Input Data'!I269=0,"--",'3. Input Data'!I269)</f>
        <v>--</v>
      </c>
      <c r="L261" s="58">
        <f t="shared" si="34"/>
        <v>0</v>
      </c>
      <c r="M261" s="51" t="str">
        <f>IF('3. Input Data'!J269=0,"--",'3. Input Data'!J269)</f>
        <v>--</v>
      </c>
      <c r="N261" s="58">
        <f t="shared" si="35"/>
        <v>0</v>
      </c>
      <c r="O261" s="51" t="str">
        <f>IF('3. Input Data'!K269=0,"--",'3. Input Data'!K269)</f>
        <v>--</v>
      </c>
      <c r="P261" s="58">
        <f t="shared" si="36"/>
        <v>0</v>
      </c>
      <c r="Q261" s="51" t="str">
        <f>IF('3. Input Data'!L269=0,"--",'3. Input Data'!L269)</f>
        <v>--</v>
      </c>
      <c r="R261" s="58">
        <f t="shared" si="37"/>
        <v>0</v>
      </c>
      <c r="S261" s="74">
        <f t="shared" si="38"/>
        <v>0</v>
      </c>
      <c r="T261" s="58">
        <f t="shared" si="39"/>
        <v>0</v>
      </c>
    </row>
    <row r="262" spans="1:20" x14ac:dyDescent="0.2">
      <c r="A262" s="71">
        <v>255</v>
      </c>
      <c r="B262" s="39">
        <f>'3. Input Data'!B270</f>
        <v>0</v>
      </c>
      <c r="C262" s="51" t="str">
        <f>IF('3. Input Data'!D270=0,"--",'3. Input Data'!D270)</f>
        <v>--</v>
      </c>
      <c r="D262" s="58">
        <f t="shared" si="30"/>
        <v>0</v>
      </c>
      <c r="E262" s="74" t="str">
        <f>IF('3. Input Data'!E270=0,"--",'3. Input Data'!E270)</f>
        <v>--</v>
      </c>
      <c r="F262" s="58">
        <f t="shared" si="31"/>
        <v>0</v>
      </c>
      <c r="G262" s="51" t="str">
        <f>IF('3. Input Data'!G270=0,"--",'3. Input Data'!G270)</f>
        <v>--</v>
      </c>
      <c r="H262" s="58">
        <f t="shared" si="32"/>
        <v>0</v>
      </c>
      <c r="I262" s="51" t="str">
        <f>IF('3. Input Data'!H270=0,"--",'3. Input Data'!H270)</f>
        <v>--</v>
      </c>
      <c r="J262" s="58">
        <f t="shared" si="33"/>
        <v>0</v>
      </c>
      <c r="K262" s="51" t="str">
        <f>IF('3. Input Data'!I270=0,"--",'3. Input Data'!I270)</f>
        <v>--</v>
      </c>
      <c r="L262" s="58">
        <f t="shared" si="34"/>
        <v>0</v>
      </c>
      <c r="M262" s="51" t="str">
        <f>IF('3. Input Data'!J270=0,"--",'3. Input Data'!J270)</f>
        <v>--</v>
      </c>
      <c r="N262" s="58">
        <f t="shared" si="35"/>
        <v>0</v>
      </c>
      <c r="O262" s="51" t="str">
        <f>IF('3. Input Data'!K270=0,"--",'3. Input Data'!K270)</f>
        <v>--</v>
      </c>
      <c r="P262" s="58">
        <f t="shared" si="36"/>
        <v>0</v>
      </c>
      <c r="Q262" s="51" t="str">
        <f>IF('3. Input Data'!L270=0,"--",'3. Input Data'!L270)</f>
        <v>--</v>
      </c>
      <c r="R262" s="58">
        <f t="shared" si="37"/>
        <v>0</v>
      </c>
      <c r="S262" s="74">
        <f t="shared" si="38"/>
        <v>0</v>
      </c>
      <c r="T262" s="58">
        <f t="shared" si="39"/>
        <v>0</v>
      </c>
    </row>
    <row r="263" spans="1:20" x14ac:dyDescent="0.2">
      <c r="A263" s="71">
        <v>256</v>
      </c>
      <c r="B263" s="39">
        <f>'3. Input Data'!B271</f>
        <v>0</v>
      </c>
      <c r="C263" s="51" t="str">
        <f>IF('3. Input Data'!D271=0,"--",'3. Input Data'!D271)</f>
        <v>--</v>
      </c>
      <c r="D263" s="58">
        <f t="shared" si="30"/>
        <v>0</v>
      </c>
      <c r="E263" s="74" t="str">
        <f>IF('3. Input Data'!E271=0,"--",'3. Input Data'!E271)</f>
        <v>--</v>
      </c>
      <c r="F263" s="58">
        <f t="shared" si="31"/>
        <v>0</v>
      </c>
      <c r="G263" s="51" t="str">
        <f>IF('3. Input Data'!G271=0,"--",'3. Input Data'!G271)</f>
        <v>--</v>
      </c>
      <c r="H263" s="58">
        <f t="shared" si="32"/>
        <v>0</v>
      </c>
      <c r="I263" s="51" t="str">
        <f>IF('3. Input Data'!H271=0,"--",'3. Input Data'!H271)</f>
        <v>--</v>
      </c>
      <c r="J263" s="58">
        <f t="shared" si="33"/>
        <v>0</v>
      </c>
      <c r="K263" s="51" t="str">
        <f>IF('3. Input Data'!I271=0,"--",'3. Input Data'!I271)</f>
        <v>--</v>
      </c>
      <c r="L263" s="58">
        <f t="shared" si="34"/>
        <v>0</v>
      </c>
      <c r="M263" s="51" t="str">
        <f>IF('3. Input Data'!J271=0,"--",'3. Input Data'!J271)</f>
        <v>--</v>
      </c>
      <c r="N263" s="58">
        <f t="shared" si="35"/>
        <v>0</v>
      </c>
      <c r="O263" s="51" t="str">
        <f>IF('3. Input Data'!K271=0,"--",'3. Input Data'!K271)</f>
        <v>--</v>
      </c>
      <c r="P263" s="58">
        <f t="shared" si="36"/>
        <v>0</v>
      </c>
      <c r="Q263" s="51" t="str">
        <f>IF('3. Input Data'!L271=0,"--",'3. Input Data'!L271)</f>
        <v>--</v>
      </c>
      <c r="R263" s="58">
        <f t="shared" si="37"/>
        <v>0</v>
      </c>
      <c r="S263" s="74">
        <f t="shared" si="38"/>
        <v>0</v>
      </c>
      <c r="T263" s="58">
        <f t="shared" si="39"/>
        <v>0</v>
      </c>
    </row>
    <row r="264" spans="1:20" x14ac:dyDescent="0.2">
      <c r="A264" s="71">
        <v>257</v>
      </c>
      <c r="B264" s="39">
        <f>'3. Input Data'!B272</f>
        <v>0</v>
      </c>
      <c r="C264" s="51" t="str">
        <f>IF('3. Input Data'!D272=0,"--",'3. Input Data'!D272)</f>
        <v>--</v>
      </c>
      <c r="D264" s="58">
        <f t="shared" si="30"/>
        <v>0</v>
      </c>
      <c r="E264" s="74" t="str">
        <f>IF('3. Input Data'!E272=0,"--",'3. Input Data'!E272)</f>
        <v>--</v>
      </c>
      <c r="F264" s="58">
        <f t="shared" si="31"/>
        <v>0</v>
      </c>
      <c r="G264" s="51" t="str">
        <f>IF('3. Input Data'!G272=0,"--",'3. Input Data'!G272)</f>
        <v>--</v>
      </c>
      <c r="H264" s="58">
        <f t="shared" si="32"/>
        <v>0</v>
      </c>
      <c r="I264" s="51" t="str">
        <f>IF('3. Input Data'!H272=0,"--",'3. Input Data'!H272)</f>
        <v>--</v>
      </c>
      <c r="J264" s="58">
        <f t="shared" si="33"/>
        <v>0</v>
      </c>
      <c r="K264" s="51" t="str">
        <f>IF('3. Input Data'!I272=0,"--",'3. Input Data'!I272)</f>
        <v>--</v>
      </c>
      <c r="L264" s="58">
        <f t="shared" si="34"/>
        <v>0</v>
      </c>
      <c r="M264" s="51" t="str">
        <f>IF('3. Input Data'!J272=0,"--",'3. Input Data'!J272)</f>
        <v>--</v>
      </c>
      <c r="N264" s="58">
        <f t="shared" si="35"/>
        <v>0</v>
      </c>
      <c r="O264" s="51" t="str">
        <f>IF('3. Input Data'!K272=0,"--",'3. Input Data'!K272)</f>
        <v>--</v>
      </c>
      <c r="P264" s="58">
        <f t="shared" si="36"/>
        <v>0</v>
      </c>
      <c r="Q264" s="51" t="str">
        <f>IF('3. Input Data'!L272=0,"--",'3. Input Data'!L272)</f>
        <v>--</v>
      </c>
      <c r="R264" s="58">
        <f t="shared" si="37"/>
        <v>0</v>
      </c>
      <c r="S264" s="74">
        <f t="shared" si="38"/>
        <v>0</v>
      </c>
      <c r="T264" s="58">
        <f t="shared" si="39"/>
        <v>0</v>
      </c>
    </row>
    <row r="265" spans="1:20" x14ac:dyDescent="0.2">
      <c r="A265" s="71">
        <v>258</v>
      </c>
      <c r="B265" s="39">
        <f>'3. Input Data'!B273</f>
        <v>0</v>
      </c>
      <c r="C265" s="51" t="str">
        <f>IF('3. Input Data'!D273=0,"--",'3. Input Data'!D273)</f>
        <v>--</v>
      </c>
      <c r="D265" s="58">
        <f t="shared" ref="D265:D328" si="40">IF(C265="--",0,LOG10(5+STANDARDIZE(C265,$C$1,$D$2)))</f>
        <v>0</v>
      </c>
      <c r="E265" s="74" t="str">
        <f>IF('3. Input Data'!E273=0,"--",'3. Input Data'!E273)</f>
        <v>--</v>
      </c>
      <c r="F265" s="58">
        <f t="shared" ref="F265:F328" si="41">IF(E265="--",0,LOG10(5+STANDARDIZE(E265,$E$1,$F$2)))</f>
        <v>0</v>
      </c>
      <c r="G265" s="51" t="str">
        <f>IF('3. Input Data'!G273=0,"--",'3. Input Data'!G273)</f>
        <v>--</v>
      </c>
      <c r="H265" s="58">
        <f t="shared" ref="H265:H328" si="42">IF(G265="--",0,LOG10(5+STANDARDIZE(G265,$G$1,$H$2)))</f>
        <v>0</v>
      </c>
      <c r="I265" s="51" t="str">
        <f>IF('3. Input Data'!H273=0,"--",'3. Input Data'!H273)</f>
        <v>--</v>
      </c>
      <c r="J265" s="58">
        <f t="shared" ref="J265:J328" si="43">IF(I265="--",0,LOG10(5+STANDARDIZE(I265,$I$1,$J$2)))</f>
        <v>0</v>
      </c>
      <c r="K265" s="51" t="str">
        <f>IF('3. Input Data'!I273=0,"--",'3. Input Data'!I273)</f>
        <v>--</v>
      </c>
      <c r="L265" s="58">
        <f t="shared" ref="L265:L328" si="44">IF(K265="--",0,LOG10(5+STANDARDIZE(K265,$K$1,$L$2)))</f>
        <v>0</v>
      </c>
      <c r="M265" s="51" t="str">
        <f>IF('3. Input Data'!J273=0,"--",'3. Input Data'!J273)</f>
        <v>--</v>
      </c>
      <c r="N265" s="58">
        <f t="shared" ref="N265:N328" si="45">IF(M265="--",0,LOG10(5+STANDARDIZE(M265,$M$1,$N$2)))</f>
        <v>0</v>
      </c>
      <c r="O265" s="51" t="str">
        <f>IF('3. Input Data'!K273=0,"--",'3. Input Data'!K273)</f>
        <v>--</v>
      </c>
      <c r="P265" s="58">
        <f t="shared" ref="P265:P328" si="46">IF(O265="--",0,LOG10(5+STANDARDIZE(O265,$O$1,$P$2)))</f>
        <v>0</v>
      </c>
      <c r="Q265" s="51" t="str">
        <f>IF('3. Input Data'!L273=0,"--",'3. Input Data'!L273)</f>
        <v>--</v>
      </c>
      <c r="R265" s="58">
        <f t="shared" ref="R265:R328" si="47">IF(Q265="--",0,LOG10(5+STANDARDIZE(Q265,$Q$1,$R$2)))</f>
        <v>0</v>
      </c>
      <c r="S265" s="74">
        <f t="shared" ref="S265:S328" si="48">IF(O265="--",0,O265)+IF(Q265="--",0,Q265)</f>
        <v>0</v>
      </c>
      <c r="T265" s="58">
        <f t="shared" ref="T265:T328" si="49">IF(S265=0,0,LOG10(5+STANDARDIZE(S265,$S$1,$T$2)))</f>
        <v>0</v>
      </c>
    </row>
    <row r="266" spans="1:20" x14ac:dyDescent="0.2">
      <c r="A266" s="71">
        <v>259</v>
      </c>
      <c r="B266" s="39">
        <f>'3. Input Data'!B274</f>
        <v>0</v>
      </c>
      <c r="C266" s="51" t="str">
        <f>IF('3. Input Data'!D274=0,"--",'3. Input Data'!D274)</f>
        <v>--</v>
      </c>
      <c r="D266" s="58">
        <f t="shared" si="40"/>
        <v>0</v>
      </c>
      <c r="E266" s="74" t="str">
        <f>IF('3. Input Data'!E274=0,"--",'3. Input Data'!E274)</f>
        <v>--</v>
      </c>
      <c r="F266" s="58">
        <f t="shared" si="41"/>
        <v>0</v>
      </c>
      <c r="G266" s="51" t="str">
        <f>IF('3. Input Data'!G274=0,"--",'3. Input Data'!G274)</f>
        <v>--</v>
      </c>
      <c r="H266" s="58">
        <f t="shared" si="42"/>
        <v>0</v>
      </c>
      <c r="I266" s="51" t="str">
        <f>IF('3. Input Data'!H274=0,"--",'3. Input Data'!H274)</f>
        <v>--</v>
      </c>
      <c r="J266" s="58">
        <f t="shared" si="43"/>
        <v>0</v>
      </c>
      <c r="K266" s="51" t="str">
        <f>IF('3. Input Data'!I274=0,"--",'3. Input Data'!I274)</f>
        <v>--</v>
      </c>
      <c r="L266" s="58">
        <f t="shared" si="44"/>
        <v>0</v>
      </c>
      <c r="M266" s="51" t="str">
        <f>IF('3. Input Data'!J274=0,"--",'3. Input Data'!J274)</f>
        <v>--</v>
      </c>
      <c r="N266" s="58">
        <f t="shared" si="45"/>
        <v>0</v>
      </c>
      <c r="O266" s="51" t="str">
        <f>IF('3. Input Data'!K274=0,"--",'3. Input Data'!K274)</f>
        <v>--</v>
      </c>
      <c r="P266" s="58">
        <f t="shared" si="46"/>
        <v>0</v>
      </c>
      <c r="Q266" s="51" t="str">
        <f>IF('3. Input Data'!L274=0,"--",'3. Input Data'!L274)</f>
        <v>--</v>
      </c>
      <c r="R266" s="58">
        <f t="shared" si="47"/>
        <v>0</v>
      </c>
      <c r="S266" s="74">
        <f t="shared" si="48"/>
        <v>0</v>
      </c>
      <c r="T266" s="58">
        <f t="shared" si="49"/>
        <v>0</v>
      </c>
    </row>
    <row r="267" spans="1:20" x14ac:dyDescent="0.2">
      <c r="A267" s="71">
        <v>260</v>
      </c>
      <c r="B267" s="39">
        <f>'3. Input Data'!B275</f>
        <v>0</v>
      </c>
      <c r="C267" s="51" t="str">
        <f>IF('3. Input Data'!D275=0,"--",'3. Input Data'!D275)</f>
        <v>--</v>
      </c>
      <c r="D267" s="58">
        <f t="shared" si="40"/>
        <v>0</v>
      </c>
      <c r="E267" s="74" t="str">
        <f>IF('3. Input Data'!E275=0,"--",'3. Input Data'!E275)</f>
        <v>--</v>
      </c>
      <c r="F267" s="58">
        <f t="shared" si="41"/>
        <v>0</v>
      </c>
      <c r="G267" s="51" t="str">
        <f>IF('3. Input Data'!G275=0,"--",'3. Input Data'!G275)</f>
        <v>--</v>
      </c>
      <c r="H267" s="58">
        <f t="shared" si="42"/>
        <v>0</v>
      </c>
      <c r="I267" s="51" t="str">
        <f>IF('3. Input Data'!H275=0,"--",'3. Input Data'!H275)</f>
        <v>--</v>
      </c>
      <c r="J267" s="58">
        <f t="shared" si="43"/>
        <v>0</v>
      </c>
      <c r="K267" s="51" t="str">
        <f>IF('3. Input Data'!I275=0,"--",'3. Input Data'!I275)</f>
        <v>--</v>
      </c>
      <c r="L267" s="58">
        <f t="shared" si="44"/>
        <v>0</v>
      </c>
      <c r="M267" s="51" t="str">
        <f>IF('3. Input Data'!J275=0,"--",'3. Input Data'!J275)</f>
        <v>--</v>
      </c>
      <c r="N267" s="58">
        <f t="shared" si="45"/>
        <v>0</v>
      </c>
      <c r="O267" s="51" t="str">
        <f>IF('3. Input Data'!K275=0,"--",'3. Input Data'!K275)</f>
        <v>--</v>
      </c>
      <c r="P267" s="58">
        <f t="shared" si="46"/>
        <v>0</v>
      </c>
      <c r="Q267" s="51" t="str">
        <f>IF('3. Input Data'!L275=0,"--",'3. Input Data'!L275)</f>
        <v>--</v>
      </c>
      <c r="R267" s="58">
        <f t="shared" si="47"/>
        <v>0</v>
      </c>
      <c r="S267" s="74">
        <f t="shared" si="48"/>
        <v>0</v>
      </c>
      <c r="T267" s="58">
        <f t="shared" si="49"/>
        <v>0</v>
      </c>
    </row>
    <row r="268" spans="1:20" x14ac:dyDescent="0.2">
      <c r="A268" s="71">
        <v>261</v>
      </c>
      <c r="B268" s="39">
        <f>'3. Input Data'!B276</f>
        <v>0</v>
      </c>
      <c r="C268" s="51" t="str">
        <f>IF('3. Input Data'!D276=0,"--",'3. Input Data'!D276)</f>
        <v>--</v>
      </c>
      <c r="D268" s="58">
        <f t="shared" si="40"/>
        <v>0</v>
      </c>
      <c r="E268" s="74" t="str">
        <f>IF('3. Input Data'!E276=0,"--",'3. Input Data'!E276)</f>
        <v>--</v>
      </c>
      <c r="F268" s="58">
        <f t="shared" si="41"/>
        <v>0</v>
      </c>
      <c r="G268" s="51" t="str">
        <f>IF('3. Input Data'!G276=0,"--",'3. Input Data'!G276)</f>
        <v>--</v>
      </c>
      <c r="H268" s="58">
        <f t="shared" si="42"/>
        <v>0</v>
      </c>
      <c r="I268" s="51" t="str">
        <f>IF('3. Input Data'!H276=0,"--",'3. Input Data'!H276)</f>
        <v>--</v>
      </c>
      <c r="J268" s="58">
        <f t="shared" si="43"/>
        <v>0</v>
      </c>
      <c r="K268" s="51" t="str">
        <f>IF('3. Input Data'!I276=0,"--",'3. Input Data'!I276)</f>
        <v>--</v>
      </c>
      <c r="L268" s="58">
        <f t="shared" si="44"/>
        <v>0</v>
      </c>
      <c r="M268" s="51" t="str">
        <f>IF('3. Input Data'!J276=0,"--",'3. Input Data'!J276)</f>
        <v>--</v>
      </c>
      <c r="N268" s="58">
        <f t="shared" si="45"/>
        <v>0</v>
      </c>
      <c r="O268" s="51" t="str">
        <f>IF('3. Input Data'!K276=0,"--",'3. Input Data'!K276)</f>
        <v>--</v>
      </c>
      <c r="P268" s="58">
        <f t="shared" si="46"/>
        <v>0</v>
      </c>
      <c r="Q268" s="51" t="str">
        <f>IF('3. Input Data'!L276=0,"--",'3. Input Data'!L276)</f>
        <v>--</v>
      </c>
      <c r="R268" s="58">
        <f t="shared" si="47"/>
        <v>0</v>
      </c>
      <c r="S268" s="74">
        <f t="shared" si="48"/>
        <v>0</v>
      </c>
      <c r="T268" s="58">
        <f t="shared" si="49"/>
        <v>0</v>
      </c>
    </row>
    <row r="269" spans="1:20" x14ac:dyDescent="0.2">
      <c r="A269" s="71">
        <v>262</v>
      </c>
      <c r="B269" s="39">
        <f>'3. Input Data'!B277</f>
        <v>0</v>
      </c>
      <c r="C269" s="51" t="str">
        <f>IF('3. Input Data'!D277=0,"--",'3. Input Data'!D277)</f>
        <v>--</v>
      </c>
      <c r="D269" s="58">
        <f t="shared" si="40"/>
        <v>0</v>
      </c>
      <c r="E269" s="74" t="str">
        <f>IF('3. Input Data'!E277=0,"--",'3. Input Data'!E277)</f>
        <v>--</v>
      </c>
      <c r="F269" s="58">
        <f t="shared" si="41"/>
        <v>0</v>
      </c>
      <c r="G269" s="51" t="str">
        <f>IF('3. Input Data'!G277=0,"--",'3. Input Data'!G277)</f>
        <v>--</v>
      </c>
      <c r="H269" s="58">
        <f t="shared" si="42"/>
        <v>0</v>
      </c>
      <c r="I269" s="51" t="str">
        <f>IF('3. Input Data'!H277=0,"--",'3. Input Data'!H277)</f>
        <v>--</v>
      </c>
      <c r="J269" s="58">
        <f t="shared" si="43"/>
        <v>0</v>
      </c>
      <c r="K269" s="51" t="str">
        <f>IF('3. Input Data'!I277=0,"--",'3. Input Data'!I277)</f>
        <v>--</v>
      </c>
      <c r="L269" s="58">
        <f t="shared" si="44"/>
        <v>0</v>
      </c>
      <c r="M269" s="51" t="str">
        <f>IF('3. Input Data'!J277=0,"--",'3. Input Data'!J277)</f>
        <v>--</v>
      </c>
      <c r="N269" s="58">
        <f t="shared" si="45"/>
        <v>0</v>
      </c>
      <c r="O269" s="51" t="str">
        <f>IF('3. Input Data'!K277=0,"--",'3. Input Data'!K277)</f>
        <v>--</v>
      </c>
      <c r="P269" s="58">
        <f t="shared" si="46"/>
        <v>0</v>
      </c>
      <c r="Q269" s="51" t="str">
        <f>IF('3. Input Data'!L277=0,"--",'3. Input Data'!L277)</f>
        <v>--</v>
      </c>
      <c r="R269" s="58">
        <f t="shared" si="47"/>
        <v>0</v>
      </c>
      <c r="S269" s="74">
        <f t="shared" si="48"/>
        <v>0</v>
      </c>
      <c r="T269" s="58">
        <f t="shared" si="49"/>
        <v>0</v>
      </c>
    </row>
    <row r="270" spans="1:20" x14ac:dyDescent="0.2">
      <c r="A270" s="71">
        <v>263</v>
      </c>
      <c r="B270" s="39">
        <f>'3. Input Data'!B278</f>
        <v>0</v>
      </c>
      <c r="C270" s="51" t="str">
        <f>IF('3. Input Data'!D278=0,"--",'3. Input Data'!D278)</f>
        <v>--</v>
      </c>
      <c r="D270" s="58">
        <f t="shared" si="40"/>
        <v>0</v>
      </c>
      <c r="E270" s="74" t="str">
        <f>IF('3. Input Data'!E278=0,"--",'3. Input Data'!E278)</f>
        <v>--</v>
      </c>
      <c r="F270" s="58">
        <f t="shared" si="41"/>
        <v>0</v>
      </c>
      <c r="G270" s="51" t="str">
        <f>IF('3. Input Data'!G278=0,"--",'3. Input Data'!G278)</f>
        <v>--</v>
      </c>
      <c r="H270" s="58">
        <f t="shared" si="42"/>
        <v>0</v>
      </c>
      <c r="I270" s="51" t="str">
        <f>IF('3. Input Data'!H278=0,"--",'3. Input Data'!H278)</f>
        <v>--</v>
      </c>
      <c r="J270" s="58">
        <f t="shared" si="43"/>
        <v>0</v>
      </c>
      <c r="K270" s="51" t="str">
        <f>IF('3. Input Data'!I278=0,"--",'3. Input Data'!I278)</f>
        <v>--</v>
      </c>
      <c r="L270" s="58">
        <f t="shared" si="44"/>
        <v>0</v>
      </c>
      <c r="M270" s="51" t="str">
        <f>IF('3. Input Data'!J278=0,"--",'3. Input Data'!J278)</f>
        <v>--</v>
      </c>
      <c r="N270" s="58">
        <f t="shared" si="45"/>
        <v>0</v>
      </c>
      <c r="O270" s="51" t="str">
        <f>IF('3. Input Data'!K278=0,"--",'3. Input Data'!K278)</f>
        <v>--</v>
      </c>
      <c r="P270" s="58">
        <f t="shared" si="46"/>
        <v>0</v>
      </c>
      <c r="Q270" s="51" t="str">
        <f>IF('3. Input Data'!L278=0,"--",'3. Input Data'!L278)</f>
        <v>--</v>
      </c>
      <c r="R270" s="58">
        <f t="shared" si="47"/>
        <v>0</v>
      </c>
      <c r="S270" s="74">
        <f t="shared" si="48"/>
        <v>0</v>
      </c>
      <c r="T270" s="58">
        <f t="shared" si="49"/>
        <v>0</v>
      </c>
    </row>
    <row r="271" spans="1:20" x14ac:dyDescent="0.2">
      <c r="A271" s="71">
        <v>264</v>
      </c>
      <c r="B271" s="39">
        <f>'3. Input Data'!B279</f>
        <v>0</v>
      </c>
      <c r="C271" s="51" t="str">
        <f>IF('3. Input Data'!D279=0,"--",'3. Input Data'!D279)</f>
        <v>--</v>
      </c>
      <c r="D271" s="58">
        <f t="shared" si="40"/>
        <v>0</v>
      </c>
      <c r="E271" s="74" t="str">
        <f>IF('3. Input Data'!E279=0,"--",'3. Input Data'!E279)</f>
        <v>--</v>
      </c>
      <c r="F271" s="58">
        <f t="shared" si="41"/>
        <v>0</v>
      </c>
      <c r="G271" s="51" t="str">
        <f>IF('3. Input Data'!G279=0,"--",'3. Input Data'!G279)</f>
        <v>--</v>
      </c>
      <c r="H271" s="58">
        <f t="shared" si="42"/>
        <v>0</v>
      </c>
      <c r="I271" s="51" t="str">
        <f>IF('3. Input Data'!H279=0,"--",'3. Input Data'!H279)</f>
        <v>--</v>
      </c>
      <c r="J271" s="58">
        <f t="shared" si="43"/>
        <v>0</v>
      </c>
      <c r="K271" s="51" t="str">
        <f>IF('3. Input Data'!I279=0,"--",'3. Input Data'!I279)</f>
        <v>--</v>
      </c>
      <c r="L271" s="58">
        <f t="shared" si="44"/>
        <v>0</v>
      </c>
      <c r="M271" s="51" t="str">
        <f>IF('3. Input Data'!J279=0,"--",'3. Input Data'!J279)</f>
        <v>--</v>
      </c>
      <c r="N271" s="58">
        <f t="shared" si="45"/>
        <v>0</v>
      </c>
      <c r="O271" s="51" t="str">
        <f>IF('3. Input Data'!K279=0,"--",'3. Input Data'!K279)</f>
        <v>--</v>
      </c>
      <c r="P271" s="58">
        <f t="shared" si="46"/>
        <v>0</v>
      </c>
      <c r="Q271" s="51" t="str">
        <f>IF('3. Input Data'!L279=0,"--",'3. Input Data'!L279)</f>
        <v>--</v>
      </c>
      <c r="R271" s="58">
        <f t="shared" si="47"/>
        <v>0</v>
      </c>
      <c r="S271" s="74">
        <f t="shared" si="48"/>
        <v>0</v>
      </c>
      <c r="T271" s="58">
        <f t="shared" si="49"/>
        <v>0</v>
      </c>
    </row>
    <row r="272" spans="1:20" x14ac:dyDescent="0.2">
      <c r="A272" s="71">
        <v>265</v>
      </c>
      <c r="B272" s="39">
        <f>'3. Input Data'!B280</f>
        <v>0</v>
      </c>
      <c r="C272" s="51" t="str">
        <f>IF('3. Input Data'!D280=0,"--",'3. Input Data'!D280)</f>
        <v>--</v>
      </c>
      <c r="D272" s="58">
        <f t="shared" si="40"/>
        <v>0</v>
      </c>
      <c r="E272" s="74" t="str">
        <f>IF('3. Input Data'!E280=0,"--",'3. Input Data'!E280)</f>
        <v>--</v>
      </c>
      <c r="F272" s="58">
        <f t="shared" si="41"/>
        <v>0</v>
      </c>
      <c r="G272" s="51" t="str">
        <f>IF('3. Input Data'!G280=0,"--",'3. Input Data'!G280)</f>
        <v>--</v>
      </c>
      <c r="H272" s="58">
        <f t="shared" si="42"/>
        <v>0</v>
      </c>
      <c r="I272" s="51" t="str">
        <f>IF('3. Input Data'!H280=0,"--",'3. Input Data'!H280)</f>
        <v>--</v>
      </c>
      <c r="J272" s="58">
        <f t="shared" si="43"/>
        <v>0</v>
      </c>
      <c r="K272" s="51" t="str">
        <f>IF('3. Input Data'!I280=0,"--",'3. Input Data'!I280)</f>
        <v>--</v>
      </c>
      <c r="L272" s="58">
        <f t="shared" si="44"/>
        <v>0</v>
      </c>
      <c r="M272" s="51" t="str">
        <f>IF('3. Input Data'!J280=0,"--",'3. Input Data'!J280)</f>
        <v>--</v>
      </c>
      <c r="N272" s="58">
        <f t="shared" si="45"/>
        <v>0</v>
      </c>
      <c r="O272" s="51" t="str">
        <f>IF('3. Input Data'!K280=0,"--",'3. Input Data'!K280)</f>
        <v>--</v>
      </c>
      <c r="P272" s="58">
        <f t="shared" si="46"/>
        <v>0</v>
      </c>
      <c r="Q272" s="51" t="str">
        <f>IF('3. Input Data'!L280=0,"--",'3. Input Data'!L280)</f>
        <v>--</v>
      </c>
      <c r="R272" s="58">
        <f t="shared" si="47"/>
        <v>0</v>
      </c>
      <c r="S272" s="74">
        <f t="shared" si="48"/>
        <v>0</v>
      </c>
      <c r="T272" s="58">
        <f t="shared" si="49"/>
        <v>0</v>
      </c>
    </row>
    <row r="273" spans="1:20" x14ac:dyDescent="0.2">
      <c r="A273" s="71">
        <v>266</v>
      </c>
      <c r="B273" s="39">
        <f>'3. Input Data'!B281</f>
        <v>0</v>
      </c>
      <c r="C273" s="51" t="str">
        <f>IF('3. Input Data'!D281=0,"--",'3. Input Data'!D281)</f>
        <v>--</v>
      </c>
      <c r="D273" s="58">
        <f t="shared" si="40"/>
        <v>0</v>
      </c>
      <c r="E273" s="74" t="str">
        <f>IF('3. Input Data'!E281=0,"--",'3. Input Data'!E281)</f>
        <v>--</v>
      </c>
      <c r="F273" s="58">
        <f t="shared" si="41"/>
        <v>0</v>
      </c>
      <c r="G273" s="51" t="str">
        <f>IF('3. Input Data'!G281=0,"--",'3. Input Data'!G281)</f>
        <v>--</v>
      </c>
      <c r="H273" s="58">
        <f t="shared" si="42"/>
        <v>0</v>
      </c>
      <c r="I273" s="51" t="str">
        <f>IF('3. Input Data'!H281=0,"--",'3. Input Data'!H281)</f>
        <v>--</v>
      </c>
      <c r="J273" s="58">
        <f t="shared" si="43"/>
        <v>0</v>
      </c>
      <c r="K273" s="51" t="str">
        <f>IF('3. Input Data'!I281=0,"--",'3. Input Data'!I281)</f>
        <v>--</v>
      </c>
      <c r="L273" s="58">
        <f t="shared" si="44"/>
        <v>0</v>
      </c>
      <c r="M273" s="51" t="str">
        <f>IF('3. Input Data'!J281=0,"--",'3. Input Data'!J281)</f>
        <v>--</v>
      </c>
      <c r="N273" s="58">
        <f t="shared" si="45"/>
        <v>0</v>
      </c>
      <c r="O273" s="51" t="str">
        <f>IF('3. Input Data'!K281=0,"--",'3. Input Data'!K281)</f>
        <v>--</v>
      </c>
      <c r="P273" s="58">
        <f t="shared" si="46"/>
        <v>0</v>
      </c>
      <c r="Q273" s="51" t="str">
        <f>IF('3. Input Data'!L281=0,"--",'3. Input Data'!L281)</f>
        <v>--</v>
      </c>
      <c r="R273" s="58">
        <f t="shared" si="47"/>
        <v>0</v>
      </c>
      <c r="S273" s="74">
        <f t="shared" si="48"/>
        <v>0</v>
      </c>
      <c r="T273" s="58">
        <f t="shared" si="49"/>
        <v>0</v>
      </c>
    </row>
    <row r="274" spans="1:20" x14ac:dyDescent="0.2">
      <c r="A274" s="71">
        <v>267</v>
      </c>
      <c r="B274" s="39">
        <f>'3. Input Data'!B282</f>
        <v>0</v>
      </c>
      <c r="C274" s="51" t="str">
        <f>IF('3. Input Data'!D282=0,"--",'3. Input Data'!D282)</f>
        <v>--</v>
      </c>
      <c r="D274" s="58">
        <f t="shared" si="40"/>
        <v>0</v>
      </c>
      <c r="E274" s="74" t="str">
        <f>IF('3. Input Data'!E282=0,"--",'3. Input Data'!E282)</f>
        <v>--</v>
      </c>
      <c r="F274" s="58">
        <f t="shared" si="41"/>
        <v>0</v>
      </c>
      <c r="G274" s="51" t="str">
        <f>IF('3. Input Data'!G282=0,"--",'3. Input Data'!G282)</f>
        <v>--</v>
      </c>
      <c r="H274" s="58">
        <f t="shared" si="42"/>
        <v>0</v>
      </c>
      <c r="I274" s="51" t="str">
        <f>IF('3. Input Data'!H282=0,"--",'3. Input Data'!H282)</f>
        <v>--</v>
      </c>
      <c r="J274" s="58">
        <f t="shared" si="43"/>
        <v>0</v>
      </c>
      <c r="K274" s="51" t="str">
        <f>IF('3. Input Data'!I282=0,"--",'3. Input Data'!I282)</f>
        <v>--</v>
      </c>
      <c r="L274" s="58">
        <f t="shared" si="44"/>
        <v>0</v>
      </c>
      <c r="M274" s="51" t="str">
        <f>IF('3. Input Data'!J282=0,"--",'3. Input Data'!J282)</f>
        <v>--</v>
      </c>
      <c r="N274" s="58">
        <f t="shared" si="45"/>
        <v>0</v>
      </c>
      <c r="O274" s="51" t="str">
        <f>IF('3. Input Data'!K282=0,"--",'3. Input Data'!K282)</f>
        <v>--</v>
      </c>
      <c r="P274" s="58">
        <f t="shared" si="46"/>
        <v>0</v>
      </c>
      <c r="Q274" s="51" t="str">
        <f>IF('3. Input Data'!L282=0,"--",'3. Input Data'!L282)</f>
        <v>--</v>
      </c>
      <c r="R274" s="58">
        <f t="shared" si="47"/>
        <v>0</v>
      </c>
      <c r="S274" s="74">
        <f t="shared" si="48"/>
        <v>0</v>
      </c>
      <c r="T274" s="58">
        <f t="shared" si="49"/>
        <v>0</v>
      </c>
    </row>
    <row r="275" spans="1:20" x14ac:dyDescent="0.2">
      <c r="A275" s="71">
        <v>268</v>
      </c>
      <c r="B275" s="39">
        <f>'3. Input Data'!B283</f>
        <v>0</v>
      </c>
      <c r="C275" s="51" t="str">
        <f>IF('3. Input Data'!D283=0,"--",'3. Input Data'!D283)</f>
        <v>--</v>
      </c>
      <c r="D275" s="58">
        <f t="shared" si="40"/>
        <v>0</v>
      </c>
      <c r="E275" s="74" t="str">
        <f>IF('3. Input Data'!E283=0,"--",'3. Input Data'!E283)</f>
        <v>--</v>
      </c>
      <c r="F275" s="58">
        <f t="shared" si="41"/>
        <v>0</v>
      </c>
      <c r="G275" s="51" t="str">
        <f>IF('3. Input Data'!G283=0,"--",'3. Input Data'!G283)</f>
        <v>--</v>
      </c>
      <c r="H275" s="58">
        <f t="shared" si="42"/>
        <v>0</v>
      </c>
      <c r="I275" s="51" t="str">
        <f>IF('3. Input Data'!H283=0,"--",'3. Input Data'!H283)</f>
        <v>--</v>
      </c>
      <c r="J275" s="58">
        <f t="shared" si="43"/>
        <v>0</v>
      </c>
      <c r="K275" s="51" t="str">
        <f>IF('3. Input Data'!I283=0,"--",'3. Input Data'!I283)</f>
        <v>--</v>
      </c>
      <c r="L275" s="58">
        <f t="shared" si="44"/>
        <v>0</v>
      </c>
      <c r="M275" s="51" t="str">
        <f>IF('3. Input Data'!J283=0,"--",'3. Input Data'!J283)</f>
        <v>--</v>
      </c>
      <c r="N275" s="58">
        <f t="shared" si="45"/>
        <v>0</v>
      </c>
      <c r="O275" s="51" t="str">
        <f>IF('3. Input Data'!K283=0,"--",'3. Input Data'!K283)</f>
        <v>--</v>
      </c>
      <c r="P275" s="58">
        <f t="shared" si="46"/>
        <v>0</v>
      </c>
      <c r="Q275" s="51" t="str">
        <f>IF('3. Input Data'!L283=0,"--",'3. Input Data'!L283)</f>
        <v>--</v>
      </c>
      <c r="R275" s="58">
        <f t="shared" si="47"/>
        <v>0</v>
      </c>
      <c r="S275" s="74">
        <f t="shared" si="48"/>
        <v>0</v>
      </c>
      <c r="T275" s="58">
        <f t="shared" si="49"/>
        <v>0</v>
      </c>
    </row>
    <row r="276" spans="1:20" x14ac:dyDescent="0.2">
      <c r="A276" s="71">
        <v>269</v>
      </c>
      <c r="B276" s="39">
        <f>'3. Input Data'!B284</f>
        <v>0</v>
      </c>
      <c r="C276" s="51" t="str">
        <f>IF('3. Input Data'!D284=0,"--",'3. Input Data'!D284)</f>
        <v>--</v>
      </c>
      <c r="D276" s="58">
        <f t="shared" si="40"/>
        <v>0</v>
      </c>
      <c r="E276" s="74" t="str">
        <f>IF('3. Input Data'!E284=0,"--",'3. Input Data'!E284)</f>
        <v>--</v>
      </c>
      <c r="F276" s="58">
        <f t="shared" si="41"/>
        <v>0</v>
      </c>
      <c r="G276" s="51" t="str">
        <f>IF('3. Input Data'!G284=0,"--",'3. Input Data'!G284)</f>
        <v>--</v>
      </c>
      <c r="H276" s="58">
        <f t="shared" si="42"/>
        <v>0</v>
      </c>
      <c r="I276" s="51" t="str">
        <f>IF('3. Input Data'!H284=0,"--",'3. Input Data'!H284)</f>
        <v>--</v>
      </c>
      <c r="J276" s="58">
        <f t="shared" si="43"/>
        <v>0</v>
      </c>
      <c r="K276" s="51" t="str">
        <f>IF('3. Input Data'!I284=0,"--",'3. Input Data'!I284)</f>
        <v>--</v>
      </c>
      <c r="L276" s="58">
        <f t="shared" si="44"/>
        <v>0</v>
      </c>
      <c r="M276" s="51" t="str">
        <f>IF('3. Input Data'!J284=0,"--",'3. Input Data'!J284)</f>
        <v>--</v>
      </c>
      <c r="N276" s="58">
        <f t="shared" si="45"/>
        <v>0</v>
      </c>
      <c r="O276" s="51" t="str">
        <f>IF('3. Input Data'!K284=0,"--",'3. Input Data'!K284)</f>
        <v>--</v>
      </c>
      <c r="P276" s="58">
        <f t="shared" si="46"/>
        <v>0</v>
      </c>
      <c r="Q276" s="51" t="str">
        <f>IF('3. Input Data'!L284=0,"--",'3. Input Data'!L284)</f>
        <v>--</v>
      </c>
      <c r="R276" s="58">
        <f t="shared" si="47"/>
        <v>0</v>
      </c>
      <c r="S276" s="74">
        <f t="shared" si="48"/>
        <v>0</v>
      </c>
      <c r="T276" s="58">
        <f t="shared" si="49"/>
        <v>0</v>
      </c>
    </row>
    <row r="277" spans="1:20" x14ac:dyDescent="0.2">
      <c r="A277" s="71">
        <v>270</v>
      </c>
      <c r="B277" s="39">
        <f>'3. Input Data'!B285</f>
        <v>0</v>
      </c>
      <c r="C277" s="51" t="str">
        <f>IF('3. Input Data'!D285=0,"--",'3. Input Data'!D285)</f>
        <v>--</v>
      </c>
      <c r="D277" s="58">
        <f t="shared" si="40"/>
        <v>0</v>
      </c>
      <c r="E277" s="74" t="str">
        <f>IF('3. Input Data'!E285=0,"--",'3. Input Data'!E285)</f>
        <v>--</v>
      </c>
      <c r="F277" s="58">
        <f t="shared" si="41"/>
        <v>0</v>
      </c>
      <c r="G277" s="51" t="str">
        <f>IF('3. Input Data'!G285=0,"--",'3. Input Data'!G285)</f>
        <v>--</v>
      </c>
      <c r="H277" s="58">
        <f t="shared" si="42"/>
        <v>0</v>
      </c>
      <c r="I277" s="51" t="str">
        <f>IF('3. Input Data'!H285=0,"--",'3. Input Data'!H285)</f>
        <v>--</v>
      </c>
      <c r="J277" s="58">
        <f t="shared" si="43"/>
        <v>0</v>
      </c>
      <c r="K277" s="51" t="str">
        <f>IF('3. Input Data'!I285=0,"--",'3. Input Data'!I285)</f>
        <v>--</v>
      </c>
      <c r="L277" s="58">
        <f t="shared" si="44"/>
        <v>0</v>
      </c>
      <c r="M277" s="51" t="str">
        <f>IF('3. Input Data'!J285=0,"--",'3. Input Data'!J285)</f>
        <v>--</v>
      </c>
      <c r="N277" s="58">
        <f t="shared" si="45"/>
        <v>0</v>
      </c>
      <c r="O277" s="51" t="str">
        <f>IF('3. Input Data'!K285=0,"--",'3. Input Data'!K285)</f>
        <v>--</v>
      </c>
      <c r="P277" s="58">
        <f t="shared" si="46"/>
        <v>0</v>
      </c>
      <c r="Q277" s="51" t="str">
        <f>IF('3. Input Data'!L285=0,"--",'3. Input Data'!L285)</f>
        <v>--</v>
      </c>
      <c r="R277" s="58">
        <f t="shared" si="47"/>
        <v>0</v>
      </c>
      <c r="S277" s="74">
        <f t="shared" si="48"/>
        <v>0</v>
      </c>
      <c r="T277" s="58">
        <f t="shared" si="49"/>
        <v>0</v>
      </c>
    </row>
    <row r="278" spans="1:20" x14ac:dyDescent="0.2">
      <c r="A278" s="71">
        <v>271</v>
      </c>
      <c r="B278" s="39">
        <f>'3. Input Data'!B286</f>
        <v>0</v>
      </c>
      <c r="C278" s="51" t="str">
        <f>IF('3. Input Data'!D286=0,"--",'3. Input Data'!D286)</f>
        <v>--</v>
      </c>
      <c r="D278" s="58">
        <f t="shared" si="40"/>
        <v>0</v>
      </c>
      <c r="E278" s="74" t="str">
        <f>IF('3. Input Data'!E286=0,"--",'3. Input Data'!E286)</f>
        <v>--</v>
      </c>
      <c r="F278" s="58">
        <f t="shared" si="41"/>
        <v>0</v>
      </c>
      <c r="G278" s="51" t="str">
        <f>IF('3. Input Data'!G286=0,"--",'3. Input Data'!G286)</f>
        <v>--</v>
      </c>
      <c r="H278" s="58">
        <f t="shared" si="42"/>
        <v>0</v>
      </c>
      <c r="I278" s="51" t="str">
        <f>IF('3. Input Data'!H286=0,"--",'3. Input Data'!H286)</f>
        <v>--</v>
      </c>
      <c r="J278" s="58">
        <f t="shared" si="43"/>
        <v>0</v>
      </c>
      <c r="K278" s="51" t="str">
        <f>IF('3. Input Data'!I286=0,"--",'3. Input Data'!I286)</f>
        <v>--</v>
      </c>
      <c r="L278" s="58">
        <f t="shared" si="44"/>
        <v>0</v>
      </c>
      <c r="M278" s="51" t="str">
        <f>IF('3. Input Data'!J286=0,"--",'3. Input Data'!J286)</f>
        <v>--</v>
      </c>
      <c r="N278" s="58">
        <f t="shared" si="45"/>
        <v>0</v>
      </c>
      <c r="O278" s="51" t="str">
        <f>IF('3. Input Data'!K286=0,"--",'3. Input Data'!K286)</f>
        <v>--</v>
      </c>
      <c r="P278" s="58">
        <f t="shared" si="46"/>
        <v>0</v>
      </c>
      <c r="Q278" s="51" t="str">
        <f>IF('3. Input Data'!L286=0,"--",'3. Input Data'!L286)</f>
        <v>--</v>
      </c>
      <c r="R278" s="58">
        <f t="shared" si="47"/>
        <v>0</v>
      </c>
      <c r="S278" s="74">
        <f t="shared" si="48"/>
        <v>0</v>
      </c>
      <c r="T278" s="58">
        <f t="shared" si="49"/>
        <v>0</v>
      </c>
    </row>
    <row r="279" spans="1:20" x14ac:dyDescent="0.2">
      <c r="A279" s="71">
        <v>272</v>
      </c>
      <c r="B279" s="39">
        <f>'3. Input Data'!B287</f>
        <v>0</v>
      </c>
      <c r="C279" s="51" t="str">
        <f>IF('3. Input Data'!D287=0,"--",'3. Input Data'!D287)</f>
        <v>--</v>
      </c>
      <c r="D279" s="58">
        <f t="shared" si="40"/>
        <v>0</v>
      </c>
      <c r="E279" s="74" t="str">
        <f>IF('3. Input Data'!E287=0,"--",'3. Input Data'!E287)</f>
        <v>--</v>
      </c>
      <c r="F279" s="58">
        <f t="shared" si="41"/>
        <v>0</v>
      </c>
      <c r="G279" s="51" t="str">
        <f>IF('3. Input Data'!G287=0,"--",'3. Input Data'!G287)</f>
        <v>--</v>
      </c>
      <c r="H279" s="58">
        <f t="shared" si="42"/>
        <v>0</v>
      </c>
      <c r="I279" s="51" t="str">
        <f>IF('3. Input Data'!H287=0,"--",'3. Input Data'!H287)</f>
        <v>--</v>
      </c>
      <c r="J279" s="58">
        <f t="shared" si="43"/>
        <v>0</v>
      </c>
      <c r="K279" s="51" t="str">
        <f>IF('3. Input Data'!I287=0,"--",'3. Input Data'!I287)</f>
        <v>--</v>
      </c>
      <c r="L279" s="58">
        <f t="shared" si="44"/>
        <v>0</v>
      </c>
      <c r="M279" s="51" t="str">
        <f>IF('3. Input Data'!J287=0,"--",'3. Input Data'!J287)</f>
        <v>--</v>
      </c>
      <c r="N279" s="58">
        <f t="shared" si="45"/>
        <v>0</v>
      </c>
      <c r="O279" s="51" t="str">
        <f>IF('3. Input Data'!K287=0,"--",'3. Input Data'!K287)</f>
        <v>--</v>
      </c>
      <c r="P279" s="58">
        <f t="shared" si="46"/>
        <v>0</v>
      </c>
      <c r="Q279" s="51" t="str">
        <f>IF('3. Input Data'!L287=0,"--",'3. Input Data'!L287)</f>
        <v>--</v>
      </c>
      <c r="R279" s="58">
        <f t="shared" si="47"/>
        <v>0</v>
      </c>
      <c r="S279" s="74">
        <f t="shared" si="48"/>
        <v>0</v>
      </c>
      <c r="T279" s="58">
        <f t="shared" si="49"/>
        <v>0</v>
      </c>
    </row>
    <row r="280" spans="1:20" x14ac:dyDescent="0.2">
      <c r="A280" s="71">
        <v>273</v>
      </c>
      <c r="B280" s="39">
        <f>'3. Input Data'!B288</f>
        <v>0</v>
      </c>
      <c r="C280" s="51" t="str">
        <f>IF('3. Input Data'!D288=0,"--",'3. Input Data'!D288)</f>
        <v>--</v>
      </c>
      <c r="D280" s="58">
        <f t="shared" si="40"/>
        <v>0</v>
      </c>
      <c r="E280" s="74" t="str">
        <f>IF('3. Input Data'!E288=0,"--",'3. Input Data'!E288)</f>
        <v>--</v>
      </c>
      <c r="F280" s="58">
        <f t="shared" si="41"/>
        <v>0</v>
      </c>
      <c r="G280" s="51" t="str">
        <f>IF('3. Input Data'!G288=0,"--",'3. Input Data'!G288)</f>
        <v>--</v>
      </c>
      <c r="H280" s="58">
        <f t="shared" si="42"/>
        <v>0</v>
      </c>
      <c r="I280" s="51" t="str">
        <f>IF('3. Input Data'!H288=0,"--",'3. Input Data'!H288)</f>
        <v>--</v>
      </c>
      <c r="J280" s="58">
        <f t="shared" si="43"/>
        <v>0</v>
      </c>
      <c r="K280" s="51" t="str">
        <f>IF('3. Input Data'!I288=0,"--",'3. Input Data'!I288)</f>
        <v>--</v>
      </c>
      <c r="L280" s="58">
        <f t="shared" si="44"/>
        <v>0</v>
      </c>
      <c r="M280" s="51" t="str">
        <f>IF('3. Input Data'!J288=0,"--",'3. Input Data'!J288)</f>
        <v>--</v>
      </c>
      <c r="N280" s="58">
        <f t="shared" si="45"/>
        <v>0</v>
      </c>
      <c r="O280" s="51" t="str">
        <f>IF('3. Input Data'!K288=0,"--",'3. Input Data'!K288)</f>
        <v>--</v>
      </c>
      <c r="P280" s="58">
        <f t="shared" si="46"/>
        <v>0</v>
      </c>
      <c r="Q280" s="51" t="str">
        <f>IF('3. Input Data'!L288=0,"--",'3. Input Data'!L288)</f>
        <v>--</v>
      </c>
      <c r="R280" s="58">
        <f t="shared" si="47"/>
        <v>0</v>
      </c>
      <c r="S280" s="74">
        <f t="shared" si="48"/>
        <v>0</v>
      </c>
      <c r="T280" s="58">
        <f t="shared" si="49"/>
        <v>0</v>
      </c>
    </row>
    <row r="281" spans="1:20" x14ac:dyDescent="0.2">
      <c r="A281" s="71">
        <v>274</v>
      </c>
      <c r="B281" s="39">
        <f>'3. Input Data'!B289</f>
        <v>0</v>
      </c>
      <c r="C281" s="51" t="str">
        <f>IF('3. Input Data'!D289=0,"--",'3. Input Data'!D289)</f>
        <v>--</v>
      </c>
      <c r="D281" s="58">
        <f t="shared" si="40"/>
        <v>0</v>
      </c>
      <c r="E281" s="74" t="str">
        <f>IF('3. Input Data'!E289=0,"--",'3. Input Data'!E289)</f>
        <v>--</v>
      </c>
      <c r="F281" s="58">
        <f t="shared" si="41"/>
        <v>0</v>
      </c>
      <c r="G281" s="51" t="str">
        <f>IF('3. Input Data'!G289=0,"--",'3. Input Data'!G289)</f>
        <v>--</v>
      </c>
      <c r="H281" s="58">
        <f t="shared" si="42"/>
        <v>0</v>
      </c>
      <c r="I281" s="51" t="str">
        <f>IF('3. Input Data'!H289=0,"--",'3. Input Data'!H289)</f>
        <v>--</v>
      </c>
      <c r="J281" s="58">
        <f t="shared" si="43"/>
        <v>0</v>
      </c>
      <c r="K281" s="51" t="str">
        <f>IF('3. Input Data'!I289=0,"--",'3. Input Data'!I289)</f>
        <v>--</v>
      </c>
      <c r="L281" s="58">
        <f t="shared" si="44"/>
        <v>0</v>
      </c>
      <c r="M281" s="51" t="str">
        <f>IF('3. Input Data'!J289=0,"--",'3. Input Data'!J289)</f>
        <v>--</v>
      </c>
      <c r="N281" s="58">
        <f t="shared" si="45"/>
        <v>0</v>
      </c>
      <c r="O281" s="51" t="str">
        <f>IF('3. Input Data'!K289=0,"--",'3. Input Data'!K289)</f>
        <v>--</v>
      </c>
      <c r="P281" s="58">
        <f t="shared" si="46"/>
        <v>0</v>
      </c>
      <c r="Q281" s="51" t="str">
        <f>IF('3. Input Data'!L289=0,"--",'3. Input Data'!L289)</f>
        <v>--</v>
      </c>
      <c r="R281" s="58">
        <f t="shared" si="47"/>
        <v>0</v>
      </c>
      <c r="S281" s="74">
        <f t="shared" si="48"/>
        <v>0</v>
      </c>
      <c r="T281" s="58">
        <f t="shared" si="49"/>
        <v>0</v>
      </c>
    </row>
    <row r="282" spans="1:20" x14ac:dyDescent="0.2">
      <c r="A282" s="71">
        <v>275</v>
      </c>
      <c r="B282" s="39">
        <f>'3. Input Data'!B290</f>
        <v>0</v>
      </c>
      <c r="C282" s="51" t="str">
        <f>IF('3. Input Data'!D290=0,"--",'3. Input Data'!D290)</f>
        <v>--</v>
      </c>
      <c r="D282" s="58">
        <f t="shared" si="40"/>
        <v>0</v>
      </c>
      <c r="E282" s="74" t="str">
        <f>IF('3. Input Data'!E290=0,"--",'3. Input Data'!E290)</f>
        <v>--</v>
      </c>
      <c r="F282" s="58">
        <f t="shared" si="41"/>
        <v>0</v>
      </c>
      <c r="G282" s="51" t="str">
        <f>IF('3. Input Data'!G290=0,"--",'3. Input Data'!G290)</f>
        <v>--</v>
      </c>
      <c r="H282" s="58">
        <f t="shared" si="42"/>
        <v>0</v>
      </c>
      <c r="I282" s="51" t="str">
        <f>IF('3. Input Data'!H290=0,"--",'3. Input Data'!H290)</f>
        <v>--</v>
      </c>
      <c r="J282" s="58">
        <f t="shared" si="43"/>
        <v>0</v>
      </c>
      <c r="K282" s="51" t="str">
        <f>IF('3. Input Data'!I290=0,"--",'3. Input Data'!I290)</f>
        <v>--</v>
      </c>
      <c r="L282" s="58">
        <f t="shared" si="44"/>
        <v>0</v>
      </c>
      <c r="M282" s="51" t="str">
        <f>IF('3. Input Data'!J290=0,"--",'3. Input Data'!J290)</f>
        <v>--</v>
      </c>
      <c r="N282" s="58">
        <f t="shared" si="45"/>
        <v>0</v>
      </c>
      <c r="O282" s="51" t="str">
        <f>IF('3. Input Data'!K290=0,"--",'3. Input Data'!K290)</f>
        <v>--</v>
      </c>
      <c r="P282" s="58">
        <f t="shared" si="46"/>
        <v>0</v>
      </c>
      <c r="Q282" s="51" t="str">
        <f>IF('3. Input Data'!L290=0,"--",'3. Input Data'!L290)</f>
        <v>--</v>
      </c>
      <c r="R282" s="58">
        <f t="shared" si="47"/>
        <v>0</v>
      </c>
      <c r="S282" s="74">
        <f t="shared" si="48"/>
        <v>0</v>
      </c>
      <c r="T282" s="58">
        <f t="shared" si="49"/>
        <v>0</v>
      </c>
    </row>
    <row r="283" spans="1:20" x14ac:dyDescent="0.2">
      <c r="A283" s="71">
        <v>276</v>
      </c>
      <c r="B283" s="39">
        <f>'3. Input Data'!B291</f>
        <v>0</v>
      </c>
      <c r="C283" s="51" t="str">
        <f>IF('3. Input Data'!D291=0,"--",'3. Input Data'!D291)</f>
        <v>--</v>
      </c>
      <c r="D283" s="58">
        <f t="shared" si="40"/>
        <v>0</v>
      </c>
      <c r="E283" s="74" t="str">
        <f>IF('3. Input Data'!E291=0,"--",'3. Input Data'!E291)</f>
        <v>--</v>
      </c>
      <c r="F283" s="58">
        <f t="shared" si="41"/>
        <v>0</v>
      </c>
      <c r="G283" s="51" t="str">
        <f>IF('3. Input Data'!G291=0,"--",'3. Input Data'!G291)</f>
        <v>--</v>
      </c>
      <c r="H283" s="58">
        <f t="shared" si="42"/>
        <v>0</v>
      </c>
      <c r="I283" s="51" t="str">
        <f>IF('3. Input Data'!H291=0,"--",'3. Input Data'!H291)</f>
        <v>--</v>
      </c>
      <c r="J283" s="58">
        <f t="shared" si="43"/>
        <v>0</v>
      </c>
      <c r="K283" s="51" t="str">
        <f>IF('3. Input Data'!I291=0,"--",'3. Input Data'!I291)</f>
        <v>--</v>
      </c>
      <c r="L283" s="58">
        <f t="shared" si="44"/>
        <v>0</v>
      </c>
      <c r="M283" s="51" t="str">
        <f>IF('3. Input Data'!J291=0,"--",'3. Input Data'!J291)</f>
        <v>--</v>
      </c>
      <c r="N283" s="58">
        <f t="shared" si="45"/>
        <v>0</v>
      </c>
      <c r="O283" s="51" t="str">
        <f>IF('3. Input Data'!K291=0,"--",'3. Input Data'!K291)</f>
        <v>--</v>
      </c>
      <c r="P283" s="58">
        <f t="shared" si="46"/>
        <v>0</v>
      </c>
      <c r="Q283" s="51" t="str">
        <f>IF('3. Input Data'!L291=0,"--",'3. Input Data'!L291)</f>
        <v>--</v>
      </c>
      <c r="R283" s="58">
        <f t="shared" si="47"/>
        <v>0</v>
      </c>
      <c r="S283" s="74">
        <f t="shared" si="48"/>
        <v>0</v>
      </c>
      <c r="T283" s="58">
        <f t="shared" si="49"/>
        <v>0</v>
      </c>
    </row>
    <row r="284" spans="1:20" x14ac:dyDescent="0.2">
      <c r="A284" s="71">
        <v>277</v>
      </c>
      <c r="B284" s="39">
        <f>'3. Input Data'!B292</f>
        <v>0</v>
      </c>
      <c r="C284" s="51" t="str">
        <f>IF('3. Input Data'!D292=0,"--",'3. Input Data'!D292)</f>
        <v>--</v>
      </c>
      <c r="D284" s="58">
        <f t="shared" si="40"/>
        <v>0</v>
      </c>
      <c r="E284" s="74" t="str">
        <f>IF('3. Input Data'!E292=0,"--",'3. Input Data'!E292)</f>
        <v>--</v>
      </c>
      <c r="F284" s="58">
        <f t="shared" si="41"/>
        <v>0</v>
      </c>
      <c r="G284" s="51" t="str">
        <f>IF('3. Input Data'!G292=0,"--",'3. Input Data'!G292)</f>
        <v>--</v>
      </c>
      <c r="H284" s="58">
        <f t="shared" si="42"/>
        <v>0</v>
      </c>
      <c r="I284" s="51" t="str">
        <f>IF('3. Input Data'!H292=0,"--",'3. Input Data'!H292)</f>
        <v>--</v>
      </c>
      <c r="J284" s="58">
        <f t="shared" si="43"/>
        <v>0</v>
      </c>
      <c r="K284" s="51" t="str">
        <f>IF('3. Input Data'!I292=0,"--",'3. Input Data'!I292)</f>
        <v>--</v>
      </c>
      <c r="L284" s="58">
        <f t="shared" si="44"/>
        <v>0</v>
      </c>
      <c r="M284" s="51" t="str">
        <f>IF('3. Input Data'!J292=0,"--",'3. Input Data'!J292)</f>
        <v>--</v>
      </c>
      <c r="N284" s="58">
        <f t="shared" si="45"/>
        <v>0</v>
      </c>
      <c r="O284" s="51" t="str">
        <f>IF('3. Input Data'!K292=0,"--",'3. Input Data'!K292)</f>
        <v>--</v>
      </c>
      <c r="P284" s="58">
        <f t="shared" si="46"/>
        <v>0</v>
      </c>
      <c r="Q284" s="51" t="str">
        <f>IF('3. Input Data'!L292=0,"--",'3. Input Data'!L292)</f>
        <v>--</v>
      </c>
      <c r="R284" s="58">
        <f t="shared" si="47"/>
        <v>0</v>
      </c>
      <c r="S284" s="74">
        <f t="shared" si="48"/>
        <v>0</v>
      </c>
      <c r="T284" s="58">
        <f t="shared" si="49"/>
        <v>0</v>
      </c>
    </row>
    <row r="285" spans="1:20" x14ac:dyDescent="0.2">
      <c r="A285" s="71">
        <v>278</v>
      </c>
      <c r="B285" s="39">
        <f>'3. Input Data'!B293</f>
        <v>0</v>
      </c>
      <c r="C285" s="51" t="str">
        <f>IF('3. Input Data'!D293=0,"--",'3. Input Data'!D293)</f>
        <v>--</v>
      </c>
      <c r="D285" s="58">
        <f t="shared" si="40"/>
        <v>0</v>
      </c>
      <c r="E285" s="74" t="str">
        <f>IF('3. Input Data'!E293=0,"--",'3. Input Data'!E293)</f>
        <v>--</v>
      </c>
      <c r="F285" s="58">
        <f t="shared" si="41"/>
        <v>0</v>
      </c>
      <c r="G285" s="51" t="str">
        <f>IF('3. Input Data'!G293=0,"--",'3. Input Data'!G293)</f>
        <v>--</v>
      </c>
      <c r="H285" s="58">
        <f t="shared" si="42"/>
        <v>0</v>
      </c>
      <c r="I285" s="51" t="str">
        <f>IF('3. Input Data'!H293=0,"--",'3. Input Data'!H293)</f>
        <v>--</v>
      </c>
      <c r="J285" s="58">
        <f t="shared" si="43"/>
        <v>0</v>
      </c>
      <c r="K285" s="51" t="str">
        <f>IF('3. Input Data'!I293=0,"--",'3. Input Data'!I293)</f>
        <v>--</v>
      </c>
      <c r="L285" s="58">
        <f t="shared" si="44"/>
        <v>0</v>
      </c>
      <c r="M285" s="51" t="str">
        <f>IF('3. Input Data'!J293=0,"--",'3. Input Data'!J293)</f>
        <v>--</v>
      </c>
      <c r="N285" s="58">
        <f t="shared" si="45"/>
        <v>0</v>
      </c>
      <c r="O285" s="51" t="str">
        <f>IF('3. Input Data'!K293=0,"--",'3. Input Data'!K293)</f>
        <v>--</v>
      </c>
      <c r="P285" s="58">
        <f t="shared" si="46"/>
        <v>0</v>
      </c>
      <c r="Q285" s="51" t="str">
        <f>IF('3. Input Data'!L293=0,"--",'3. Input Data'!L293)</f>
        <v>--</v>
      </c>
      <c r="R285" s="58">
        <f t="shared" si="47"/>
        <v>0</v>
      </c>
      <c r="S285" s="74">
        <f t="shared" si="48"/>
        <v>0</v>
      </c>
      <c r="T285" s="58">
        <f t="shared" si="49"/>
        <v>0</v>
      </c>
    </row>
    <row r="286" spans="1:20" x14ac:dyDescent="0.2">
      <c r="A286" s="71">
        <v>279</v>
      </c>
      <c r="B286" s="39">
        <f>'3. Input Data'!B294</f>
        <v>0</v>
      </c>
      <c r="C286" s="51" t="str">
        <f>IF('3. Input Data'!D294=0,"--",'3. Input Data'!D294)</f>
        <v>--</v>
      </c>
      <c r="D286" s="58">
        <f t="shared" si="40"/>
        <v>0</v>
      </c>
      <c r="E286" s="74" t="str">
        <f>IF('3. Input Data'!E294=0,"--",'3. Input Data'!E294)</f>
        <v>--</v>
      </c>
      <c r="F286" s="58">
        <f t="shared" si="41"/>
        <v>0</v>
      </c>
      <c r="G286" s="51" t="str">
        <f>IF('3. Input Data'!G294=0,"--",'3. Input Data'!G294)</f>
        <v>--</v>
      </c>
      <c r="H286" s="58">
        <f t="shared" si="42"/>
        <v>0</v>
      </c>
      <c r="I286" s="51" t="str">
        <f>IF('3. Input Data'!H294=0,"--",'3. Input Data'!H294)</f>
        <v>--</v>
      </c>
      <c r="J286" s="58">
        <f t="shared" si="43"/>
        <v>0</v>
      </c>
      <c r="K286" s="51" t="str">
        <f>IF('3. Input Data'!I294=0,"--",'3. Input Data'!I294)</f>
        <v>--</v>
      </c>
      <c r="L286" s="58">
        <f t="shared" si="44"/>
        <v>0</v>
      </c>
      <c r="M286" s="51" t="str">
        <f>IF('3. Input Data'!J294=0,"--",'3. Input Data'!J294)</f>
        <v>--</v>
      </c>
      <c r="N286" s="58">
        <f t="shared" si="45"/>
        <v>0</v>
      </c>
      <c r="O286" s="51" t="str">
        <f>IF('3. Input Data'!K294=0,"--",'3. Input Data'!K294)</f>
        <v>--</v>
      </c>
      <c r="P286" s="58">
        <f t="shared" si="46"/>
        <v>0</v>
      </c>
      <c r="Q286" s="51" t="str">
        <f>IF('3. Input Data'!L294=0,"--",'3. Input Data'!L294)</f>
        <v>--</v>
      </c>
      <c r="R286" s="58">
        <f t="shared" si="47"/>
        <v>0</v>
      </c>
      <c r="S286" s="74">
        <f t="shared" si="48"/>
        <v>0</v>
      </c>
      <c r="T286" s="58">
        <f t="shared" si="49"/>
        <v>0</v>
      </c>
    </row>
    <row r="287" spans="1:20" x14ac:dyDescent="0.2">
      <c r="A287" s="71">
        <v>280</v>
      </c>
      <c r="B287" s="39">
        <f>'3. Input Data'!B295</f>
        <v>0</v>
      </c>
      <c r="C287" s="51" t="str">
        <f>IF('3. Input Data'!D295=0,"--",'3. Input Data'!D295)</f>
        <v>--</v>
      </c>
      <c r="D287" s="58">
        <f t="shared" si="40"/>
        <v>0</v>
      </c>
      <c r="E287" s="74" t="str">
        <f>IF('3. Input Data'!E295=0,"--",'3. Input Data'!E295)</f>
        <v>--</v>
      </c>
      <c r="F287" s="58">
        <f t="shared" si="41"/>
        <v>0</v>
      </c>
      <c r="G287" s="51" t="str">
        <f>IF('3. Input Data'!G295=0,"--",'3. Input Data'!G295)</f>
        <v>--</v>
      </c>
      <c r="H287" s="58">
        <f t="shared" si="42"/>
        <v>0</v>
      </c>
      <c r="I287" s="51" t="str">
        <f>IF('3. Input Data'!H295=0,"--",'3. Input Data'!H295)</f>
        <v>--</v>
      </c>
      <c r="J287" s="58">
        <f t="shared" si="43"/>
        <v>0</v>
      </c>
      <c r="K287" s="51" t="str">
        <f>IF('3. Input Data'!I295=0,"--",'3. Input Data'!I295)</f>
        <v>--</v>
      </c>
      <c r="L287" s="58">
        <f t="shared" si="44"/>
        <v>0</v>
      </c>
      <c r="M287" s="51" t="str">
        <f>IF('3. Input Data'!J295=0,"--",'3. Input Data'!J295)</f>
        <v>--</v>
      </c>
      <c r="N287" s="58">
        <f t="shared" si="45"/>
        <v>0</v>
      </c>
      <c r="O287" s="51" t="str">
        <f>IF('3. Input Data'!K295=0,"--",'3. Input Data'!K295)</f>
        <v>--</v>
      </c>
      <c r="P287" s="58">
        <f t="shared" si="46"/>
        <v>0</v>
      </c>
      <c r="Q287" s="51" t="str">
        <f>IF('3. Input Data'!L295=0,"--",'3. Input Data'!L295)</f>
        <v>--</v>
      </c>
      <c r="R287" s="58">
        <f t="shared" si="47"/>
        <v>0</v>
      </c>
      <c r="S287" s="74">
        <f t="shared" si="48"/>
        <v>0</v>
      </c>
      <c r="T287" s="58">
        <f t="shared" si="49"/>
        <v>0</v>
      </c>
    </row>
    <row r="288" spans="1:20" x14ac:dyDescent="0.2">
      <c r="A288" s="71">
        <v>281</v>
      </c>
      <c r="B288" s="39">
        <f>'3. Input Data'!B296</f>
        <v>0</v>
      </c>
      <c r="C288" s="51" t="str">
        <f>IF('3. Input Data'!D296=0,"--",'3. Input Data'!D296)</f>
        <v>--</v>
      </c>
      <c r="D288" s="58">
        <f t="shared" si="40"/>
        <v>0</v>
      </c>
      <c r="E288" s="74" t="str">
        <f>IF('3. Input Data'!E296=0,"--",'3. Input Data'!E296)</f>
        <v>--</v>
      </c>
      <c r="F288" s="58">
        <f t="shared" si="41"/>
        <v>0</v>
      </c>
      <c r="G288" s="51" t="str">
        <f>IF('3. Input Data'!G296=0,"--",'3. Input Data'!G296)</f>
        <v>--</v>
      </c>
      <c r="H288" s="58">
        <f t="shared" si="42"/>
        <v>0</v>
      </c>
      <c r="I288" s="51" t="str">
        <f>IF('3. Input Data'!H296=0,"--",'3. Input Data'!H296)</f>
        <v>--</v>
      </c>
      <c r="J288" s="58">
        <f t="shared" si="43"/>
        <v>0</v>
      </c>
      <c r="K288" s="51" t="str">
        <f>IF('3. Input Data'!I296=0,"--",'3. Input Data'!I296)</f>
        <v>--</v>
      </c>
      <c r="L288" s="58">
        <f t="shared" si="44"/>
        <v>0</v>
      </c>
      <c r="M288" s="51" t="str">
        <f>IF('3. Input Data'!J296=0,"--",'3. Input Data'!J296)</f>
        <v>--</v>
      </c>
      <c r="N288" s="58">
        <f t="shared" si="45"/>
        <v>0</v>
      </c>
      <c r="O288" s="51" t="str">
        <f>IF('3. Input Data'!K296=0,"--",'3. Input Data'!K296)</f>
        <v>--</v>
      </c>
      <c r="P288" s="58">
        <f t="shared" si="46"/>
        <v>0</v>
      </c>
      <c r="Q288" s="51" t="str">
        <f>IF('3. Input Data'!L296=0,"--",'3. Input Data'!L296)</f>
        <v>--</v>
      </c>
      <c r="R288" s="58">
        <f t="shared" si="47"/>
        <v>0</v>
      </c>
      <c r="S288" s="74">
        <f t="shared" si="48"/>
        <v>0</v>
      </c>
      <c r="T288" s="58">
        <f t="shared" si="49"/>
        <v>0</v>
      </c>
    </row>
    <row r="289" spans="1:20" x14ac:dyDescent="0.2">
      <c r="A289" s="71">
        <v>282</v>
      </c>
      <c r="B289" s="39">
        <f>'3. Input Data'!B297</f>
        <v>0</v>
      </c>
      <c r="C289" s="51" t="str">
        <f>IF('3. Input Data'!D297=0,"--",'3. Input Data'!D297)</f>
        <v>--</v>
      </c>
      <c r="D289" s="58">
        <f t="shared" si="40"/>
        <v>0</v>
      </c>
      <c r="E289" s="74" t="str">
        <f>IF('3. Input Data'!E297=0,"--",'3. Input Data'!E297)</f>
        <v>--</v>
      </c>
      <c r="F289" s="58">
        <f t="shared" si="41"/>
        <v>0</v>
      </c>
      <c r="G289" s="51" t="str">
        <f>IF('3. Input Data'!G297=0,"--",'3. Input Data'!G297)</f>
        <v>--</v>
      </c>
      <c r="H289" s="58">
        <f t="shared" si="42"/>
        <v>0</v>
      </c>
      <c r="I289" s="51" t="str">
        <f>IF('3. Input Data'!H297=0,"--",'3. Input Data'!H297)</f>
        <v>--</v>
      </c>
      <c r="J289" s="58">
        <f t="shared" si="43"/>
        <v>0</v>
      </c>
      <c r="K289" s="51" t="str">
        <f>IF('3. Input Data'!I297=0,"--",'3. Input Data'!I297)</f>
        <v>--</v>
      </c>
      <c r="L289" s="58">
        <f t="shared" si="44"/>
        <v>0</v>
      </c>
      <c r="M289" s="51" t="str">
        <f>IF('3. Input Data'!J297=0,"--",'3. Input Data'!J297)</f>
        <v>--</v>
      </c>
      <c r="N289" s="58">
        <f t="shared" si="45"/>
        <v>0</v>
      </c>
      <c r="O289" s="51" t="str">
        <f>IF('3. Input Data'!K297=0,"--",'3. Input Data'!K297)</f>
        <v>--</v>
      </c>
      <c r="P289" s="58">
        <f t="shared" si="46"/>
        <v>0</v>
      </c>
      <c r="Q289" s="51" t="str">
        <f>IF('3. Input Data'!L297=0,"--",'3. Input Data'!L297)</f>
        <v>--</v>
      </c>
      <c r="R289" s="58">
        <f t="shared" si="47"/>
        <v>0</v>
      </c>
      <c r="S289" s="74">
        <f t="shared" si="48"/>
        <v>0</v>
      </c>
      <c r="T289" s="58">
        <f t="shared" si="49"/>
        <v>0</v>
      </c>
    </row>
    <row r="290" spans="1:20" x14ac:dyDescent="0.2">
      <c r="A290" s="71">
        <v>283</v>
      </c>
      <c r="B290" s="39">
        <f>'3. Input Data'!B298</f>
        <v>0</v>
      </c>
      <c r="C290" s="51" t="str">
        <f>IF('3. Input Data'!D298=0,"--",'3. Input Data'!D298)</f>
        <v>--</v>
      </c>
      <c r="D290" s="58">
        <f t="shared" si="40"/>
        <v>0</v>
      </c>
      <c r="E290" s="74" t="str">
        <f>IF('3. Input Data'!E298=0,"--",'3. Input Data'!E298)</f>
        <v>--</v>
      </c>
      <c r="F290" s="58">
        <f t="shared" si="41"/>
        <v>0</v>
      </c>
      <c r="G290" s="51" t="str">
        <f>IF('3. Input Data'!G298=0,"--",'3. Input Data'!G298)</f>
        <v>--</v>
      </c>
      <c r="H290" s="58">
        <f t="shared" si="42"/>
        <v>0</v>
      </c>
      <c r="I290" s="51" t="str">
        <f>IF('3. Input Data'!H298=0,"--",'3. Input Data'!H298)</f>
        <v>--</v>
      </c>
      <c r="J290" s="58">
        <f t="shared" si="43"/>
        <v>0</v>
      </c>
      <c r="K290" s="51" t="str">
        <f>IF('3. Input Data'!I298=0,"--",'3. Input Data'!I298)</f>
        <v>--</v>
      </c>
      <c r="L290" s="58">
        <f t="shared" si="44"/>
        <v>0</v>
      </c>
      <c r="M290" s="51" t="str">
        <f>IF('3. Input Data'!J298=0,"--",'3. Input Data'!J298)</f>
        <v>--</v>
      </c>
      <c r="N290" s="58">
        <f t="shared" si="45"/>
        <v>0</v>
      </c>
      <c r="O290" s="51" t="str">
        <f>IF('3. Input Data'!K298=0,"--",'3. Input Data'!K298)</f>
        <v>--</v>
      </c>
      <c r="P290" s="58">
        <f t="shared" si="46"/>
        <v>0</v>
      </c>
      <c r="Q290" s="51" t="str">
        <f>IF('3. Input Data'!L298=0,"--",'3. Input Data'!L298)</f>
        <v>--</v>
      </c>
      <c r="R290" s="58">
        <f t="shared" si="47"/>
        <v>0</v>
      </c>
      <c r="S290" s="74">
        <f t="shared" si="48"/>
        <v>0</v>
      </c>
      <c r="T290" s="58">
        <f t="shared" si="49"/>
        <v>0</v>
      </c>
    </row>
    <row r="291" spans="1:20" x14ac:dyDescent="0.2">
      <c r="A291" s="71">
        <v>284</v>
      </c>
      <c r="B291" s="39">
        <f>'3. Input Data'!B299</f>
        <v>0</v>
      </c>
      <c r="C291" s="51" t="str">
        <f>IF('3. Input Data'!D299=0,"--",'3. Input Data'!D299)</f>
        <v>--</v>
      </c>
      <c r="D291" s="58">
        <f t="shared" si="40"/>
        <v>0</v>
      </c>
      <c r="E291" s="74" t="str">
        <f>IF('3. Input Data'!E299=0,"--",'3. Input Data'!E299)</f>
        <v>--</v>
      </c>
      <c r="F291" s="58">
        <f t="shared" si="41"/>
        <v>0</v>
      </c>
      <c r="G291" s="51" t="str">
        <f>IF('3. Input Data'!G299=0,"--",'3. Input Data'!G299)</f>
        <v>--</v>
      </c>
      <c r="H291" s="58">
        <f t="shared" si="42"/>
        <v>0</v>
      </c>
      <c r="I291" s="51" t="str">
        <f>IF('3. Input Data'!H299=0,"--",'3. Input Data'!H299)</f>
        <v>--</v>
      </c>
      <c r="J291" s="58">
        <f t="shared" si="43"/>
        <v>0</v>
      </c>
      <c r="K291" s="51" t="str">
        <f>IF('3. Input Data'!I299=0,"--",'3. Input Data'!I299)</f>
        <v>--</v>
      </c>
      <c r="L291" s="58">
        <f t="shared" si="44"/>
        <v>0</v>
      </c>
      <c r="M291" s="51" t="str">
        <f>IF('3. Input Data'!J299=0,"--",'3. Input Data'!J299)</f>
        <v>--</v>
      </c>
      <c r="N291" s="58">
        <f t="shared" si="45"/>
        <v>0</v>
      </c>
      <c r="O291" s="51" t="str">
        <f>IF('3. Input Data'!K299=0,"--",'3. Input Data'!K299)</f>
        <v>--</v>
      </c>
      <c r="P291" s="58">
        <f t="shared" si="46"/>
        <v>0</v>
      </c>
      <c r="Q291" s="51" t="str">
        <f>IF('3. Input Data'!L299=0,"--",'3. Input Data'!L299)</f>
        <v>--</v>
      </c>
      <c r="R291" s="58">
        <f t="shared" si="47"/>
        <v>0</v>
      </c>
      <c r="S291" s="74">
        <f t="shared" si="48"/>
        <v>0</v>
      </c>
      <c r="T291" s="58">
        <f t="shared" si="49"/>
        <v>0</v>
      </c>
    </row>
    <row r="292" spans="1:20" x14ac:dyDescent="0.2">
      <c r="A292" s="71">
        <v>285</v>
      </c>
      <c r="B292" s="39">
        <f>'3. Input Data'!B300</f>
        <v>0</v>
      </c>
      <c r="C292" s="51" t="str">
        <f>IF('3. Input Data'!D300=0,"--",'3. Input Data'!D300)</f>
        <v>--</v>
      </c>
      <c r="D292" s="58">
        <f t="shared" si="40"/>
        <v>0</v>
      </c>
      <c r="E292" s="74" t="str">
        <f>IF('3. Input Data'!E300=0,"--",'3. Input Data'!E300)</f>
        <v>--</v>
      </c>
      <c r="F292" s="58">
        <f t="shared" si="41"/>
        <v>0</v>
      </c>
      <c r="G292" s="51" t="str">
        <f>IF('3. Input Data'!G300=0,"--",'3. Input Data'!G300)</f>
        <v>--</v>
      </c>
      <c r="H292" s="58">
        <f t="shared" si="42"/>
        <v>0</v>
      </c>
      <c r="I292" s="51" t="str">
        <f>IF('3. Input Data'!H300=0,"--",'3. Input Data'!H300)</f>
        <v>--</v>
      </c>
      <c r="J292" s="58">
        <f t="shared" si="43"/>
        <v>0</v>
      </c>
      <c r="K292" s="51" t="str">
        <f>IF('3. Input Data'!I300=0,"--",'3. Input Data'!I300)</f>
        <v>--</v>
      </c>
      <c r="L292" s="58">
        <f t="shared" si="44"/>
        <v>0</v>
      </c>
      <c r="M292" s="51" t="str">
        <f>IF('3. Input Data'!J300=0,"--",'3. Input Data'!J300)</f>
        <v>--</v>
      </c>
      <c r="N292" s="58">
        <f t="shared" si="45"/>
        <v>0</v>
      </c>
      <c r="O292" s="51" t="str">
        <f>IF('3. Input Data'!K300=0,"--",'3. Input Data'!K300)</f>
        <v>--</v>
      </c>
      <c r="P292" s="58">
        <f t="shared" si="46"/>
        <v>0</v>
      </c>
      <c r="Q292" s="51" t="str">
        <f>IF('3. Input Data'!L300=0,"--",'3. Input Data'!L300)</f>
        <v>--</v>
      </c>
      <c r="R292" s="58">
        <f t="shared" si="47"/>
        <v>0</v>
      </c>
      <c r="S292" s="74">
        <f t="shared" si="48"/>
        <v>0</v>
      </c>
      <c r="T292" s="58">
        <f t="shared" si="49"/>
        <v>0</v>
      </c>
    </row>
    <row r="293" spans="1:20" x14ac:dyDescent="0.2">
      <c r="A293" s="71">
        <v>286</v>
      </c>
      <c r="B293" s="39">
        <f>'3. Input Data'!B301</f>
        <v>0</v>
      </c>
      <c r="C293" s="51" t="str">
        <f>IF('3. Input Data'!D301=0,"--",'3. Input Data'!D301)</f>
        <v>--</v>
      </c>
      <c r="D293" s="58">
        <f t="shared" si="40"/>
        <v>0</v>
      </c>
      <c r="E293" s="74" t="str">
        <f>IF('3. Input Data'!E301=0,"--",'3. Input Data'!E301)</f>
        <v>--</v>
      </c>
      <c r="F293" s="58">
        <f t="shared" si="41"/>
        <v>0</v>
      </c>
      <c r="G293" s="51" t="str">
        <f>IF('3. Input Data'!G301=0,"--",'3. Input Data'!G301)</f>
        <v>--</v>
      </c>
      <c r="H293" s="58">
        <f t="shared" si="42"/>
        <v>0</v>
      </c>
      <c r="I293" s="51" t="str">
        <f>IF('3. Input Data'!H301=0,"--",'3. Input Data'!H301)</f>
        <v>--</v>
      </c>
      <c r="J293" s="58">
        <f t="shared" si="43"/>
        <v>0</v>
      </c>
      <c r="K293" s="51" t="str">
        <f>IF('3. Input Data'!I301=0,"--",'3. Input Data'!I301)</f>
        <v>--</v>
      </c>
      <c r="L293" s="58">
        <f t="shared" si="44"/>
        <v>0</v>
      </c>
      <c r="M293" s="51" t="str">
        <f>IF('3. Input Data'!J301=0,"--",'3. Input Data'!J301)</f>
        <v>--</v>
      </c>
      <c r="N293" s="58">
        <f t="shared" si="45"/>
        <v>0</v>
      </c>
      <c r="O293" s="51" t="str">
        <f>IF('3. Input Data'!K301=0,"--",'3. Input Data'!K301)</f>
        <v>--</v>
      </c>
      <c r="P293" s="58">
        <f t="shared" si="46"/>
        <v>0</v>
      </c>
      <c r="Q293" s="51" t="str">
        <f>IF('3. Input Data'!L301=0,"--",'3. Input Data'!L301)</f>
        <v>--</v>
      </c>
      <c r="R293" s="58">
        <f t="shared" si="47"/>
        <v>0</v>
      </c>
      <c r="S293" s="74">
        <f t="shared" si="48"/>
        <v>0</v>
      </c>
      <c r="T293" s="58">
        <f t="shared" si="49"/>
        <v>0</v>
      </c>
    </row>
    <row r="294" spans="1:20" x14ac:dyDescent="0.2">
      <c r="A294" s="71">
        <v>287</v>
      </c>
      <c r="B294" s="39">
        <f>'3. Input Data'!B302</f>
        <v>0</v>
      </c>
      <c r="C294" s="51" t="str">
        <f>IF('3. Input Data'!D302=0,"--",'3. Input Data'!D302)</f>
        <v>--</v>
      </c>
      <c r="D294" s="58">
        <f t="shared" si="40"/>
        <v>0</v>
      </c>
      <c r="E294" s="74" t="str">
        <f>IF('3. Input Data'!E302=0,"--",'3. Input Data'!E302)</f>
        <v>--</v>
      </c>
      <c r="F294" s="58">
        <f t="shared" si="41"/>
        <v>0</v>
      </c>
      <c r="G294" s="51" t="str">
        <f>IF('3. Input Data'!G302=0,"--",'3. Input Data'!G302)</f>
        <v>--</v>
      </c>
      <c r="H294" s="58">
        <f t="shared" si="42"/>
        <v>0</v>
      </c>
      <c r="I294" s="51" t="str">
        <f>IF('3. Input Data'!H302=0,"--",'3. Input Data'!H302)</f>
        <v>--</v>
      </c>
      <c r="J294" s="58">
        <f t="shared" si="43"/>
        <v>0</v>
      </c>
      <c r="K294" s="51" t="str">
        <f>IF('3. Input Data'!I302=0,"--",'3. Input Data'!I302)</f>
        <v>--</v>
      </c>
      <c r="L294" s="58">
        <f t="shared" si="44"/>
        <v>0</v>
      </c>
      <c r="M294" s="51" t="str">
        <f>IF('3. Input Data'!J302=0,"--",'3. Input Data'!J302)</f>
        <v>--</v>
      </c>
      <c r="N294" s="58">
        <f t="shared" si="45"/>
        <v>0</v>
      </c>
      <c r="O294" s="51" t="str">
        <f>IF('3. Input Data'!K302=0,"--",'3. Input Data'!K302)</f>
        <v>--</v>
      </c>
      <c r="P294" s="58">
        <f t="shared" si="46"/>
        <v>0</v>
      </c>
      <c r="Q294" s="51" t="str">
        <f>IF('3. Input Data'!L302=0,"--",'3. Input Data'!L302)</f>
        <v>--</v>
      </c>
      <c r="R294" s="58">
        <f t="shared" si="47"/>
        <v>0</v>
      </c>
      <c r="S294" s="74">
        <f t="shared" si="48"/>
        <v>0</v>
      </c>
      <c r="T294" s="58">
        <f t="shared" si="49"/>
        <v>0</v>
      </c>
    </row>
    <row r="295" spans="1:20" x14ac:dyDescent="0.2">
      <c r="A295" s="71">
        <v>288</v>
      </c>
      <c r="B295" s="39">
        <f>'3. Input Data'!B303</f>
        <v>0</v>
      </c>
      <c r="C295" s="51" t="str">
        <f>IF('3. Input Data'!D303=0,"--",'3. Input Data'!D303)</f>
        <v>--</v>
      </c>
      <c r="D295" s="58">
        <f t="shared" si="40"/>
        <v>0</v>
      </c>
      <c r="E295" s="74" t="str">
        <f>IF('3. Input Data'!E303=0,"--",'3. Input Data'!E303)</f>
        <v>--</v>
      </c>
      <c r="F295" s="58">
        <f t="shared" si="41"/>
        <v>0</v>
      </c>
      <c r="G295" s="51" t="str">
        <f>IF('3. Input Data'!G303=0,"--",'3. Input Data'!G303)</f>
        <v>--</v>
      </c>
      <c r="H295" s="58">
        <f t="shared" si="42"/>
        <v>0</v>
      </c>
      <c r="I295" s="51" t="str">
        <f>IF('3. Input Data'!H303=0,"--",'3. Input Data'!H303)</f>
        <v>--</v>
      </c>
      <c r="J295" s="58">
        <f t="shared" si="43"/>
        <v>0</v>
      </c>
      <c r="K295" s="51" t="str">
        <f>IF('3. Input Data'!I303=0,"--",'3. Input Data'!I303)</f>
        <v>--</v>
      </c>
      <c r="L295" s="58">
        <f t="shared" si="44"/>
        <v>0</v>
      </c>
      <c r="M295" s="51" t="str">
        <f>IF('3. Input Data'!J303=0,"--",'3. Input Data'!J303)</f>
        <v>--</v>
      </c>
      <c r="N295" s="58">
        <f t="shared" si="45"/>
        <v>0</v>
      </c>
      <c r="O295" s="51" t="str">
        <f>IF('3. Input Data'!K303=0,"--",'3. Input Data'!K303)</f>
        <v>--</v>
      </c>
      <c r="P295" s="58">
        <f t="shared" si="46"/>
        <v>0</v>
      </c>
      <c r="Q295" s="51" t="str">
        <f>IF('3. Input Data'!L303=0,"--",'3. Input Data'!L303)</f>
        <v>--</v>
      </c>
      <c r="R295" s="58">
        <f t="shared" si="47"/>
        <v>0</v>
      </c>
      <c r="S295" s="74">
        <f t="shared" si="48"/>
        <v>0</v>
      </c>
      <c r="T295" s="58">
        <f t="shared" si="49"/>
        <v>0</v>
      </c>
    </row>
    <row r="296" spans="1:20" x14ac:dyDescent="0.2">
      <c r="A296" s="71">
        <v>289</v>
      </c>
      <c r="B296" s="39">
        <f>'3. Input Data'!B304</f>
        <v>0</v>
      </c>
      <c r="C296" s="51" t="str">
        <f>IF('3. Input Data'!D304=0,"--",'3. Input Data'!D304)</f>
        <v>--</v>
      </c>
      <c r="D296" s="58">
        <f t="shared" si="40"/>
        <v>0</v>
      </c>
      <c r="E296" s="74" t="str">
        <f>IF('3. Input Data'!E304=0,"--",'3. Input Data'!E304)</f>
        <v>--</v>
      </c>
      <c r="F296" s="58">
        <f t="shared" si="41"/>
        <v>0</v>
      </c>
      <c r="G296" s="51" t="str">
        <f>IF('3. Input Data'!G304=0,"--",'3. Input Data'!G304)</f>
        <v>--</v>
      </c>
      <c r="H296" s="58">
        <f t="shared" si="42"/>
        <v>0</v>
      </c>
      <c r="I296" s="51" t="str">
        <f>IF('3. Input Data'!H304=0,"--",'3. Input Data'!H304)</f>
        <v>--</v>
      </c>
      <c r="J296" s="58">
        <f t="shared" si="43"/>
        <v>0</v>
      </c>
      <c r="K296" s="51" t="str">
        <f>IF('3. Input Data'!I304=0,"--",'3. Input Data'!I304)</f>
        <v>--</v>
      </c>
      <c r="L296" s="58">
        <f t="shared" si="44"/>
        <v>0</v>
      </c>
      <c r="M296" s="51" t="str">
        <f>IF('3. Input Data'!J304=0,"--",'3. Input Data'!J304)</f>
        <v>--</v>
      </c>
      <c r="N296" s="58">
        <f t="shared" si="45"/>
        <v>0</v>
      </c>
      <c r="O296" s="51" t="str">
        <f>IF('3. Input Data'!K304=0,"--",'3. Input Data'!K304)</f>
        <v>--</v>
      </c>
      <c r="P296" s="58">
        <f t="shared" si="46"/>
        <v>0</v>
      </c>
      <c r="Q296" s="51" t="str">
        <f>IF('3. Input Data'!L304=0,"--",'3. Input Data'!L304)</f>
        <v>--</v>
      </c>
      <c r="R296" s="58">
        <f t="shared" si="47"/>
        <v>0</v>
      </c>
      <c r="S296" s="74">
        <f t="shared" si="48"/>
        <v>0</v>
      </c>
      <c r="T296" s="58">
        <f t="shared" si="49"/>
        <v>0</v>
      </c>
    </row>
    <row r="297" spans="1:20" x14ac:dyDescent="0.2">
      <c r="A297" s="71">
        <v>290</v>
      </c>
      <c r="B297" s="39">
        <f>'3. Input Data'!B305</f>
        <v>0</v>
      </c>
      <c r="C297" s="51" t="str">
        <f>IF('3. Input Data'!D305=0,"--",'3. Input Data'!D305)</f>
        <v>--</v>
      </c>
      <c r="D297" s="58">
        <f t="shared" si="40"/>
        <v>0</v>
      </c>
      <c r="E297" s="74" t="str">
        <f>IF('3. Input Data'!E305=0,"--",'3. Input Data'!E305)</f>
        <v>--</v>
      </c>
      <c r="F297" s="58">
        <f t="shared" si="41"/>
        <v>0</v>
      </c>
      <c r="G297" s="51" t="str">
        <f>IF('3. Input Data'!G305=0,"--",'3. Input Data'!G305)</f>
        <v>--</v>
      </c>
      <c r="H297" s="58">
        <f t="shared" si="42"/>
        <v>0</v>
      </c>
      <c r="I297" s="51" t="str">
        <f>IF('3. Input Data'!H305=0,"--",'3. Input Data'!H305)</f>
        <v>--</v>
      </c>
      <c r="J297" s="58">
        <f t="shared" si="43"/>
        <v>0</v>
      </c>
      <c r="K297" s="51" t="str">
        <f>IF('3. Input Data'!I305=0,"--",'3. Input Data'!I305)</f>
        <v>--</v>
      </c>
      <c r="L297" s="58">
        <f t="shared" si="44"/>
        <v>0</v>
      </c>
      <c r="M297" s="51" t="str">
        <f>IF('3. Input Data'!J305=0,"--",'3. Input Data'!J305)</f>
        <v>--</v>
      </c>
      <c r="N297" s="58">
        <f t="shared" si="45"/>
        <v>0</v>
      </c>
      <c r="O297" s="51" t="str">
        <f>IF('3. Input Data'!K305=0,"--",'3. Input Data'!K305)</f>
        <v>--</v>
      </c>
      <c r="P297" s="58">
        <f t="shared" si="46"/>
        <v>0</v>
      </c>
      <c r="Q297" s="51" t="str">
        <f>IF('3. Input Data'!L305=0,"--",'3. Input Data'!L305)</f>
        <v>--</v>
      </c>
      <c r="R297" s="58">
        <f t="shared" si="47"/>
        <v>0</v>
      </c>
      <c r="S297" s="74">
        <f t="shared" si="48"/>
        <v>0</v>
      </c>
      <c r="T297" s="58">
        <f t="shared" si="49"/>
        <v>0</v>
      </c>
    </row>
    <row r="298" spans="1:20" x14ac:dyDescent="0.2">
      <c r="A298" s="71">
        <v>291</v>
      </c>
      <c r="B298" s="39">
        <f>'3. Input Data'!B306</f>
        <v>0</v>
      </c>
      <c r="C298" s="51" t="str">
        <f>IF('3. Input Data'!D306=0,"--",'3. Input Data'!D306)</f>
        <v>--</v>
      </c>
      <c r="D298" s="58">
        <f t="shared" si="40"/>
        <v>0</v>
      </c>
      <c r="E298" s="74" t="str">
        <f>IF('3. Input Data'!E306=0,"--",'3. Input Data'!E306)</f>
        <v>--</v>
      </c>
      <c r="F298" s="58">
        <f t="shared" si="41"/>
        <v>0</v>
      </c>
      <c r="G298" s="51" t="str">
        <f>IF('3. Input Data'!G306=0,"--",'3. Input Data'!G306)</f>
        <v>--</v>
      </c>
      <c r="H298" s="58">
        <f t="shared" si="42"/>
        <v>0</v>
      </c>
      <c r="I298" s="51" t="str">
        <f>IF('3. Input Data'!H306=0,"--",'3. Input Data'!H306)</f>
        <v>--</v>
      </c>
      <c r="J298" s="58">
        <f t="shared" si="43"/>
        <v>0</v>
      </c>
      <c r="K298" s="51" t="str">
        <f>IF('3. Input Data'!I306=0,"--",'3. Input Data'!I306)</f>
        <v>--</v>
      </c>
      <c r="L298" s="58">
        <f t="shared" si="44"/>
        <v>0</v>
      </c>
      <c r="M298" s="51" t="str">
        <f>IF('3. Input Data'!J306=0,"--",'3. Input Data'!J306)</f>
        <v>--</v>
      </c>
      <c r="N298" s="58">
        <f t="shared" si="45"/>
        <v>0</v>
      </c>
      <c r="O298" s="51" t="str">
        <f>IF('3. Input Data'!K306=0,"--",'3. Input Data'!K306)</f>
        <v>--</v>
      </c>
      <c r="P298" s="58">
        <f t="shared" si="46"/>
        <v>0</v>
      </c>
      <c r="Q298" s="51" t="str">
        <f>IF('3. Input Data'!L306=0,"--",'3. Input Data'!L306)</f>
        <v>--</v>
      </c>
      <c r="R298" s="58">
        <f t="shared" si="47"/>
        <v>0</v>
      </c>
      <c r="S298" s="74">
        <f t="shared" si="48"/>
        <v>0</v>
      </c>
      <c r="T298" s="58">
        <f t="shared" si="49"/>
        <v>0</v>
      </c>
    </row>
    <row r="299" spans="1:20" x14ac:dyDescent="0.2">
      <c r="A299" s="71">
        <v>292</v>
      </c>
      <c r="B299" s="39">
        <f>'3. Input Data'!B307</f>
        <v>0</v>
      </c>
      <c r="C299" s="51" t="str">
        <f>IF('3. Input Data'!D307=0,"--",'3. Input Data'!D307)</f>
        <v>--</v>
      </c>
      <c r="D299" s="58">
        <f t="shared" si="40"/>
        <v>0</v>
      </c>
      <c r="E299" s="74" t="str">
        <f>IF('3. Input Data'!E307=0,"--",'3. Input Data'!E307)</f>
        <v>--</v>
      </c>
      <c r="F299" s="58">
        <f t="shared" si="41"/>
        <v>0</v>
      </c>
      <c r="G299" s="51" t="str">
        <f>IF('3. Input Data'!G307=0,"--",'3. Input Data'!G307)</f>
        <v>--</v>
      </c>
      <c r="H299" s="58">
        <f t="shared" si="42"/>
        <v>0</v>
      </c>
      <c r="I299" s="51" t="str">
        <f>IF('3. Input Data'!H307=0,"--",'3. Input Data'!H307)</f>
        <v>--</v>
      </c>
      <c r="J299" s="58">
        <f t="shared" si="43"/>
        <v>0</v>
      </c>
      <c r="K299" s="51" t="str">
        <f>IF('3. Input Data'!I307=0,"--",'3. Input Data'!I307)</f>
        <v>--</v>
      </c>
      <c r="L299" s="58">
        <f t="shared" si="44"/>
        <v>0</v>
      </c>
      <c r="M299" s="51" t="str">
        <f>IF('3. Input Data'!J307=0,"--",'3. Input Data'!J307)</f>
        <v>--</v>
      </c>
      <c r="N299" s="58">
        <f t="shared" si="45"/>
        <v>0</v>
      </c>
      <c r="O299" s="51" t="str">
        <f>IF('3. Input Data'!K307=0,"--",'3. Input Data'!K307)</f>
        <v>--</v>
      </c>
      <c r="P299" s="58">
        <f t="shared" si="46"/>
        <v>0</v>
      </c>
      <c r="Q299" s="51" t="str">
        <f>IF('3. Input Data'!L307=0,"--",'3. Input Data'!L307)</f>
        <v>--</v>
      </c>
      <c r="R299" s="58">
        <f t="shared" si="47"/>
        <v>0</v>
      </c>
      <c r="S299" s="74">
        <f t="shared" si="48"/>
        <v>0</v>
      </c>
      <c r="T299" s="58">
        <f t="shared" si="49"/>
        <v>0</v>
      </c>
    </row>
    <row r="300" spans="1:20" x14ac:dyDescent="0.2">
      <c r="A300" s="71">
        <v>293</v>
      </c>
      <c r="B300" s="39">
        <f>'3. Input Data'!B308</f>
        <v>0</v>
      </c>
      <c r="C300" s="51" t="str">
        <f>IF('3. Input Data'!D308=0,"--",'3. Input Data'!D308)</f>
        <v>--</v>
      </c>
      <c r="D300" s="58">
        <f t="shared" si="40"/>
        <v>0</v>
      </c>
      <c r="E300" s="74" t="str">
        <f>IF('3. Input Data'!E308=0,"--",'3. Input Data'!E308)</f>
        <v>--</v>
      </c>
      <c r="F300" s="58">
        <f t="shared" si="41"/>
        <v>0</v>
      </c>
      <c r="G300" s="51" t="str">
        <f>IF('3. Input Data'!G308=0,"--",'3. Input Data'!G308)</f>
        <v>--</v>
      </c>
      <c r="H300" s="58">
        <f t="shared" si="42"/>
        <v>0</v>
      </c>
      <c r="I300" s="51" t="str">
        <f>IF('3. Input Data'!H308=0,"--",'3. Input Data'!H308)</f>
        <v>--</v>
      </c>
      <c r="J300" s="58">
        <f t="shared" si="43"/>
        <v>0</v>
      </c>
      <c r="K300" s="51" t="str">
        <f>IF('3. Input Data'!I308=0,"--",'3. Input Data'!I308)</f>
        <v>--</v>
      </c>
      <c r="L300" s="58">
        <f t="shared" si="44"/>
        <v>0</v>
      </c>
      <c r="M300" s="51" t="str">
        <f>IF('3. Input Data'!J308=0,"--",'3. Input Data'!J308)</f>
        <v>--</v>
      </c>
      <c r="N300" s="58">
        <f t="shared" si="45"/>
        <v>0</v>
      </c>
      <c r="O300" s="51" t="str">
        <f>IF('3. Input Data'!K308=0,"--",'3. Input Data'!K308)</f>
        <v>--</v>
      </c>
      <c r="P300" s="58">
        <f t="shared" si="46"/>
        <v>0</v>
      </c>
      <c r="Q300" s="51" t="str">
        <f>IF('3. Input Data'!L308=0,"--",'3. Input Data'!L308)</f>
        <v>--</v>
      </c>
      <c r="R300" s="58">
        <f t="shared" si="47"/>
        <v>0</v>
      </c>
      <c r="S300" s="74">
        <f t="shared" si="48"/>
        <v>0</v>
      </c>
      <c r="T300" s="58">
        <f t="shared" si="49"/>
        <v>0</v>
      </c>
    </row>
    <row r="301" spans="1:20" x14ac:dyDescent="0.2">
      <c r="A301" s="71">
        <v>294</v>
      </c>
      <c r="B301" s="39">
        <f>'3. Input Data'!B309</f>
        <v>0</v>
      </c>
      <c r="C301" s="51" t="str">
        <f>IF('3. Input Data'!D309=0,"--",'3. Input Data'!D309)</f>
        <v>--</v>
      </c>
      <c r="D301" s="58">
        <f t="shared" si="40"/>
        <v>0</v>
      </c>
      <c r="E301" s="74" t="str">
        <f>IF('3. Input Data'!E309=0,"--",'3. Input Data'!E309)</f>
        <v>--</v>
      </c>
      <c r="F301" s="58">
        <f t="shared" si="41"/>
        <v>0</v>
      </c>
      <c r="G301" s="51" t="str">
        <f>IF('3. Input Data'!G309=0,"--",'3. Input Data'!G309)</f>
        <v>--</v>
      </c>
      <c r="H301" s="58">
        <f t="shared" si="42"/>
        <v>0</v>
      </c>
      <c r="I301" s="51" t="str">
        <f>IF('3. Input Data'!H309=0,"--",'3. Input Data'!H309)</f>
        <v>--</v>
      </c>
      <c r="J301" s="58">
        <f t="shared" si="43"/>
        <v>0</v>
      </c>
      <c r="K301" s="51" t="str">
        <f>IF('3. Input Data'!I309=0,"--",'3. Input Data'!I309)</f>
        <v>--</v>
      </c>
      <c r="L301" s="58">
        <f t="shared" si="44"/>
        <v>0</v>
      </c>
      <c r="M301" s="51" t="str">
        <f>IF('3. Input Data'!J309=0,"--",'3. Input Data'!J309)</f>
        <v>--</v>
      </c>
      <c r="N301" s="58">
        <f t="shared" si="45"/>
        <v>0</v>
      </c>
      <c r="O301" s="51" t="str">
        <f>IF('3. Input Data'!K309=0,"--",'3. Input Data'!K309)</f>
        <v>--</v>
      </c>
      <c r="P301" s="58">
        <f t="shared" si="46"/>
        <v>0</v>
      </c>
      <c r="Q301" s="51" t="str">
        <f>IF('3. Input Data'!L309=0,"--",'3. Input Data'!L309)</f>
        <v>--</v>
      </c>
      <c r="R301" s="58">
        <f t="shared" si="47"/>
        <v>0</v>
      </c>
      <c r="S301" s="74">
        <f t="shared" si="48"/>
        <v>0</v>
      </c>
      <c r="T301" s="58">
        <f t="shared" si="49"/>
        <v>0</v>
      </c>
    </row>
    <row r="302" spans="1:20" x14ac:dyDescent="0.2">
      <c r="A302" s="71">
        <v>295</v>
      </c>
      <c r="B302" s="39">
        <f>'3. Input Data'!B310</f>
        <v>0</v>
      </c>
      <c r="C302" s="51" t="str">
        <f>IF('3. Input Data'!D310=0,"--",'3. Input Data'!D310)</f>
        <v>--</v>
      </c>
      <c r="D302" s="58">
        <f t="shared" si="40"/>
        <v>0</v>
      </c>
      <c r="E302" s="74" t="str">
        <f>IF('3. Input Data'!E310=0,"--",'3. Input Data'!E310)</f>
        <v>--</v>
      </c>
      <c r="F302" s="58">
        <f t="shared" si="41"/>
        <v>0</v>
      </c>
      <c r="G302" s="51" t="str">
        <f>IF('3. Input Data'!G310=0,"--",'3. Input Data'!G310)</f>
        <v>--</v>
      </c>
      <c r="H302" s="58">
        <f t="shared" si="42"/>
        <v>0</v>
      </c>
      <c r="I302" s="51" t="str">
        <f>IF('3. Input Data'!H310=0,"--",'3. Input Data'!H310)</f>
        <v>--</v>
      </c>
      <c r="J302" s="58">
        <f t="shared" si="43"/>
        <v>0</v>
      </c>
      <c r="K302" s="51" t="str">
        <f>IF('3. Input Data'!I310=0,"--",'3. Input Data'!I310)</f>
        <v>--</v>
      </c>
      <c r="L302" s="58">
        <f t="shared" si="44"/>
        <v>0</v>
      </c>
      <c r="M302" s="51" t="str">
        <f>IF('3. Input Data'!J310=0,"--",'3. Input Data'!J310)</f>
        <v>--</v>
      </c>
      <c r="N302" s="58">
        <f t="shared" si="45"/>
        <v>0</v>
      </c>
      <c r="O302" s="51" t="str">
        <f>IF('3. Input Data'!K310=0,"--",'3. Input Data'!K310)</f>
        <v>--</v>
      </c>
      <c r="P302" s="58">
        <f t="shared" si="46"/>
        <v>0</v>
      </c>
      <c r="Q302" s="51" t="str">
        <f>IF('3. Input Data'!L310=0,"--",'3. Input Data'!L310)</f>
        <v>--</v>
      </c>
      <c r="R302" s="58">
        <f t="shared" si="47"/>
        <v>0</v>
      </c>
      <c r="S302" s="74">
        <f t="shared" si="48"/>
        <v>0</v>
      </c>
      <c r="T302" s="58">
        <f t="shared" si="49"/>
        <v>0</v>
      </c>
    </row>
    <row r="303" spans="1:20" x14ac:dyDescent="0.2">
      <c r="A303" s="71">
        <v>296</v>
      </c>
      <c r="B303" s="39">
        <f>'3. Input Data'!B311</f>
        <v>0</v>
      </c>
      <c r="C303" s="51" t="str">
        <f>IF('3. Input Data'!D311=0,"--",'3. Input Data'!D311)</f>
        <v>--</v>
      </c>
      <c r="D303" s="58">
        <f t="shared" si="40"/>
        <v>0</v>
      </c>
      <c r="E303" s="74" t="str">
        <f>IF('3. Input Data'!E311=0,"--",'3. Input Data'!E311)</f>
        <v>--</v>
      </c>
      <c r="F303" s="58">
        <f t="shared" si="41"/>
        <v>0</v>
      </c>
      <c r="G303" s="51" t="str">
        <f>IF('3. Input Data'!G311=0,"--",'3. Input Data'!G311)</f>
        <v>--</v>
      </c>
      <c r="H303" s="58">
        <f t="shared" si="42"/>
        <v>0</v>
      </c>
      <c r="I303" s="51" t="str">
        <f>IF('3. Input Data'!H311=0,"--",'3. Input Data'!H311)</f>
        <v>--</v>
      </c>
      <c r="J303" s="58">
        <f t="shared" si="43"/>
        <v>0</v>
      </c>
      <c r="K303" s="51" t="str">
        <f>IF('3. Input Data'!I311=0,"--",'3. Input Data'!I311)</f>
        <v>--</v>
      </c>
      <c r="L303" s="58">
        <f t="shared" si="44"/>
        <v>0</v>
      </c>
      <c r="M303" s="51" t="str">
        <f>IF('3. Input Data'!J311=0,"--",'3. Input Data'!J311)</f>
        <v>--</v>
      </c>
      <c r="N303" s="58">
        <f t="shared" si="45"/>
        <v>0</v>
      </c>
      <c r="O303" s="51" t="str">
        <f>IF('3. Input Data'!K311=0,"--",'3. Input Data'!K311)</f>
        <v>--</v>
      </c>
      <c r="P303" s="58">
        <f t="shared" si="46"/>
        <v>0</v>
      </c>
      <c r="Q303" s="51" t="str">
        <f>IF('3. Input Data'!L311=0,"--",'3. Input Data'!L311)</f>
        <v>--</v>
      </c>
      <c r="R303" s="58">
        <f t="shared" si="47"/>
        <v>0</v>
      </c>
      <c r="S303" s="74">
        <f t="shared" si="48"/>
        <v>0</v>
      </c>
      <c r="T303" s="58">
        <f t="shared" si="49"/>
        <v>0</v>
      </c>
    </row>
    <row r="304" spans="1:20" x14ac:dyDescent="0.2">
      <c r="A304" s="71">
        <v>297</v>
      </c>
      <c r="B304" s="39">
        <f>'3. Input Data'!B312</f>
        <v>0</v>
      </c>
      <c r="C304" s="51" t="str">
        <f>IF('3. Input Data'!D312=0,"--",'3. Input Data'!D312)</f>
        <v>--</v>
      </c>
      <c r="D304" s="58">
        <f t="shared" si="40"/>
        <v>0</v>
      </c>
      <c r="E304" s="74" t="str">
        <f>IF('3. Input Data'!E312=0,"--",'3. Input Data'!E312)</f>
        <v>--</v>
      </c>
      <c r="F304" s="58">
        <f t="shared" si="41"/>
        <v>0</v>
      </c>
      <c r="G304" s="51" t="str">
        <f>IF('3. Input Data'!G312=0,"--",'3. Input Data'!G312)</f>
        <v>--</v>
      </c>
      <c r="H304" s="58">
        <f t="shared" si="42"/>
        <v>0</v>
      </c>
      <c r="I304" s="51" t="str">
        <f>IF('3. Input Data'!H312=0,"--",'3. Input Data'!H312)</f>
        <v>--</v>
      </c>
      <c r="J304" s="58">
        <f t="shared" si="43"/>
        <v>0</v>
      </c>
      <c r="K304" s="51" t="str">
        <f>IF('3. Input Data'!I312=0,"--",'3. Input Data'!I312)</f>
        <v>--</v>
      </c>
      <c r="L304" s="58">
        <f t="shared" si="44"/>
        <v>0</v>
      </c>
      <c r="M304" s="51" t="str">
        <f>IF('3. Input Data'!J312=0,"--",'3. Input Data'!J312)</f>
        <v>--</v>
      </c>
      <c r="N304" s="58">
        <f t="shared" si="45"/>
        <v>0</v>
      </c>
      <c r="O304" s="51" t="str">
        <f>IF('3. Input Data'!K312=0,"--",'3. Input Data'!K312)</f>
        <v>--</v>
      </c>
      <c r="P304" s="58">
        <f t="shared" si="46"/>
        <v>0</v>
      </c>
      <c r="Q304" s="51" t="str">
        <f>IF('3. Input Data'!L312=0,"--",'3. Input Data'!L312)</f>
        <v>--</v>
      </c>
      <c r="R304" s="58">
        <f t="shared" si="47"/>
        <v>0</v>
      </c>
      <c r="S304" s="74">
        <f t="shared" si="48"/>
        <v>0</v>
      </c>
      <c r="T304" s="58">
        <f t="shared" si="49"/>
        <v>0</v>
      </c>
    </row>
    <row r="305" spans="1:20" x14ac:dyDescent="0.2">
      <c r="A305" s="71">
        <v>298</v>
      </c>
      <c r="B305" s="39">
        <f>'3. Input Data'!B313</f>
        <v>0</v>
      </c>
      <c r="C305" s="51" t="str">
        <f>IF('3. Input Data'!D313=0,"--",'3. Input Data'!D313)</f>
        <v>--</v>
      </c>
      <c r="D305" s="58">
        <f t="shared" si="40"/>
        <v>0</v>
      </c>
      <c r="E305" s="74" t="str">
        <f>IF('3. Input Data'!E313=0,"--",'3. Input Data'!E313)</f>
        <v>--</v>
      </c>
      <c r="F305" s="58">
        <f t="shared" si="41"/>
        <v>0</v>
      </c>
      <c r="G305" s="51" t="str">
        <f>IF('3. Input Data'!G313=0,"--",'3. Input Data'!G313)</f>
        <v>--</v>
      </c>
      <c r="H305" s="58">
        <f t="shared" si="42"/>
        <v>0</v>
      </c>
      <c r="I305" s="51" t="str">
        <f>IF('3. Input Data'!H313=0,"--",'3. Input Data'!H313)</f>
        <v>--</v>
      </c>
      <c r="J305" s="58">
        <f t="shared" si="43"/>
        <v>0</v>
      </c>
      <c r="K305" s="51" t="str">
        <f>IF('3. Input Data'!I313=0,"--",'3. Input Data'!I313)</f>
        <v>--</v>
      </c>
      <c r="L305" s="58">
        <f t="shared" si="44"/>
        <v>0</v>
      </c>
      <c r="M305" s="51" t="str">
        <f>IF('3. Input Data'!J313=0,"--",'3. Input Data'!J313)</f>
        <v>--</v>
      </c>
      <c r="N305" s="58">
        <f t="shared" si="45"/>
        <v>0</v>
      </c>
      <c r="O305" s="51" t="str">
        <f>IF('3. Input Data'!K313=0,"--",'3. Input Data'!K313)</f>
        <v>--</v>
      </c>
      <c r="P305" s="58">
        <f t="shared" si="46"/>
        <v>0</v>
      </c>
      <c r="Q305" s="51" t="str">
        <f>IF('3. Input Data'!L313=0,"--",'3. Input Data'!L313)</f>
        <v>--</v>
      </c>
      <c r="R305" s="58">
        <f t="shared" si="47"/>
        <v>0</v>
      </c>
      <c r="S305" s="74">
        <f t="shared" si="48"/>
        <v>0</v>
      </c>
      <c r="T305" s="58">
        <f t="shared" si="49"/>
        <v>0</v>
      </c>
    </row>
    <row r="306" spans="1:20" x14ac:dyDescent="0.2">
      <c r="A306" s="71">
        <v>299</v>
      </c>
      <c r="B306" s="39">
        <f>'3. Input Data'!B314</f>
        <v>0</v>
      </c>
      <c r="C306" s="51" t="str">
        <f>IF('3. Input Data'!D314=0,"--",'3. Input Data'!D314)</f>
        <v>--</v>
      </c>
      <c r="D306" s="58">
        <f t="shared" si="40"/>
        <v>0</v>
      </c>
      <c r="E306" s="74" t="str">
        <f>IF('3. Input Data'!E314=0,"--",'3. Input Data'!E314)</f>
        <v>--</v>
      </c>
      <c r="F306" s="58">
        <f t="shared" si="41"/>
        <v>0</v>
      </c>
      <c r="G306" s="51" t="str">
        <f>IF('3. Input Data'!G314=0,"--",'3. Input Data'!G314)</f>
        <v>--</v>
      </c>
      <c r="H306" s="58">
        <f t="shared" si="42"/>
        <v>0</v>
      </c>
      <c r="I306" s="51" t="str">
        <f>IF('3. Input Data'!H314=0,"--",'3. Input Data'!H314)</f>
        <v>--</v>
      </c>
      <c r="J306" s="58">
        <f t="shared" si="43"/>
        <v>0</v>
      </c>
      <c r="K306" s="51" t="str">
        <f>IF('3. Input Data'!I314=0,"--",'3. Input Data'!I314)</f>
        <v>--</v>
      </c>
      <c r="L306" s="58">
        <f t="shared" si="44"/>
        <v>0</v>
      </c>
      <c r="M306" s="51" t="str">
        <f>IF('3. Input Data'!J314=0,"--",'3. Input Data'!J314)</f>
        <v>--</v>
      </c>
      <c r="N306" s="58">
        <f t="shared" si="45"/>
        <v>0</v>
      </c>
      <c r="O306" s="51" t="str">
        <f>IF('3. Input Data'!K314=0,"--",'3. Input Data'!K314)</f>
        <v>--</v>
      </c>
      <c r="P306" s="58">
        <f t="shared" si="46"/>
        <v>0</v>
      </c>
      <c r="Q306" s="51" t="str">
        <f>IF('3. Input Data'!L314=0,"--",'3. Input Data'!L314)</f>
        <v>--</v>
      </c>
      <c r="R306" s="58">
        <f t="shared" si="47"/>
        <v>0</v>
      </c>
      <c r="S306" s="74">
        <f t="shared" si="48"/>
        <v>0</v>
      </c>
      <c r="T306" s="58">
        <f t="shared" si="49"/>
        <v>0</v>
      </c>
    </row>
    <row r="307" spans="1:20" x14ac:dyDescent="0.2">
      <c r="A307" s="71">
        <v>300</v>
      </c>
      <c r="B307" s="39">
        <f>'3. Input Data'!B315</f>
        <v>0</v>
      </c>
      <c r="C307" s="51" t="str">
        <f>IF('3. Input Data'!D315=0,"--",'3. Input Data'!D315)</f>
        <v>--</v>
      </c>
      <c r="D307" s="58">
        <f t="shared" si="40"/>
        <v>0</v>
      </c>
      <c r="E307" s="74" t="str">
        <f>IF('3. Input Data'!E315=0,"--",'3. Input Data'!E315)</f>
        <v>--</v>
      </c>
      <c r="F307" s="58">
        <f t="shared" si="41"/>
        <v>0</v>
      </c>
      <c r="G307" s="51" t="str">
        <f>IF('3. Input Data'!G315=0,"--",'3. Input Data'!G315)</f>
        <v>--</v>
      </c>
      <c r="H307" s="58">
        <f t="shared" si="42"/>
        <v>0</v>
      </c>
      <c r="I307" s="51" t="str">
        <f>IF('3. Input Data'!H315=0,"--",'3. Input Data'!H315)</f>
        <v>--</v>
      </c>
      <c r="J307" s="58">
        <f t="shared" si="43"/>
        <v>0</v>
      </c>
      <c r="K307" s="51" t="str">
        <f>IF('3. Input Data'!I315=0,"--",'3. Input Data'!I315)</f>
        <v>--</v>
      </c>
      <c r="L307" s="58">
        <f t="shared" si="44"/>
        <v>0</v>
      </c>
      <c r="M307" s="51" t="str">
        <f>IF('3. Input Data'!J315=0,"--",'3. Input Data'!J315)</f>
        <v>--</v>
      </c>
      <c r="N307" s="58">
        <f t="shared" si="45"/>
        <v>0</v>
      </c>
      <c r="O307" s="51" t="str">
        <f>IF('3. Input Data'!K315=0,"--",'3. Input Data'!K315)</f>
        <v>--</v>
      </c>
      <c r="P307" s="58">
        <f t="shared" si="46"/>
        <v>0</v>
      </c>
      <c r="Q307" s="51" t="str">
        <f>IF('3. Input Data'!L315=0,"--",'3. Input Data'!L315)</f>
        <v>--</v>
      </c>
      <c r="R307" s="58">
        <f t="shared" si="47"/>
        <v>0</v>
      </c>
      <c r="S307" s="74">
        <f t="shared" si="48"/>
        <v>0</v>
      </c>
      <c r="T307" s="58">
        <f t="shared" si="49"/>
        <v>0</v>
      </c>
    </row>
    <row r="308" spans="1:20" x14ac:dyDescent="0.2">
      <c r="A308" s="71">
        <v>301</v>
      </c>
      <c r="B308" s="39">
        <f>'3. Input Data'!B316</f>
        <v>0</v>
      </c>
      <c r="C308" s="51" t="str">
        <f>IF('3. Input Data'!D316=0,"--",'3. Input Data'!D316)</f>
        <v>--</v>
      </c>
      <c r="D308" s="58">
        <f t="shared" si="40"/>
        <v>0</v>
      </c>
      <c r="E308" s="74" t="str">
        <f>IF('3. Input Data'!E316=0,"--",'3. Input Data'!E316)</f>
        <v>--</v>
      </c>
      <c r="F308" s="58">
        <f t="shared" si="41"/>
        <v>0</v>
      </c>
      <c r="G308" s="51" t="str">
        <f>IF('3. Input Data'!G316=0,"--",'3. Input Data'!G316)</f>
        <v>--</v>
      </c>
      <c r="H308" s="58">
        <f t="shared" si="42"/>
        <v>0</v>
      </c>
      <c r="I308" s="51" t="str">
        <f>IF('3. Input Data'!H316=0,"--",'3. Input Data'!H316)</f>
        <v>--</v>
      </c>
      <c r="J308" s="58">
        <f t="shared" si="43"/>
        <v>0</v>
      </c>
      <c r="K308" s="51" t="str">
        <f>IF('3. Input Data'!I316=0,"--",'3. Input Data'!I316)</f>
        <v>--</v>
      </c>
      <c r="L308" s="58">
        <f t="shared" si="44"/>
        <v>0</v>
      </c>
      <c r="M308" s="51" t="str">
        <f>IF('3. Input Data'!J316=0,"--",'3. Input Data'!J316)</f>
        <v>--</v>
      </c>
      <c r="N308" s="58">
        <f t="shared" si="45"/>
        <v>0</v>
      </c>
      <c r="O308" s="51" t="str">
        <f>IF('3. Input Data'!K316=0,"--",'3. Input Data'!K316)</f>
        <v>--</v>
      </c>
      <c r="P308" s="58">
        <f t="shared" si="46"/>
        <v>0</v>
      </c>
      <c r="Q308" s="51" t="str">
        <f>IF('3. Input Data'!L316=0,"--",'3. Input Data'!L316)</f>
        <v>--</v>
      </c>
      <c r="R308" s="58">
        <f t="shared" si="47"/>
        <v>0</v>
      </c>
      <c r="S308" s="74">
        <f t="shared" si="48"/>
        <v>0</v>
      </c>
      <c r="T308" s="58">
        <f t="shared" si="49"/>
        <v>0</v>
      </c>
    </row>
    <row r="309" spans="1:20" x14ac:dyDescent="0.2">
      <c r="A309" s="71">
        <v>302</v>
      </c>
      <c r="B309" s="39">
        <f>'3. Input Data'!B317</f>
        <v>0</v>
      </c>
      <c r="C309" s="51" t="str">
        <f>IF('3. Input Data'!D317=0,"--",'3. Input Data'!D317)</f>
        <v>--</v>
      </c>
      <c r="D309" s="58">
        <f t="shared" si="40"/>
        <v>0</v>
      </c>
      <c r="E309" s="74" t="str">
        <f>IF('3. Input Data'!E317=0,"--",'3. Input Data'!E317)</f>
        <v>--</v>
      </c>
      <c r="F309" s="58">
        <f t="shared" si="41"/>
        <v>0</v>
      </c>
      <c r="G309" s="51" t="str">
        <f>IF('3. Input Data'!G317=0,"--",'3. Input Data'!G317)</f>
        <v>--</v>
      </c>
      <c r="H309" s="58">
        <f t="shared" si="42"/>
        <v>0</v>
      </c>
      <c r="I309" s="51" t="str">
        <f>IF('3. Input Data'!H317=0,"--",'3. Input Data'!H317)</f>
        <v>--</v>
      </c>
      <c r="J309" s="58">
        <f t="shared" si="43"/>
        <v>0</v>
      </c>
      <c r="K309" s="51" t="str">
        <f>IF('3. Input Data'!I317=0,"--",'3. Input Data'!I317)</f>
        <v>--</v>
      </c>
      <c r="L309" s="58">
        <f t="shared" si="44"/>
        <v>0</v>
      </c>
      <c r="M309" s="51" t="str">
        <f>IF('3. Input Data'!J317=0,"--",'3. Input Data'!J317)</f>
        <v>--</v>
      </c>
      <c r="N309" s="58">
        <f t="shared" si="45"/>
        <v>0</v>
      </c>
      <c r="O309" s="51" t="str">
        <f>IF('3. Input Data'!K317=0,"--",'3. Input Data'!K317)</f>
        <v>--</v>
      </c>
      <c r="P309" s="58">
        <f t="shared" si="46"/>
        <v>0</v>
      </c>
      <c r="Q309" s="51" t="str">
        <f>IF('3. Input Data'!L317=0,"--",'3. Input Data'!L317)</f>
        <v>--</v>
      </c>
      <c r="R309" s="58">
        <f t="shared" si="47"/>
        <v>0</v>
      </c>
      <c r="S309" s="74">
        <f t="shared" si="48"/>
        <v>0</v>
      </c>
      <c r="T309" s="58">
        <f t="shared" si="49"/>
        <v>0</v>
      </c>
    </row>
    <row r="310" spans="1:20" x14ac:dyDescent="0.2">
      <c r="A310" s="71">
        <v>303</v>
      </c>
      <c r="B310" s="39">
        <f>'3. Input Data'!B318</f>
        <v>0</v>
      </c>
      <c r="C310" s="51" t="str">
        <f>IF('3. Input Data'!D318=0,"--",'3. Input Data'!D318)</f>
        <v>--</v>
      </c>
      <c r="D310" s="58">
        <f t="shared" si="40"/>
        <v>0</v>
      </c>
      <c r="E310" s="74" t="str">
        <f>IF('3. Input Data'!E318=0,"--",'3. Input Data'!E318)</f>
        <v>--</v>
      </c>
      <c r="F310" s="58">
        <f t="shared" si="41"/>
        <v>0</v>
      </c>
      <c r="G310" s="51" t="str">
        <f>IF('3. Input Data'!G318=0,"--",'3. Input Data'!G318)</f>
        <v>--</v>
      </c>
      <c r="H310" s="58">
        <f t="shared" si="42"/>
        <v>0</v>
      </c>
      <c r="I310" s="51" t="str">
        <f>IF('3. Input Data'!H318=0,"--",'3. Input Data'!H318)</f>
        <v>--</v>
      </c>
      <c r="J310" s="58">
        <f t="shared" si="43"/>
        <v>0</v>
      </c>
      <c r="K310" s="51" t="str">
        <f>IF('3. Input Data'!I318=0,"--",'3. Input Data'!I318)</f>
        <v>--</v>
      </c>
      <c r="L310" s="58">
        <f t="shared" si="44"/>
        <v>0</v>
      </c>
      <c r="M310" s="51" t="str">
        <f>IF('3. Input Data'!J318=0,"--",'3. Input Data'!J318)</f>
        <v>--</v>
      </c>
      <c r="N310" s="58">
        <f t="shared" si="45"/>
        <v>0</v>
      </c>
      <c r="O310" s="51" t="str">
        <f>IF('3. Input Data'!K318=0,"--",'3. Input Data'!K318)</f>
        <v>--</v>
      </c>
      <c r="P310" s="58">
        <f t="shared" si="46"/>
        <v>0</v>
      </c>
      <c r="Q310" s="51" t="str">
        <f>IF('3. Input Data'!L318=0,"--",'3. Input Data'!L318)</f>
        <v>--</v>
      </c>
      <c r="R310" s="58">
        <f t="shared" si="47"/>
        <v>0</v>
      </c>
      <c r="S310" s="74">
        <f t="shared" si="48"/>
        <v>0</v>
      </c>
      <c r="T310" s="58">
        <f t="shared" si="49"/>
        <v>0</v>
      </c>
    </row>
    <row r="311" spans="1:20" x14ac:dyDescent="0.2">
      <c r="A311" s="71">
        <v>304</v>
      </c>
      <c r="B311" s="39">
        <f>'3. Input Data'!B319</f>
        <v>0</v>
      </c>
      <c r="C311" s="51" t="str">
        <f>IF('3. Input Data'!D319=0,"--",'3. Input Data'!D319)</f>
        <v>--</v>
      </c>
      <c r="D311" s="58">
        <f t="shared" si="40"/>
        <v>0</v>
      </c>
      <c r="E311" s="74" t="str">
        <f>IF('3. Input Data'!E319=0,"--",'3. Input Data'!E319)</f>
        <v>--</v>
      </c>
      <c r="F311" s="58">
        <f t="shared" si="41"/>
        <v>0</v>
      </c>
      <c r="G311" s="51" t="str">
        <f>IF('3. Input Data'!G319=0,"--",'3. Input Data'!G319)</f>
        <v>--</v>
      </c>
      <c r="H311" s="58">
        <f t="shared" si="42"/>
        <v>0</v>
      </c>
      <c r="I311" s="51" t="str">
        <f>IF('3. Input Data'!H319=0,"--",'3. Input Data'!H319)</f>
        <v>--</v>
      </c>
      <c r="J311" s="58">
        <f t="shared" si="43"/>
        <v>0</v>
      </c>
      <c r="K311" s="51" t="str">
        <f>IF('3. Input Data'!I319=0,"--",'3. Input Data'!I319)</f>
        <v>--</v>
      </c>
      <c r="L311" s="58">
        <f t="shared" si="44"/>
        <v>0</v>
      </c>
      <c r="M311" s="51" t="str">
        <f>IF('3. Input Data'!J319=0,"--",'3. Input Data'!J319)</f>
        <v>--</v>
      </c>
      <c r="N311" s="58">
        <f t="shared" si="45"/>
        <v>0</v>
      </c>
      <c r="O311" s="51" t="str">
        <f>IF('3. Input Data'!K319=0,"--",'3. Input Data'!K319)</f>
        <v>--</v>
      </c>
      <c r="P311" s="58">
        <f t="shared" si="46"/>
        <v>0</v>
      </c>
      <c r="Q311" s="51" t="str">
        <f>IF('3. Input Data'!L319=0,"--",'3. Input Data'!L319)</f>
        <v>--</v>
      </c>
      <c r="R311" s="58">
        <f t="shared" si="47"/>
        <v>0</v>
      </c>
      <c r="S311" s="74">
        <f t="shared" si="48"/>
        <v>0</v>
      </c>
      <c r="T311" s="58">
        <f t="shared" si="49"/>
        <v>0</v>
      </c>
    </row>
    <row r="312" spans="1:20" x14ac:dyDescent="0.2">
      <c r="A312" s="71">
        <v>305</v>
      </c>
      <c r="B312" s="39">
        <f>'3. Input Data'!B320</f>
        <v>0</v>
      </c>
      <c r="C312" s="51" t="str">
        <f>IF('3. Input Data'!D320=0,"--",'3. Input Data'!D320)</f>
        <v>--</v>
      </c>
      <c r="D312" s="58">
        <f t="shared" si="40"/>
        <v>0</v>
      </c>
      <c r="E312" s="74" t="str">
        <f>IF('3. Input Data'!E320=0,"--",'3. Input Data'!E320)</f>
        <v>--</v>
      </c>
      <c r="F312" s="58">
        <f t="shared" si="41"/>
        <v>0</v>
      </c>
      <c r="G312" s="51" t="str">
        <f>IF('3. Input Data'!G320=0,"--",'3. Input Data'!G320)</f>
        <v>--</v>
      </c>
      <c r="H312" s="58">
        <f t="shared" si="42"/>
        <v>0</v>
      </c>
      <c r="I312" s="51" t="str">
        <f>IF('3. Input Data'!H320=0,"--",'3. Input Data'!H320)</f>
        <v>--</v>
      </c>
      <c r="J312" s="58">
        <f t="shared" si="43"/>
        <v>0</v>
      </c>
      <c r="K312" s="51" t="str">
        <f>IF('3. Input Data'!I320=0,"--",'3. Input Data'!I320)</f>
        <v>--</v>
      </c>
      <c r="L312" s="58">
        <f t="shared" si="44"/>
        <v>0</v>
      </c>
      <c r="M312" s="51" t="str">
        <f>IF('3. Input Data'!J320=0,"--",'3. Input Data'!J320)</f>
        <v>--</v>
      </c>
      <c r="N312" s="58">
        <f t="shared" si="45"/>
        <v>0</v>
      </c>
      <c r="O312" s="51" t="str">
        <f>IF('3. Input Data'!K320=0,"--",'3. Input Data'!K320)</f>
        <v>--</v>
      </c>
      <c r="P312" s="58">
        <f t="shared" si="46"/>
        <v>0</v>
      </c>
      <c r="Q312" s="51" t="str">
        <f>IF('3. Input Data'!L320=0,"--",'3. Input Data'!L320)</f>
        <v>--</v>
      </c>
      <c r="R312" s="58">
        <f t="shared" si="47"/>
        <v>0</v>
      </c>
      <c r="S312" s="74">
        <f t="shared" si="48"/>
        <v>0</v>
      </c>
      <c r="T312" s="58">
        <f t="shared" si="49"/>
        <v>0</v>
      </c>
    </row>
    <row r="313" spans="1:20" x14ac:dyDescent="0.2">
      <c r="A313" s="71">
        <v>306</v>
      </c>
      <c r="B313" s="39">
        <f>'3. Input Data'!B321</f>
        <v>0</v>
      </c>
      <c r="C313" s="51" t="str">
        <f>IF('3. Input Data'!D321=0,"--",'3. Input Data'!D321)</f>
        <v>--</v>
      </c>
      <c r="D313" s="58">
        <f t="shared" si="40"/>
        <v>0</v>
      </c>
      <c r="E313" s="74" t="str">
        <f>IF('3. Input Data'!E321=0,"--",'3. Input Data'!E321)</f>
        <v>--</v>
      </c>
      <c r="F313" s="58">
        <f t="shared" si="41"/>
        <v>0</v>
      </c>
      <c r="G313" s="51" t="str">
        <f>IF('3. Input Data'!G321=0,"--",'3. Input Data'!G321)</f>
        <v>--</v>
      </c>
      <c r="H313" s="58">
        <f t="shared" si="42"/>
        <v>0</v>
      </c>
      <c r="I313" s="51" t="str">
        <f>IF('3. Input Data'!H321=0,"--",'3. Input Data'!H321)</f>
        <v>--</v>
      </c>
      <c r="J313" s="58">
        <f t="shared" si="43"/>
        <v>0</v>
      </c>
      <c r="K313" s="51" t="str">
        <f>IF('3. Input Data'!I321=0,"--",'3. Input Data'!I321)</f>
        <v>--</v>
      </c>
      <c r="L313" s="58">
        <f t="shared" si="44"/>
        <v>0</v>
      </c>
      <c r="M313" s="51" t="str">
        <f>IF('3. Input Data'!J321=0,"--",'3. Input Data'!J321)</f>
        <v>--</v>
      </c>
      <c r="N313" s="58">
        <f t="shared" si="45"/>
        <v>0</v>
      </c>
      <c r="O313" s="51" t="str">
        <f>IF('3. Input Data'!K321=0,"--",'3. Input Data'!K321)</f>
        <v>--</v>
      </c>
      <c r="P313" s="58">
        <f t="shared" si="46"/>
        <v>0</v>
      </c>
      <c r="Q313" s="51" t="str">
        <f>IF('3. Input Data'!L321=0,"--",'3. Input Data'!L321)</f>
        <v>--</v>
      </c>
      <c r="R313" s="58">
        <f t="shared" si="47"/>
        <v>0</v>
      </c>
      <c r="S313" s="74">
        <f t="shared" si="48"/>
        <v>0</v>
      </c>
      <c r="T313" s="58">
        <f t="shared" si="49"/>
        <v>0</v>
      </c>
    </row>
    <row r="314" spans="1:20" x14ac:dyDescent="0.2">
      <c r="A314" s="71">
        <v>307</v>
      </c>
      <c r="B314" s="39">
        <f>'3. Input Data'!B322</f>
        <v>0</v>
      </c>
      <c r="C314" s="51" t="str">
        <f>IF('3. Input Data'!D322=0,"--",'3. Input Data'!D322)</f>
        <v>--</v>
      </c>
      <c r="D314" s="58">
        <f t="shared" si="40"/>
        <v>0</v>
      </c>
      <c r="E314" s="74" t="str">
        <f>IF('3. Input Data'!E322=0,"--",'3. Input Data'!E322)</f>
        <v>--</v>
      </c>
      <c r="F314" s="58">
        <f t="shared" si="41"/>
        <v>0</v>
      </c>
      <c r="G314" s="51" t="str">
        <f>IF('3. Input Data'!G322=0,"--",'3. Input Data'!G322)</f>
        <v>--</v>
      </c>
      <c r="H314" s="58">
        <f t="shared" si="42"/>
        <v>0</v>
      </c>
      <c r="I314" s="51" t="str">
        <f>IF('3. Input Data'!H322=0,"--",'3. Input Data'!H322)</f>
        <v>--</v>
      </c>
      <c r="J314" s="58">
        <f t="shared" si="43"/>
        <v>0</v>
      </c>
      <c r="K314" s="51" t="str">
        <f>IF('3. Input Data'!I322=0,"--",'3. Input Data'!I322)</f>
        <v>--</v>
      </c>
      <c r="L314" s="58">
        <f t="shared" si="44"/>
        <v>0</v>
      </c>
      <c r="M314" s="51" t="str">
        <f>IF('3. Input Data'!J322=0,"--",'3. Input Data'!J322)</f>
        <v>--</v>
      </c>
      <c r="N314" s="58">
        <f t="shared" si="45"/>
        <v>0</v>
      </c>
      <c r="O314" s="51" t="str">
        <f>IF('3. Input Data'!K322=0,"--",'3. Input Data'!K322)</f>
        <v>--</v>
      </c>
      <c r="P314" s="58">
        <f t="shared" si="46"/>
        <v>0</v>
      </c>
      <c r="Q314" s="51" t="str">
        <f>IF('3. Input Data'!L322=0,"--",'3. Input Data'!L322)</f>
        <v>--</v>
      </c>
      <c r="R314" s="58">
        <f t="shared" si="47"/>
        <v>0</v>
      </c>
      <c r="S314" s="74">
        <f t="shared" si="48"/>
        <v>0</v>
      </c>
      <c r="T314" s="58">
        <f t="shared" si="49"/>
        <v>0</v>
      </c>
    </row>
    <row r="315" spans="1:20" x14ac:dyDescent="0.2">
      <c r="A315" s="71">
        <v>308</v>
      </c>
      <c r="B315" s="39">
        <f>'3. Input Data'!B323</f>
        <v>0</v>
      </c>
      <c r="C315" s="51" t="str">
        <f>IF('3. Input Data'!D323=0,"--",'3. Input Data'!D323)</f>
        <v>--</v>
      </c>
      <c r="D315" s="58">
        <f t="shared" si="40"/>
        <v>0</v>
      </c>
      <c r="E315" s="74" t="str">
        <f>IF('3. Input Data'!E323=0,"--",'3. Input Data'!E323)</f>
        <v>--</v>
      </c>
      <c r="F315" s="58">
        <f t="shared" si="41"/>
        <v>0</v>
      </c>
      <c r="G315" s="51" t="str">
        <f>IF('3. Input Data'!G323=0,"--",'3. Input Data'!G323)</f>
        <v>--</v>
      </c>
      <c r="H315" s="58">
        <f t="shared" si="42"/>
        <v>0</v>
      </c>
      <c r="I315" s="51" t="str">
        <f>IF('3. Input Data'!H323=0,"--",'3. Input Data'!H323)</f>
        <v>--</v>
      </c>
      <c r="J315" s="58">
        <f t="shared" si="43"/>
        <v>0</v>
      </c>
      <c r="K315" s="51" t="str">
        <f>IF('3. Input Data'!I323=0,"--",'3. Input Data'!I323)</f>
        <v>--</v>
      </c>
      <c r="L315" s="58">
        <f t="shared" si="44"/>
        <v>0</v>
      </c>
      <c r="M315" s="51" t="str">
        <f>IF('3. Input Data'!J323=0,"--",'3. Input Data'!J323)</f>
        <v>--</v>
      </c>
      <c r="N315" s="58">
        <f t="shared" si="45"/>
        <v>0</v>
      </c>
      <c r="O315" s="51" t="str">
        <f>IF('3. Input Data'!K323=0,"--",'3. Input Data'!K323)</f>
        <v>--</v>
      </c>
      <c r="P315" s="58">
        <f t="shared" si="46"/>
        <v>0</v>
      </c>
      <c r="Q315" s="51" t="str">
        <f>IF('3. Input Data'!L323=0,"--",'3. Input Data'!L323)</f>
        <v>--</v>
      </c>
      <c r="R315" s="58">
        <f t="shared" si="47"/>
        <v>0</v>
      </c>
      <c r="S315" s="74">
        <f t="shared" si="48"/>
        <v>0</v>
      </c>
      <c r="T315" s="58">
        <f t="shared" si="49"/>
        <v>0</v>
      </c>
    </row>
    <row r="316" spans="1:20" x14ac:dyDescent="0.2">
      <c r="A316" s="71">
        <v>309</v>
      </c>
      <c r="B316" s="39">
        <f>'3. Input Data'!B324</f>
        <v>0</v>
      </c>
      <c r="C316" s="51" t="str">
        <f>IF('3. Input Data'!D324=0,"--",'3. Input Data'!D324)</f>
        <v>--</v>
      </c>
      <c r="D316" s="58">
        <f t="shared" si="40"/>
        <v>0</v>
      </c>
      <c r="E316" s="74" t="str">
        <f>IF('3. Input Data'!E324=0,"--",'3. Input Data'!E324)</f>
        <v>--</v>
      </c>
      <c r="F316" s="58">
        <f t="shared" si="41"/>
        <v>0</v>
      </c>
      <c r="G316" s="51" t="str">
        <f>IF('3. Input Data'!G324=0,"--",'3. Input Data'!G324)</f>
        <v>--</v>
      </c>
      <c r="H316" s="58">
        <f t="shared" si="42"/>
        <v>0</v>
      </c>
      <c r="I316" s="51" t="str">
        <f>IF('3. Input Data'!H324=0,"--",'3. Input Data'!H324)</f>
        <v>--</v>
      </c>
      <c r="J316" s="58">
        <f t="shared" si="43"/>
        <v>0</v>
      </c>
      <c r="K316" s="51" t="str">
        <f>IF('3. Input Data'!I324=0,"--",'3. Input Data'!I324)</f>
        <v>--</v>
      </c>
      <c r="L316" s="58">
        <f t="shared" si="44"/>
        <v>0</v>
      </c>
      <c r="M316" s="51" t="str">
        <f>IF('3. Input Data'!J324=0,"--",'3. Input Data'!J324)</f>
        <v>--</v>
      </c>
      <c r="N316" s="58">
        <f t="shared" si="45"/>
        <v>0</v>
      </c>
      <c r="O316" s="51" t="str">
        <f>IF('3. Input Data'!K324=0,"--",'3. Input Data'!K324)</f>
        <v>--</v>
      </c>
      <c r="P316" s="58">
        <f t="shared" si="46"/>
        <v>0</v>
      </c>
      <c r="Q316" s="51" t="str">
        <f>IF('3. Input Data'!L324=0,"--",'3. Input Data'!L324)</f>
        <v>--</v>
      </c>
      <c r="R316" s="58">
        <f t="shared" si="47"/>
        <v>0</v>
      </c>
      <c r="S316" s="74">
        <f t="shared" si="48"/>
        <v>0</v>
      </c>
      <c r="T316" s="58">
        <f t="shared" si="49"/>
        <v>0</v>
      </c>
    </row>
    <row r="317" spans="1:20" x14ac:dyDescent="0.2">
      <c r="A317" s="71">
        <v>310</v>
      </c>
      <c r="B317" s="39">
        <f>'3. Input Data'!B325</f>
        <v>0</v>
      </c>
      <c r="C317" s="51" t="str">
        <f>IF('3. Input Data'!D325=0,"--",'3. Input Data'!D325)</f>
        <v>--</v>
      </c>
      <c r="D317" s="58">
        <f t="shared" si="40"/>
        <v>0</v>
      </c>
      <c r="E317" s="74" t="str">
        <f>IF('3. Input Data'!E325=0,"--",'3. Input Data'!E325)</f>
        <v>--</v>
      </c>
      <c r="F317" s="58">
        <f t="shared" si="41"/>
        <v>0</v>
      </c>
      <c r="G317" s="51" t="str">
        <f>IF('3. Input Data'!G325=0,"--",'3. Input Data'!G325)</f>
        <v>--</v>
      </c>
      <c r="H317" s="58">
        <f t="shared" si="42"/>
        <v>0</v>
      </c>
      <c r="I317" s="51" t="str">
        <f>IF('3. Input Data'!H325=0,"--",'3. Input Data'!H325)</f>
        <v>--</v>
      </c>
      <c r="J317" s="58">
        <f t="shared" si="43"/>
        <v>0</v>
      </c>
      <c r="K317" s="51" t="str">
        <f>IF('3. Input Data'!I325=0,"--",'3. Input Data'!I325)</f>
        <v>--</v>
      </c>
      <c r="L317" s="58">
        <f t="shared" si="44"/>
        <v>0</v>
      </c>
      <c r="M317" s="51" t="str">
        <f>IF('3. Input Data'!J325=0,"--",'3. Input Data'!J325)</f>
        <v>--</v>
      </c>
      <c r="N317" s="58">
        <f t="shared" si="45"/>
        <v>0</v>
      </c>
      <c r="O317" s="51" t="str">
        <f>IF('3. Input Data'!K325=0,"--",'3. Input Data'!K325)</f>
        <v>--</v>
      </c>
      <c r="P317" s="58">
        <f t="shared" si="46"/>
        <v>0</v>
      </c>
      <c r="Q317" s="51" t="str">
        <f>IF('3. Input Data'!L325=0,"--",'3. Input Data'!L325)</f>
        <v>--</v>
      </c>
      <c r="R317" s="58">
        <f t="shared" si="47"/>
        <v>0</v>
      </c>
      <c r="S317" s="74">
        <f t="shared" si="48"/>
        <v>0</v>
      </c>
      <c r="T317" s="58">
        <f t="shared" si="49"/>
        <v>0</v>
      </c>
    </row>
    <row r="318" spans="1:20" x14ac:dyDescent="0.2">
      <c r="A318" s="71">
        <v>311</v>
      </c>
      <c r="B318" s="39">
        <f>'3. Input Data'!B326</f>
        <v>0</v>
      </c>
      <c r="C318" s="51" t="str">
        <f>IF('3. Input Data'!D326=0,"--",'3. Input Data'!D326)</f>
        <v>--</v>
      </c>
      <c r="D318" s="58">
        <f t="shared" si="40"/>
        <v>0</v>
      </c>
      <c r="E318" s="74" t="str">
        <f>IF('3. Input Data'!E326=0,"--",'3. Input Data'!E326)</f>
        <v>--</v>
      </c>
      <c r="F318" s="58">
        <f t="shared" si="41"/>
        <v>0</v>
      </c>
      <c r="G318" s="51" t="str">
        <f>IF('3. Input Data'!G326=0,"--",'3. Input Data'!G326)</f>
        <v>--</v>
      </c>
      <c r="H318" s="58">
        <f t="shared" si="42"/>
        <v>0</v>
      </c>
      <c r="I318" s="51" t="str">
        <f>IF('3. Input Data'!H326=0,"--",'3. Input Data'!H326)</f>
        <v>--</v>
      </c>
      <c r="J318" s="58">
        <f t="shared" si="43"/>
        <v>0</v>
      </c>
      <c r="K318" s="51" t="str">
        <f>IF('3. Input Data'!I326=0,"--",'3. Input Data'!I326)</f>
        <v>--</v>
      </c>
      <c r="L318" s="58">
        <f t="shared" si="44"/>
        <v>0</v>
      </c>
      <c r="M318" s="51" t="str">
        <f>IF('3. Input Data'!J326=0,"--",'3. Input Data'!J326)</f>
        <v>--</v>
      </c>
      <c r="N318" s="58">
        <f t="shared" si="45"/>
        <v>0</v>
      </c>
      <c r="O318" s="51" t="str">
        <f>IF('3. Input Data'!K326=0,"--",'3. Input Data'!K326)</f>
        <v>--</v>
      </c>
      <c r="P318" s="58">
        <f t="shared" si="46"/>
        <v>0</v>
      </c>
      <c r="Q318" s="51" t="str">
        <f>IF('3. Input Data'!L326=0,"--",'3. Input Data'!L326)</f>
        <v>--</v>
      </c>
      <c r="R318" s="58">
        <f t="shared" si="47"/>
        <v>0</v>
      </c>
      <c r="S318" s="74">
        <f t="shared" si="48"/>
        <v>0</v>
      </c>
      <c r="T318" s="58">
        <f t="shared" si="49"/>
        <v>0</v>
      </c>
    </row>
    <row r="319" spans="1:20" x14ac:dyDescent="0.2">
      <c r="A319" s="71">
        <v>312</v>
      </c>
      <c r="B319" s="39">
        <f>'3. Input Data'!B327</f>
        <v>0</v>
      </c>
      <c r="C319" s="51" t="str">
        <f>IF('3. Input Data'!D327=0,"--",'3. Input Data'!D327)</f>
        <v>--</v>
      </c>
      <c r="D319" s="58">
        <f t="shared" si="40"/>
        <v>0</v>
      </c>
      <c r="E319" s="74" t="str">
        <f>IF('3. Input Data'!E327=0,"--",'3. Input Data'!E327)</f>
        <v>--</v>
      </c>
      <c r="F319" s="58">
        <f t="shared" si="41"/>
        <v>0</v>
      </c>
      <c r="G319" s="51" t="str">
        <f>IF('3. Input Data'!G327=0,"--",'3. Input Data'!G327)</f>
        <v>--</v>
      </c>
      <c r="H319" s="58">
        <f t="shared" si="42"/>
        <v>0</v>
      </c>
      <c r="I319" s="51" t="str">
        <f>IF('3. Input Data'!H327=0,"--",'3. Input Data'!H327)</f>
        <v>--</v>
      </c>
      <c r="J319" s="58">
        <f t="shared" si="43"/>
        <v>0</v>
      </c>
      <c r="K319" s="51" t="str">
        <f>IF('3. Input Data'!I327=0,"--",'3. Input Data'!I327)</f>
        <v>--</v>
      </c>
      <c r="L319" s="58">
        <f t="shared" si="44"/>
        <v>0</v>
      </c>
      <c r="M319" s="51" t="str">
        <f>IF('3. Input Data'!J327=0,"--",'3. Input Data'!J327)</f>
        <v>--</v>
      </c>
      <c r="N319" s="58">
        <f t="shared" si="45"/>
        <v>0</v>
      </c>
      <c r="O319" s="51" t="str">
        <f>IF('3. Input Data'!K327=0,"--",'3. Input Data'!K327)</f>
        <v>--</v>
      </c>
      <c r="P319" s="58">
        <f t="shared" si="46"/>
        <v>0</v>
      </c>
      <c r="Q319" s="51" t="str">
        <f>IF('3. Input Data'!L327=0,"--",'3. Input Data'!L327)</f>
        <v>--</v>
      </c>
      <c r="R319" s="58">
        <f t="shared" si="47"/>
        <v>0</v>
      </c>
      <c r="S319" s="74">
        <f t="shared" si="48"/>
        <v>0</v>
      </c>
      <c r="T319" s="58">
        <f t="shared" si="49"/>
        <v>0</v>
      </c>
    </row>
    <row r="320" spans="1:20" x14ac:dyDescent="0.2">
      <c r="A320" s="71">
        <v>313</v>
      </c>
      <c r="B320" s="39">
        <f>'3. Input Data'!B328</f>
        <v>0</v>
      </c>
      <c r="C320" s="51" t="str">
        <f>IF('3. Input Data'!D328=0,"--",'3. Input Data'!D328)</f>
        <v>--</v>
      </c>
      <c r="D320" s="58">
        <f t="shared" si="40"/>
        <v>0</v>
      </c>
      <c r="E320" s="74" t="str">
        <f>IF('3. Input Data'!E328=0,"--",'3. Input Data'!E328)</f>
        <v>--</v>
      </c>
      <c r="F320" s="58">
        <f t="shared" si="41"/>
        <v>0</v>
      </c>
      <c r="G320" s="51" t="str">
        <f>IF('3. Input Data'!G328=0,"--",'3. Input Data'!G328)</f>
        <v>--</v>
      </c>
      <c r="H320" s="58">
        <f t="shared" si="42"/>
        <v>0</v>
      </c>
      <c r="I320" s="51" t="str">
        <f>IF('3. Input Data'!H328=0,"--",'3. Input Data'!H328)</f>
        <v>--</v>
      </c>
      <c r="J320" s="58">
        <f t="shared" si="43"/>
        <v>0</v>
      </c>
      <c r="K320" s="51" t="str">
        <f>IF('3. Input Data'!I328=0,"--",'3. Input Data'!I328)</f>
        <v>--</v>
      </c>
      <c r="L320" s="58">
        <f t="shared" si="44"/>
        <v>0</v>
      </c>
      <c r="M320" s="51" t="str">
        <f>IF('3. Input Data'!J328=0,"--",'3. Input Data'!J328)</f>
        <v>--</v>
      </c>
      <c r="N320" s="58">
        <f t="shared" si="45"/>
        <v>0</v>
      </c>
      <c r="O320" s="51" t="str">
        <f>IF('3. Input Data'!K328=0,"--",'3. Input Data'!K328)</f>
        <v>--</v>
      </c>
      <c r="P320" s="58">
        <f t="shared" si="46"/>
        <v>0</v>
      </c>
      <c r="Q320" s="51" t="str">
        <f>IF('3. Input Data'!L328=0,"--",'3. Input Data'!L328)</f>
        <v>--</v>
      </c>
      <c r="R320" s="58">
        <f t="shared" si="47"/>
        <v>0</v>
      </c>
      <c r="S320" s="74">
        <f t="shared" si="48"/>
        <v>0</v>
      </c>
      <c r="T320" s="58">
        <f t="shared" si="49"/>
        <v>0</v>
      </c>
    </row>
    <row r="321" spans="1:20" x14ac:dyDescent="0.2">
      <c r="A321" s="71">
        <v>314</v>
      </c>
      <c r="B321" s="39">
        <f>'3. Input Data'!B329</f>
        <v>0</v>
      </c>
      <c r="C321" s="51" t="str">
        <f>IF('3. Input Data'!D329=0,"--",'3. Input Data'!D329)</f>
        <v>--</v>
      </c>
      <c r="D321" s="58">
        <f t="shared" si="40"/>
        <v>0</v>
      </c>
      <c r="E321" s="74" t="str">
        <f>IF('3. Input Data'!E329=0,"--",'3. Input Data'!E329)</f>
        <v>--</v>
      </c>
      <c r="F321" s="58">
        <f t="shared" si="41"/>
        <v>0</v>
      </c>
      <c r="G321" s="51" t="str">
        <f>IF('3. Input Data'!G329=0,"--",'3. Input Data'!G329)</f>
        <v>--</v>
      </c>
      <c r="H321" s="58">
        <f t="shared" si="42"/>
        <v>0</v>
      </c>
      <c r="I321" s="51" t="str">
        <f>IF('3. Input Data'!H329=0,"--",'3. Input Data'!H329)</f>
        <v>--</v>
      </c>
      <c r="J321" s="58">
        <f t="shared" si="43"/>
        <v>0</v>
      </c>
      <c r="K321" s="51" t="str">
        <f>IF('3. Input Data'!I329=0,"--",'3. Input Data'!I329)</f>
        <v>--</v>
      </c>
      <c r="L321" s="58">
        <f t="shared" si="44"/>
        <v>0</v>
      </c>
      <c r="M321" s="51" t="str">
        <f>IF('3. Input Data'!J329=0,"--",'3. Input Data'!J329)</f>
        <v>--</v>
      </c>
      <c r="N321" s="58">
        <f t="shared" si="45"/>
        <v>0</v>
      </c>
      <c r="O321" s="51" t="str">
        <f>IF('3. Input Data'!K329=0,"--",'3. Input Data'!K329)</f>
        <v>--</v>
      </c>
      <c r="P321" s="58">
        <f t="shared" si="46"/>
        <v>0</v>
      </c>
      <c r="Q321" s="51" t="str">
        <f>IF('3. Input Data'!L329=0,"--",'3. Input Data'!L329)</f>
        <v>--</v>
      </c>
      <c r="R321" s="58">
        <f t="shared" si="47"/>
        <v>0</v>
      </c>
      <c r="S321" s="74">
        <f t="shared" si="48"/>
        <v>0</v>
      </c>
      <c r="T321" s="58">
        <f t="shared" si="49"/>
        <v>0</v>
      </c>
    </row>
    <row r="322" spans="1:20" x14ac:dyDescent="0.2">
      <c r="A322" s="71">
        <v>315</v>
      </c>
      <c r="B322" s="39">
        <f>'3. Input Data'!B330</f>
        <v>0</v>
      </c>
      <c r="C322" s="51" t="str">
        <f>IF('3. Input Data'!D330=0,"--",'3. Input Data'!D330)</f>
        <v>--</v>
      </c>
      <c r="D322" s="58">
        <f t="shared" si="40"/>
        <v>0</v>
      </c>
      <c r="E322" s="74" t="str">
        <f>IF('3. Input Data'!E330=0,"--",'3. Input Data'!E330)</f>
        <v>--</v>
      </c>
      <c r="F322" s="58">
        <f t="shared" si="41"/>
        <v>0</v>
      </c>
      <c r="G322" s="51" t="str">
        <f>IF('3. Input Data'!G330=0,"--",'3. Input Data'!G330)</f>
        <v>--</v>
      </c>
      <c r="H322" s="58">
        <f t="shared" si="42"/>
        <v>0</v>
      </c>
      <c r="I322" s="51" t="str">
        <f>IF('3. Input Data'!H330=0,"--",'3. Input Data'!H330)</f>
        <v>--</v>
      </c>
      <c r="J322" s="58">
        <f t="shared" si="43"/>
        <v>0</v>
      </c>
      <c r="K322" s="51" t="str">
        <f>IF('3. Input Data'!I330=0,"--",'3. Input Data'!I330)</f>
        <v>--</v>
      </c>
      <c r="L322" s="58">
        <f t="shared" si="44"/>
        <v>0</v>
      </c>
      <c r="M322" s="51" t="str">
        <f>IF('3. Input Data'!J330=0,"--",'3. Input Data'!J330)</f>
        <v>--</v>
      </c>
      <c r="N322" s="58">
        <f t="shared" si="45"/>
        <v>0</v>
      </c>
      <c r="O322" s="51" t="str">
        <f>IF('3. Input Data'!K330=0,"--",'3. Input Data'!K330)</f>
        <v>--</v>
      </c>
      <c r="P322" s="58">
        <f t="shared" si="46"/>
        <v>0</v>
      </c>
      <c r="Q322" s="51" t="str">
        <f>IF('3. Input Data'!L330=0,"--",'3. Input Data'!L330)</f>
        <v>--</v>
      </c>
      <c r="R322" s="58">
        <f t="shared" si="47"/>
        <v>0</v>
      </c>
      <c r="S322" s="74">
        <f t="shared" si="48"/>
        <v>0</v>
      </c>
      <c r="T322" s="58">
        <f t="shared" si="49"/>
        <v>0</v>
      </c>
    </row>
    <row r="323" spans="1:20" x14ac:dyDescent="0.2">
      <c r="A323" s="71">
        <v>316</v>
      </c>
      <c r="B323" s="39">
        <f>'3. Input Data'!B331</f>
        <v>0</v>
      </c>
      <c r="C323" s="51" t="str">
        <f>IF('3. Input Data'!D331=0,"--",'3. Input Data'!D331)</f>
        <v>--</v>
      </c>
      <c r="D323" s="58">
        <f t="shared" si="40"/>
        <v>0</v>
      </c>
      <c r="E323" s="74" t="str">
        <f>IF('3. Input Data'!E331=0,"--",'3. Input Data'!E331)</f>
        <v>--</v>
      </c>
      <c r="F323" s="58">
        <f t="shared" si="41"/>
        <v>0</v>
      </c>
      <c r="G323" s="51" t="str">
        <f>IF('3. Input Data'!G331=0,"--",'3. Input Data'!G331)</f>
        <v>--</v>
      </c>
      <c r="H323" s="58">
        <f t="shared" si="42"/>
        <v>0</v>
      </c>
      <c r="I323" s="51" t="str">
        <f>IF('3. Input Data'!H331=0,"--",'3. Input Data'!H331)</f>
        <v>--</v>
      </c>
      <c r="J323" s="58">
        <f t="shared" si="43"/>
        <v>0</v>
      </c>
      <c r="K323" s="51" t="str">
        <f>IF('3. Input Data'!I331=0,"--",'3. Input Data'!I331)</f>
        <v>--</v>
      </c>
      <c r="L323" s="58">
        <f t="shared" si="44"/>
        <v>0</v>
      </c>
      <c r="M323" s="51" t="str">
        <f>IF('3. Input Data'!J331=0,"--",'3. Input Data'!J331)</f>
        <v>--</v>
      </c>
      <c r="N323" s="58">
        <f t="shared" si="45"/>
        <v>0</v>
      </c>
      <c r="O323" s="51" t="str">
        <f>IF('3. Input Data'!K331=0,"--",'3. Input Data'!K331)</f>
        <v>--</v>
      </c>
      <c r="P323" s="58">
        <f t="shared" si="46"/>
        <v>0</v>
      </c>
      <c r="Q323" s="51" t="str">
        <f>IF('3. Input Data'!L331=0,"--",'3. Input Data'!L331)</f>
        <v>--</v>
      </c>
      <c r="R323" s="58">
        <f t="shared" si="47"/>
        <v>0</v>
      </c>
      <c r="S323" s="74">
        <f t="shared" si="48"/>
        <v>0</v>
      </c>
      <c r="T323" s="58">
        <f t="shared" si="49"/>
        <v>0</v>
      </c>
    </row>
    <row r="324" spans="1:20" x14ac:dyDescent="0.2">
      <c r="A324" s="71">
        <v>317</v>
      </c>
      <c r="B324" s="39">
        <f>'3. Input Data'!B332</f>
        <v>0</v>
      </c>
      <c r="C324" s="51" t="str">
        <f>IF('3. Input Data'!D332=0,"--",'3. Input Data'!D332)</f>
        <v>--</v>
      </c>
      <c r="D324" s="58">
        <f t="shared" si="40"/>
        <v>0</v>
      </c>
      <c r="E324" s="74" t="str">
        <f>IF('3. Input Data'!E332=0,"--",'3. Input Data'!E332)</f>
        <v>--</v>
      </c>
      <c r="F324" s="58">
        <f t="shared" si="41"/>
        <v>0</v>
      </c>
      <c r="G324" s="51" t="str">
        <f>IF('3. Input Data'!G332=0,"--",'3. Input Data'!G332)</f>
        <v>--</v>
      </c>
      <c r="H324" s="58">
        <f t="shared" si="42"/>
        <v>0</v>
      </c>
      <c r="I324" s="51" t="str">
        <f>IF('3. Input Data'!H332=0,"--",'3. Input Data'!H332)</f>
        <v>--</v>
      </c>
      <c r="J324" s="58">
        <f t="shared" si="43"/>
        <v>0</v>
      </c>
      <c r="K324" s="51" t="str">
        <f>IF('3. Input Data'!I332=0,"--",'3. Input Data'!I332)</f>
        <v>--</v>
      </c>
      <c r="L324" s="58">
        <f t="shared" si="44"/>
        <v>0</v>
      </c>
      <c r="M324" s="51" t="str">
        <f>IF('3. Input Data'!J332=0,"--",'3. Input Data'!J332)</f>
        <v>--</v>
      </c>
      <c r="N324" s="58">
        <f t="shared" si="45"/>
        <v>0</v>
      </c>
      <c r="O324" s="51" t="str">
        <f>IF('3. Input Data'!K332=0,"--",'3. Input Data'!K332)</f>
        <v>--</v>
      </c>
      <c r="P324" s="58">
        <f t="shared" si="46"/>
        <v>0</v>
      </c>
      <c r="Q324" s="51" t="str">
        <f>IF('3. Input Data'!L332=0,"--",'3. Input Data'!L332)</f>
        <v>--</v>
      </c>
      <c r="R324" s="58">
        <f t="shared" si="47"/>
        <v>0</v>
      </c>
      <c r="S324" s="74">
        <f t="shared" si="48"/>
        <v>0</v>
      </c>
      <c r="T324" s="58">
        <f t="shared" si="49"/>
        <v>0</v>
      </c>
    </row>
    <row r="325" spans="1:20" x14ac:dyDescent="0.2">
      <c r="A325" s="71">
        <v>318</v>
      </c>
      <c r="B325" s="39">
        <f>'3. Input Data'!B333</f>
        <v>0</v>
      </c>
      <c r="C325" s="51" t="str">
        <f>IF('3. Input Data'!D333=0,"--",'3. Input Data'!D333)</f>
        <v>--</v>
      </c>
      <c r="D325" s="58">
        <f t="shared" si="40"/>
        <v>0</v>
      </c>
      <c r="E325" s="74" t="str">
        <f>IF('3. Input Data'!E333=0,"--",'3. Input Data'!E333)</f>
        <v>--</v>
      </c>
      <c r="F325" s="58">
        <f t="shared" si="41"/>
        <v>0</v>
      </c>
      <c r="G325" s="51" t="str">
        <f>IF('3. Input Data'!G333=0,"--",'3. Input Data'!G333)</f>
        <v>--</v>
      </c>
      <c r="H325" s="58">
        <f t="shared" si="42"/>
        <v>0</v>
      </c>
      <c r="I325" s="51" t="str">
        <f>IF('3. Input Data'!H333=0,"--",'3. Input Data'!H333)</f>
        <v>--</v>
      </c>
      <c r="J325" s="58">
        <f t="shared" si="43"/>
        <v>0</v>
      </c>
      <c r="K325" s="51" t="str">
        <f>IF('3. Input Data'!I333=0,"--",'3. Input Data'!I333)</f>
        <v>--</v>
      </c>
      <c r="L325" s="58">
        <f t="shared" si="44"/>
        <v>0</v>
      </c>
      <c r="M325" s="51" t="str">
        <f>IF('3. Input Data'!J333=0,"--",'3. Input Data'!J333)</f>
        <v>--</v>
      </c>
      <c r="N325" s="58">
        <f t="shared" si="45"/>
        <v>0</v>
      </c>
      <c r="O325" s="51" t="str">
        <f>IF('3. Input Data'!K333=0,"--",'3. Input Data'!K333)</f>
        <v>--</v>
      </c>
      <c r="P325" s="58">
        <f t="shared" si="46"/>
        <v>0</v>
      </c>
      <c r="Q325" s="51" t="str">
        <f>IF('3. Input Data'!L333=0,"--",'3. Input Data'!L333)</f>
        <v>--</v>
      </c>
      <c r="R325" s="58">
        <f t="shared" si="47"/>
        <v>0</v>
      </c>
      <c r="S325" s="74">
        <f t="shared" si="48"/>
        <v>0</v>
      </c>
      <c r="T325" s="58">
        <f t="shared" si="49"/>
        <v>0</v>
      </c>
    </row>
    <row r="326" spans="1:20" x14ac:dyDescent="0.2">
      <c r="A326" s="71">
        <v>319</v>
      </c>
      <c r="B326" s="39">
        <f>'3. Input Data'!B334</f>
        <v>0</v>
      </c>
      <c r="C326" s="51" t="str">
        <f>IF('3. Input Data'!D334=0,"--",'3. Input Data'!D334)</f>
        <v>--</v>
      </c>
      <c r="D326" s="58">
        <f t="shared" si="40"/>
        <v>0</v>
      </c>
      <c r="E326" s="74" t="str">
        <f>IF('3. Input Data'!E334=0,"--",'3. Input Data'!E334)</f>
        <v>--</v>
      </c>
      <c r="F326" s="58">
        <f t="shared" si="41"/>
        <v>0</v>
      </c>
      <c r="G326" s="51" t="str">
        <f>IF('3. Input Data'!G334=0,"--",'3. Input Data'!G334)</f>
        <v>--</v>
      </c>
      <c r="H326" s="58">
        <f t="shared" si="42"/>
        <v>0</v>
      </c>
      <c r="I326" s="51" t="str">
        <f>IF('3. Input Data'!H334=0,"--",'3. Input Data'!H334)</f>
        <v>--</v>
      </c>
      <c r="J326" s="58">
        <f t="shared" si="43"/>
        <v>0</v>
      </c>
      <c r="K326" s="51" t="str">
        <f>IF('3. Input Data'!I334=0,"--",'3. Input Data'!I334)</f>
        <v>--</v>
      </c>
      <c r="L326" s="58">
        <f t="shared" si="44"/>
        <v>0</v>
      </c>
      <c r="M326" s="51" t="str">
        <f>IF('3. Input Data'!J334=0,"--",'3. Input Data'!J334)</f>
        <v>--</v>
      </c>
      <c r="N326" s="58">
        <f t="shared" si="45"/>
        <v>0</v>
      </c>
      <c r="O326" s="51" t="str">
        <f>IF('3. Input Data'!K334=0,"--",'3. Input Data'!K334)</f>
        <v>--</v>
      </c>
      <c r="P326" s="58">
        <f t="shared" si="46"/>
        <v>0</v>
      </c>
      <c r="Q326" s="51" t="str">
        <f>IF('3. Input Data'!L334=0,"--",'3. Input Data'!L334)</f>
        <v>--</v>
      </c>
      <c r="R326" s="58">
        <f t="shared" si="47"/>
        <v>0</v>
      </c>
      <c r="S326" s="74">
        <f t="shared" si="48"/>
        <v>0</v>
      </c>
      <c r="T326" s="58">
        <f t="shared" si="49"/>
        <v>0</v>
      </c>
    </row>
    <row r="327" spans="1:20" x14ac:dyDescent="0.2">
      <c r="A327" s="71">
        <v>320</v>
      </c>
      <c r="B327" s="39">
        <f>'3. Input Data'!B335</f>
        <v>0</v>
      </c>
      <c r="C327" s="51" t="str">
        <f>IF('3. Input Data'!D335=0,"--",'3. Input Data'!D335)</f>
        <v>--</v>
      </c>
      <c r="D327" s="58">
        <f t="shared" si="40"/>
        <v>0</v>
      </c>
      <c r="E327" s="74" t="str">
        <f>IF('3. Input Data'!E335=0,"--",'3. Input Data'!E335)</f>
        <v>--</v>
      </c>
      <c r="F327" s="58">
        <f t="shared" si="41"/>
        <v>0</v>
      </c>
      <c r="G327" s="51" t="str">
        <f>IF('3. Input Data'!G335=0,"--",'3. Input Data'!G335)</f>
        <v>--</v>
      </c>
      <c r="H327" s="58">
        <f t="shared" si="42"/>
        <v>0</v>
      </c>
      <c r="I327" s="51" t="str">
        <f>IF('3. Input Data'!H335=0,"--",'3. Input Data'!H335)</f>
        <v>--</v>
      </c>
      <c r="J327" s="58">
        <f t="shared" si="43"/>
        <v>0</v>
      </c>
      <c r="K327" s="51" t="str">
        <f>IF('3. Input Data'!I335=0,"--",'3. Input Data'!I335)</f>
        <v>--</v>
      </c>
      <c r="L327" s="58">
        <f t="shared" si="44"/>
        <v>0</v>
      </c>
      <c r="M327" s="51" t="str">
        <f>IF('3. Input Data'!J335=0,"--",'3. Input Data'!J335)</f>
        <v>--</v>
      </c>
      <c r="N327" s="58">
        <f t="shared" si="45"/>
        <v>0</v>
      </c>
      <c r="O327" s="51" t="str">
        <f>IF('3. Input Data'!K335=0,"--",'3. Input Data'!K335)</f>
        <v>--</v>
      </c>
      <c r="P327" s="58">
        <f t="shared" si="46"/>
        <v>0</v>
      </c>
      <c r="Q327" s="51" t="str">
        <f>IF('3. Input Data'!L335=0,"--",'3. Input Data'!L335)</f>
        <v>--</v>
      </c>
      <c r="R327" s="58">
        <f t="shared" si="47"/>
        <v>0</v>
      </c>
      <c r="S327" s="74">
        <f t="shared" si="48"/>
        <v>0</v>
      </c>
      <c r="T327" s="58">
        <f t="shared" si="49"/>
        <v>0</v>
      </c>
    </row>
    <row r="328" spans="1:20" x14ac:dyDescent="0.2">
      <c r="A328" s="71">
        <v>321</v>
      </c>
      <c r="B328" s="39">
        <f>'3. Input Data'!B336</f>
        <v>0</v>
      </c>
      <c r="C328" s="51" t="str">
        <f>IF('3. Input Data'!D336=0,"--",'3. Input Data'!D336)</f>
        <v>--</v>
      </c>
      <c r="D328" s="58">
        <f t="shared" si="40"/>
        <v>0</v>
      </c>
      <c r="E328" s="74" t="str">
        <f>IF('3. Input Data'!E336=0,"--",'3. Input Data'!E336)</f>
        <v>--</v>
      </c>
      <c r="F328" s="58">
        <f t="shared" si="41"/>
        <v>0</v>
      </c>
      <c r="G328" s="51" t="str">
        <f>IF('3. Input Data'!G336=0,"--",'3. Input Data'!G336)</f>
        <v>--</v>
      </c>
      <c r="H328" s="58">
        <f t="shared" si="42"/>
        <v>0</v>
      </c>
      <c r="I328" s="51" t="str">
        <f>IF('3. Input Data'!H336=0,"--",'3. Input Data'!H336)</f>
        <v>--</v>
      </c>
      <c r="J328" s="58">
        <f t="shared" si="43"/>
        <v>0</v>
      </c>
      <c r="K328" s="51" t="str">
        <f>IF('3. Input Data'!I336=0,"--",'3. Input Data'!I336)</f>
        <v>--</v>
      </c>
      <c r="L328" s="58">
        <f t="shared" si="44"/>
        <v>0</v>
      </c>
      <c r="M328" s="51" t="str">
        <f>IF('3. Input Data'!J336=0,"--",'3. Input Data'!J336)</f>
        <v>--</v>
      </c>
      <c r="N328" s="58">
        <f t="shared" si="45"/>
        <v>0</v>
      </c>
      <c r="O328" s="51" t="str">
        <f>IF('3. Input Data'!K336=0,"--",'3. Input Data'!K336)</f>
        <v>--</v>
      </c>
      <c r="P328" s="58">
        <f t="shared" si="46"/>
        <v>0</v>
      </c>
      <c r="Q328" s="51" t="str">
        <f>IF('3. Input Data'!L336=0,"--",'3. Input Data'!L336)</f>
        <v>--</v>
      </c>
      <c r="R328" s="58">
        <f t="shared" si="47"/>
        <v>0</v>
      </c>
      <c r="S328" s="74">
        <f t="shared" si="48"/>
        <v>0</v>
      </c>
      <c r="T328" s="58">
        <f t="shared" si="49"/>
        <v>0</v>
      </c>
    </row>
    <row r="329" spans="1:20" x14ac:dyDescent="0.2">
      <c r="A329" s="71">
        <v>322</v>
      </c>
      <c r="B329" s="39">
        <f>'3. Input Data'!B337</f>
        <v>0</v>
      </c>
      <c r="C329" s="51" t="str">
        <f>IF('3. Input Data'!D337=0,"--",'3. Input Data'!D337)</f>
        <v>--</v>
      </c>
      <c r="D329" s="58">
        <f t="shared" ref="D329:D392" si="50">IF(C329="--",0,LOG10(5+STANDARDIZE(C329,$C$1,$D$2)))</f>
        <v>0</v>
      </c>
      <c r="E329" s="74" t="str">
        <f>IF('3. Input Data'!E337=0,"--",'3. Input Data'!E337)</f>
        <v>--</v>
      </c>
      <c r="F329" s="58">
        <f t="shared" ref="F329:F392" si="51">IF(E329="--",0,LOG10(5+STANDARDIZE(E329,$E$1,$F$2)))</f>
        <v>0</v>
      </c>
      <c r="G329" s="51" t="str">
        <f>IF('3. Input Data'!G337=0,"--",'3. Input Data'!G337)</f>
        <v>--</v>
      </c>
      <c r="H329" s="58">
        <f t="shared" ref="H329:H392" si="52">IF(G329="--",0,LOG10(5+STANDARDIZE(G329,$G$1,$H$2)))</f>
        <v>0</v>
      </c>
      <c r="I329" s="51" t="str">
        <f>IF('3. Input Data'!H337=0,"--",'3. Input Data'!H337)</f>
        <v>--</v>
      </c>
      <c r="J329" s="58">
        <f t="shared" ref="J329:J392" si="53">IF(I329="--",0,LOG10(5+STANDARDIZE(I329,$I$1,$J$2)))</f>
        <v>0</v>
      </c>
      <c r="K329" s="51" t="str">
        <f>IF('3. Input Data'!I337=0,"--",'3. Input Data'!I337)</f>
        <v>--</v>
      </c>
      <c r="L329" s="58">
        <f t="shared" ref="L329:L392" si="54">IF(K329="--",0,LOG10(5+STANDARDIZE(K329,$K$1,$L$2)))</f>
        <v>0</v>
      </c>
      <c r="M329" s="51" t="str">
        <f>IF('3. Input Data'!J337=0,"--",'3. Input Data'!J337)</f>
        <v>--</v>
      </c>
      <c r="N329" s="58">
        <f t="shared" ref="N329:N392" si="55">IF(M329="--",0,LOG10(5+STANDARDIZE(M329,$M$1,$N$2)))</f>
        <v>0</v>
      </c>
      <c r="O329" s="51" t="str">
        <f>IF('3. Input Data'!K337=0,"--",'3. Input Data'!K337)</f>
        <v>--</v>
      </c>
      <c r="P329" s="58">
        <f t="shared" ref="P329:P392" si="56">IF(O329="--",0,LOG10(5+STANDARDIZE(O329,$O$1,$P$2)))</f>
        <v>0</v>
      </c>
      <c r="Q329" s="51" t="str">
        <f>IF('3. Input Data'!L337=0,"--",'3. Input Data'!L337)</f>
        <v>--</v>
      </c>
      <c r="R329" s="58">
        <f t="shared" ref="R329:R392" si="57">IF(Q329="--",0,LOG10(5+STANDARDIZE(Q329,$Q$1,$R$2)))</f>
        <v>0</v>
      </c>
      <c r="S329" s="74">
        <f t="shared" ref="S329:S392" si="58">IF(O329="--",0,O329)+IF(Q329="--",0,Q329)</f>
        <v>0</v>
      </c>
      <c r="T329" s="58">
        <f t="shared" ref="T329:T392" si="59">IF(S329=0,0,LOG10(5+STANDARDIZE(S329,$S$1,$T$2)))</f>
        <v>0</v>
      </c>
    </row>
    <row r="330" spans="1:20" x14ac:dyDescent="0.2">
      <c r="A330" s="71">
        <v>323</v>
      </c>
      <c r="B330" s="39">
        <f>'3. Input Data'!B338</f>
        <v>0</v>
      </c>
      <c r="C330" s="51" t="str">
        <f>IF('3. Input Data'!D338=0,"--",'3. Input Data'!D338)</f>
        <v>--</v>
      </c>
      <c r="D330" s="58">
        <f t="shared" si="50"/>
        <v>0</v>
      </c>
      <c r="E330" s="74" t="str">
        <f>IF('3. Input Data'!E338=0,"--",'3. Input Data'!E338)</f>
        <v>--</v>
      </c>
      <c r="F330" s="58">
        <f t="shared" si="51"/>
        <v>0</v>
      </c>
      <c r="G330" s="51" t="str">
        <f>IF('3. Input Data'!G338=0,"--",'3. Input Data'!G338)</f>
        <v>--</v>
      </c>
      <c r="H330" s="58">
        <f t="shared" si="52"/>
        <v>0</v>
      </c>
      <c r="I330" s="51" t="str">
        <f>IF('3. Input Data'!H338=0,"--",'3. Input Data'!H338)</f>
        <v>--</v>
      </c>
      <c r="J330" s="58">
        <f t="shared" si="53"/>
        <v>0</v>
      </c>
      <c r="K330" s="51" t="str">
        <f>IF('3. Input Data'!I338=0,"--",'3. Input Data'!I338)</f>
        <v>--</v>
      </c>
      <c r="L330" s="58">
        <f t="shared" si="54"/>
        <v>0</v>
      </c>
      <c r="M330" s="51" t="str">
        <f>IF('3. Input Data'!J338=0,"--",'3. Input Data'!J338)</f>
        <v>--</v>
      </c>
      <c r="N330" s="58">
        <f t="shared" si="55"/>
        <v>0</v>
      </c>
      <c r="O330" s="51" t="str">
        <f>IF('3. Input Data'!K338=0,"--",'3. Input Data'!K338)</f>
        <v>--</v>
      </c>
      <c r="P330" s="58">
        <f t="shared" si="56"/>
        <v>0</v>
      </c>
      <c r="Q330" s="51" t="str">
        <f>IF('3. Input Data'!L338=0,"--",'3. Input Data'!L338)</f>
        <v>--</v>
      </c>
      <c r="R330" s="58">
        <f t="shared" si="57"/>
        <v>0</v>
      </c>
      <c r="S330" s="74">
        <f t="shared" si="58"/>
        <v>0</v>
      </c>
      <c r="T330" s="58">
        <f t="shared" si="59"/>
        <v>0</v>
      </c>
    </row>
    <row r="331" spans="1:20" x14ac:dyDescent="0.2">
      <c r="A331" s="71">
        <v>324</v>
      </c>
      <c r="B331" s="39">
        <f>'3. Input Data'!B339</f>
        <v>0</v>
      </c>
      <c r="C331" s="51" t="str">
        <f>IF('3. Input Data'!D339=0,"--",'3. Input Data'!D339)</f>
        <v>--</v>
      </c>
      <c r="D331" s="58">
        <f t="shared" si="50"/>
        <v>0</v>
      </c>
      <c r="E331" s="74" t="str">
        <f>IF('3. Input Data'!E339=0,"--",'3. Input Data'!E339)</f>
        <v>--</v>
      </c>
      <c r="F331" s="58">
        <f t="shared" si="51"/>
        <v>0</v>
      </c>
      <c r="G331" s="51" t="str">
        <f>IF('3. Input Data'!G339=0,"--",'3. Input Data'!G339)</f>
        <v>--</v>
      </c>
      <c r="H331" s="58">
        <f t="shared" si="52"/>
        <v>0</v>
      </c>
      <c r="I331" s="51" t="str">
        <f>IF('3. Input Data'!H339=0,"--",'3. Input Data'!H339)</f>
        <v>--</v>
      </c>
      <c r="J331" s="58">
        <f t="shared" si="53"/>
        <v>0</v>
      </c>
      <c r="K331" s="51" t="str">
        <f>IF('3. Input Data'!I339=0,"--",'3. Input Data'!I339)</f>
        <v>--</v>
      </c>
      <c r="L331" s="58">
        <f t="shared" si="54"/>
        <v>0</v>
      </c>
      <c r="M331" s="51" t="str">
        <f>IF('3. Input Data'!J339=0,"--",'3. Input Data'!J339)</f>
        <v>--</v>
      </c>
      <c r="N331" s="58">
        <f t="shared" si="55"/>
        <v>0</v>
      </c>
      <c r="O331" s="51" t="str">
        <f>IF('3. Input Data'!K339=0,"--",'3. Input Data'!K339)</f>
        <v>--</v>
      </c>
      <c r="P331" s="58">
        <f t="shared" si="56"/>
        <v>0</v>
      </c>
      <c r="Q331" s="51" t="str">
        <f>IF('3. Input Data'!L339=0,"--",'3. Input Data'!L339)</f>
        <v>--</v>
      </c>
      <c r="R331" s="58">
        <f t="shared" si="57"/>
        <v>0</v>
      </c>
      <c r="S331" s="74">
        <f t="shared" si="58"/>
        <v>0</v>
      </c>
      <c r="T331" s="58">
        <f t="shared" si="59"/>
        <v>0</v>
      </c>
    </row>
    <row r="332" spans="1:20" x14ac:dyDescent="0.2">
      <c r="A332" s="71">
        <v>325</v>
      </c>
      <c r="B332" s="39">
        <f>'3. Input Data'!B340</f>
        <v>0</v>
      </c>
      <c r="C332" s="51" t="str">
        <f>IF('3. Input Data'!D340=0,"--",'3. Input Data'!D340)</f>
        <v>--</v>
      </c>
      <c r="D332" s="58">
        <f t="shared" si="50"/>
        <v>0</v>
      </c>
      <c r="E332" s="74" t="str">
        <f>IF('3. Input Data'!E340=0,"--",'3. Input Data'!E340)</f>
        <v>--</v>
      </c>
      <c r="F332" s="58">
        <f t="shared" si="51"/>
        <v>0</v>
      </c>
      <c r="G332" s="51" t="str">
        <f>IF('3. Input Data'!G340=0,"--",'3. Input Data'!G340)</f>
        <v>--</v>
      </c>
      <c r="H332" s="58">
        <f t="shared" si="52"/>
        <v>0</v>
      </c>
      <c r="I332" s="51" t="str">
        <f>IF('3. Input Data'!H340=0,"--",'3. Input Data'!H340)</f>
        <v>--</v>
      </c>
      <c r="J332" s="58">
        <f t="shared" si="53"/>
        <v>0</v>
      </c>
      <c r="K332" s="51" t="str">
        <f>IF('3. Input Data'!I340=0,"--",'3. Input Data'!I340)</f>
        <v>--</v>
      </c>
      <c r="L332" s="58">
        <f t="shared" si="54"/>
        <v>0</v>
      </c>
      <c r="M332" s="51" t="str">
        <f>IF('3. Input Data'!J340=0,"--",'3. Input Data'!J340)</f>
        <v>--</v>
      </c>
      <c r="N332" s="58">
        <f t="shared" si="55"/>
        <v>0</v>
      </c>
      <c r="O332" s="51" t="str">
        <f>IF('3. Input Data'!K340=0,"--",'3. Input Data'!K340)</f>
        <v>--</v>
      </c>
      <c r="P332" s="58">
        <f t="shared" si="56"/>
        <v>0</v>
      </c>
      <c r="Q332" s="51" t="str">
        <f>IF('3. Input Data'!L340=0,"--",'3. Input Data'!L340)</f>
        <v>--</v>
      </c>
      <c r="R332" s="58">
        <f t="shared" si="57"/>
        <v>0</v>
      </c>
      <c r="S332" s="74">
        <f t="shared" si="58"/>
        <v>0</v>
      </c>
      <c r="T332" s="58">
        <f t="shared" si="59"/>
        <v>0</v>
      </c>
    </row>
    <row r="333" spans="1:20" x14ac:dyDescent="0.2">
      <c r="A333" s="71">
        <v>326</v>
      </c>
      <c r="B333" s="39">
        <f>'3. Input Data'!B341</f>
        <v>0</v>
      </c>
      <c r="C333" s="51" t="str">
        <f>IF('3. Input Data'!D341=0,"--",'3. Input Data'!D341)</f>
        <v>--</v>
      </c>
      <c r="D333" s="58">
        <f t="shared" si="50"/>
        <v>0</v>
      </c>
      <c r="E333" s="74" t="str">
        <f>IF('3. Input Data'!E341=0,"--",'3. Input Data'!E341)</f>
        <v>--</v>
      </c>
      <c r="F333" s="58">
        <f t="shared" si="51"/>
        <v>0</v>
      </c>
      <c r="G333" s="51" t="str">
        <f>IF('3. Input Data'!G341=0,"--",'3. Input Data'!G341)</f>
        <v>--</v>
      </c>
      <c r="H333" s="58">
        <f t="shared" si="52"/>
        <v>0</v>
      </c>
      <c r="I333" s="51" t="str">
        <f>IF('3. Input Data'!H341=0,"--",'3. Input Data'!H341)</f>
        <v>--</v>
      </c>
      <c r="J333" s="58">
        <f t="shared" si="53"/>
        <v>0</v>
      </c>
      <c r="K333" s="51" t="str">
        <f>IF('3. Input Data'!I341=0,"--",'3. Input Data'!I341)</f>
        <v>--</v>
      </c>
      <c r="L333" s="58">
        <f t="shared" si="54"/>
        <v>0</v>
      </c>
      <c r="M333" s="51" t="str">
        <f>IF('3. Input Data'!J341=0,"--",'3. Input Data'!J341)</f>
        <v>--</v>
      </c>
      <c r="N333" s="58">
        <f t="shared" si="55"/>
        <v>0</v>
      </c>
      <c r="O333" s="51" t="str">
        <f>IF('3. Input Data'!K341=0,"--",'3. Input Data'!K341)</f>
        <v>--</v>
      </c>
      <c r="P333" s="58">
        <f t="shared" si="56"/>
        <v>0</v>
      </c>
      <c r="Q333" s="51" t="str">
        <f>IF('3. Input Data'!L341=0,"--",'3. Input Data'!L341)</f>
        <v>--</v>
      </c>
      <c r="R333" s="58">
        <f t="shared" si="57"/>
        <v>0</v>
      </c>
      <c r="S333" s="74">
        <f t="shared" si="58"/>
        <v>0</v>
      </c>
      <c r="T333" s="58">
        <f t="shared" si="59"/>
        <v>0</v>
      </c>
    </row>
    <row r="334" spans="1:20" x14ac:dyDescent="0.2">
      <c r="A334" s="71">
        <v>327</v>
      </c>
      <c r="B334" s="39">
        <f>'3. Input Data'!B342</f>
        <v>0</v>
      </c>
      <c r="C334" s="51" t="str">
        <f>IF('3. Input Data'!D342=0,"--",'3. Input Data'!D342)</f>
        <v>--</v>
      </c>
      <c r="D334" s="58">
        <f t="shared" si="50"/>
        <v>0</v>
      </c>
      <c r="E334" s="74" t="str">
        <f>IF('3. Input Data'!E342=0,"--",'3. Input Data'!E342)</f>
        <v>--</v>
      </c>
      <c r="F334" s="58">
        <f t="shared" si="51"/>
        <v>0</v>
      </c>
      <c r="G334" s="51" t="str">
        <f>IF('3. Input Data'!G342=0,"--",'3. Input Data'!G342)</f>
        <v>--</v>
      </c>
      <c r="H334" s="58">
        <f t="shared" si="52"/>
        <v>0</v>
      </c>
      <c r="I334" s="51" t="str">
        <f>IF('3. Input Data'!H342=0,"--",'3. Input Data'!H342)</f>
        <v>--</v>
      </c>
      <c r="J334" s="58">
        <f t="shared" si="53"/>
        <v>0</v>
      </c>
      <c r="K334" s="51" t="str">
        <f>IF('3. Input Data'!I342=0,"--",'3. Input Data'!I342)</f>
        <v>--</v>
      </c>
      <c r="L334" s="58">
        <f t="shared" si="54"/>
        <v>0</v>
      </c>
      <c r="M334" s="51" t="str">
        <f>IF('3. Input Data'!J342=0,"--",'3. Input Data'!J342)</f>
        <v>--</v>
      </c>
      <c r="N334" s="58">
        <f t="shared" si="55"/>
        <v>0</v>
      </c>
      <c r="O334" s="51" t="str">
        <f>IF('3. Input Data'!K342=0,"--",'3. Input Data'!K342)</f>
        <v>--</v>
      </c>
      <c r="P334" s="58">
        <f t="shared" si="56"/>
        <v>0</v>
      </c>
      <c r="Q334" s="51" t="str">
        <f>IF('3. Input Data'!L342=0,"--",'3. Input Data'!L342)</f>
        <v>--</v>
      </c>
      <c r="R334" s="58">
        <f t="shared" si="57"/>
        <v>0</v>
      </c>
      <c r="S334" s="74">
        <f t="shared" si="58"/>
        <v>0</v>
      </c>
      <c r="T334" s="58">
        <f t="shared" si="59"/>
        <v>0</v>
      </c>
    </row>
    <row r="335" spans="1:20" x14ac:dyDescent="0.2">
      <c r="A335" s="71">
        <v>328</v>
      </c>
      <c r="B335" s="39">
        <f>'3. Input Data'!B343</f>
        <v>0</v>
      </c>
      <c r="C335" s="51" t="str">
        <f>IF('3. Input Data'!D343=0,"--",'3. Input Data'!D343)</f>
        <v>--</v>
      </c>
      <c r="D335" s="58">
        <f t="shared" si="50"/>
        <v>0</v>
      </c>
      <c r="E335" s="74" t="str">
        <f>IF('3. Input Data'!E343=0,"--",'3. Input Data'!E343)</f>
        <v>--</v>
      </c>
      <c r="F335" s="58">
        <f t="shared" si="51"/>
        <v>0</v>
      </c>
      <c r="G335" s="51" t="str">
        <f>IF('3. Input Data'!G343=0,"--",'3. Input Data'!G343)</f>
        <v>--</v>
      </c>
      <c r="H335" s="58">
        <f t="shared" si="52"/>
        <v>0</v>
      </c>
      <c r="I335" s="51" t="str">
        <f>IF('3. Input Data'!H343=0,"--",'3. Input Data'!H343)</f>
        <v>--</v>
      </c>
      <c r="J335" s="58">
        <f t="shared" si="53"/>
        <v>0</v>
      </c>
      <c r="K335" s="51" t="str">
        <f>IF('3. Input Data'!I343=0,"--",'3. Input Data'!I343)</f>
        <v>--</v>
      </c>
      <c r="L335" s="58">
        <f t="shared" si="54"/>
        <v>0</v>
      </c>
      <c r="M335" s="51" t="str">
        <f>IF('3. Input Data'!J343=0,"--",'3. Input Data'!J343)</f>
        <v>--</v>
      </c>
      <c r="N335" s="58">
        <f t="shared" si="55"/>
        <v>0</v>
      </c>
      <c r="O335" s="51" t="str">
        <f>IF('3. Input Data'!K343=0,"--",'3. Input Data'!K343)</f>
        <v>--</v>
      </c>
      <c r="P335" s="58">
        <f t="shared" si="56"/>
        <v>0</v>
      </c>
      <c r="Q335" s="51" t="str">
        <f>IF('3. Input Data'!L343=0,"--",'3. Input Data'!L343)</f>
        <v>--</v>
      </c>
      <c r="R335" s="58">
        <f t="shared" si="57"/>
        <v>0</v>
      </c>
      <c r="S335" s="74">
        <f t="shared" si="58"/>
        <v>0</v>
      </c>
      <c r="T335" s="58">
        <f t="shared" si="59"/>
        <v>0</v>
      </c>
    </row>
    <row r="336" spans="1:20" x14ac:dyDescent="0.2">
      <c r="A336" s="71">
        <v>329</v>
      </c>
      <c r="B336" s="39">
        <f>'3. Input Data'!B344</f>
        <v>0</v>
      </c>
      <c r="C336" s="51" t="str">
        <f>IF('3. Input Data'!D344=0,"--",'3. Input Data'!D344)</f>
        <v>--</v>
      </c>
      <c r="D336" s="58">
        <f t="shared" si="50"/>
        <v>0</v>
      </c>
      <c r="E336" s="74" t="str">
        <f>IF('3. Input Data'!E344=0,"--",'3. Input Data'!E344)</f>
        <v>--</v>
      </c>
      <c r="F336" s="58">
        <f t="shared" si="51"/>
        <v>0</v>
      </c>
      <c r="G336" s="51" t="str">
        <f>IF('3. Input Data'!G344=0,"--",'3. Input Data'!G344)</f>
        <v>--</v>
      </c>
      <c r="H336" s="58">
        <f t="shared" si="52"/>
        <v>0</v>
      </c>
      <c r="I336" s="51" t="str">
        <f>IF('3. Input Data'!H344=0,"--",'3. Input Data'!H344)</f>
        <v>--</v>
      </c>
      <c r="J336" s="58">
        <f t="shared" si="53"/>
        <v>0</v>
      </c>
      <c r="K336" s="51" t="str">
        <f>IF('3. Input Data'!I344=0,"--",'3. Input Data'!I344)</f>
        <v>--</v>
      </c>
      <c r="L336" s="58">
        <f t="shared" si="54"/>
        <v>0</v>
      </c>
      <c r="M336" s="51" t="str">
        <f>IF('3. Input Data'!J344=0,"--",'3. Input Data'!J344)</f>
        <v>--</v>
      </c>
      <c r="N336" s="58">
        <f t="shared" si="55"/>
        <v>0</v>
      </c>
      <c r="O336" s="51" t="str">
        <f>IF('3. Input Data'!K344=0,"--",'3. Input Data'!K344)</f>
        <v>--</v>
      </c>
      <c r="P336" s="58">
        <f t="shared" si="56"/>
        <v>0</v>
      </c>
      <c r="Q336" s="51" t="str">
        <f>IF('3. Input Data'!L344=0,"--",'3. Input Data'!L344)</f>
        <v>--</v>
      </c>
      <c r="R336" s="58">
        <f t="shared" si="57"/>
        <v>0</v>
      </c>
      <c r="S336" s="74">
        <f t="shared" si="58"/>
        <v>0</v>
      </c>
      <c r="T336" s="58">
        <f t="shared" si="59"/>
        <v>0</v>
      </c>
    </row>
    <row r="337" spans="1:20" x14ac:dyDescent="0.2">
      <c r="A337" s="71">
        <v>330</v>
      </c>
      <c r="B337" s="39">
        <f>'3. Input Data'!B345</f>
        <v>0</v>
      </c>
      <c r="C337" s="51" t="str">
        <f>IF('3. Input Data'!D345=0,"--",'3. Input Data'!D345)</f>
        <v>--</v>
      </c>
      <c r="D337" s="58">
        <f t="shared" si="50"/>
        <v>0</v>
      </c>
      <c r="E337" s="74" t="str">
        <f>IF('3. Input Data'!E345=0,"--",'3. Input Data'!E345)</f>
        <v>--</v>
      </c>
      <c r="F337" s="58">
        <f t="shared" si="51"/>
        <v>0</v>
      </c>
      <c r="G337" s="51" t="str">
        <f>IF('3. Input Data'!G345=0,"--",'3. Input Data'!G345)</f>
        <v>--</v>
      </c>
      <c r="H337" s="58">
        <f t="shared" si="52"/>
        <v>0</v>
      </c>
      <c r="I337" s="51" t="str">
        <f>IF('3. Input Data'!H345=0,"--",'3. Input Data'!H345)</f>
        <v>--</v>
      </c>
      <c r="J337" s="58">
        <f t="shared" si="53"/>
        <v>0</v>
      </c>
      <c r="K337" s="51" t="str">
        <f>IF('3. Input Data'!I345=0,"--",'3. Input Data'!I345)</f>
        <v>--</v>
      </c>
      <c r="L337" s="58">
        <f t="shared" si="54"/>
        <v>0</v>
      </c>
      <c r="M337" s="51" t="str">
        <f>IF('3. Input Data'!J345=0,"--",'3. Input Data'!J345)</f>
        <v>--</v>
      </c>
      <c r="N337" s="58">
        <f t="shared" si="55"/>
        <v>0</v>
      </c>
      <c r="O337" s="51" t="str">
        <f>IF('3. Input Data'!K345=0,"--",'3. Input Data'!K345)</f>
        <v>--</v>
      </c>
      <c r="P337" s="58">
        <f t="shared" si="56"/>
        <v>0</v>
      </c>
      <c r="Q337" s="51" t="str">
        <f>IF('3. Input Data'!L345=0,"--",'3. Input Data'!L345)</f>
        <v>--</v>
      </c>
      <c r="R337" s="58">
        <f t="shared" si="57"/>
        <v>0</v>
      </c>
      <c r="S337" s="74">
        <f t="shared" si="58"/>
        <v>0</v>
      </c>
      <c r="T337" s="58">
        <f t="shared" si="59"/>
        <v>0</v>
      </c>
    </row>
    <row r="338" spans="1:20" x14ac:dyDescent="0.2">
      <c r="A338" s="71">
        <v>331</v>
      </c>
      <c r="B338" s="39">
        <f>'3. Input Data'!B346</f>
        <v>0</v>
      </c>
      <c r="C338" s="51" t="str">
        <f>IF('3. Input Data'!D346=0,"--",'3. Input Data'!D346)</f>
        <v>--</v>
      </c>
      <c r="D338" s="58">
        <f t="shared" si="50"/>
        <v>0</v>
      </c>
      <c r="E338" s="74" t="str">
        <f>IF('3. Input Data'!E346=0,"--",'3. Input Data'!E346)</f>
        <v>--</v>
      </c>
      <c r="F338" s="58">
        <f t="shared" si="51"/>
        <v>0</v>
      </c>
      <c r="G338" s="51" t="str">
        <f>IF('3. Input Data'!G346=0,"--",'3. Input Data'!G346)</f>
        <v>--</v>
      </c>
      <c r="H338" s="58">
        <f t="shared" si="52"/>
        <v>0</v>
      </c>
      <c r="I338" s="51" t="str">
        <f>IF('3. Input Data'!H346=0,"--",'3. Input Data'!H346)</f>
        <v>--</v>
      </c>
      <c r="J338" s="58">
        <f t="shared" si="53"/>
        <v>0</v>
      </c>
      <c r="K338" s="51" t="str">
        <f>IF('3. Input Data'!I346=0,"--",'3. Input Data'!I346)</f>
        <v>--</v>
      </c>
      <c r="L338" s="58">
        <f t="shared" si="54"/>
        <v>0</v>
      </c>
      <c r="M338" s="51" t="str">
        <f>IF('3. Input Data'!J346=0,"--",'3. Input Data'!J346)</f>
        <v>--</v>
      </c>
      <c r="N338" s="58">
        <f t="shared" si="55"/>
        <v>0</v>
      </c>
      <c r="O338" s="51" t="str">
        <f>IF('3. Input Data'!K346=0,"--",'3. Input Data'!K346)</f>
        <v>--</v>
      </c>
      <c r="P338" s="58">
        <f t="shared" si="56"/>
        <v>0</v>
      </c>
      <c r="Q338" s="51" t="str">
        <f>IF('3. Input Data'!L346=0,"--",'3. Input Data'!L346)</f>
        <v>--</v>
      </c>
      <c r="R338" s="58">
        <f t="shared" si="57"/>
        <v>0</v>
      </c>
      <c r="S338" s="74">
        <f t="shared" si="58"/>
        <v>0</v>
      </c>
      <c r="T338" s="58">
        <f t="shared" si="59"/>
        <v>0</v>
      </c>
    </row>
    <row r="339" spans="1:20" x14ac:dyDescent="0.2">
      <c r="A339" s="71">
        <v>332</v>
      </c>
      <c r="B339" s="39">
        <f>'3. Input Data'!B347</f>
        <v>0</v>
      </c>
      <c r="C339" s="51" t="str">
        <f>IF('3. Input Data'!D347=0,"--",'3. Input Data'!D347)</f>
        <v>--</v>
      </c>
      <c r="D339" s="58">
        <f t="shared" si="50"/>
        <v>0</v>
      </c>
      <c r="E339" s="74" t="str">
        <f>IF('3. Input Data'!E347=0,"--",'3. Input Data'!E347)</f>
        <v>--</v>
      </c>
      <c r="F339" s="58">
        <f t="shared" si="51"/>
        <v>0</v>
      </c>
      <c r="G339" s="51" t="str">
        <f>IF('3. Input Data'!G347=0,"--",'3. Input Data'!G347)</f>
        <v>--</v>
      </c>
      <c r="H339" s="58">
        <f t="shared" si="52"/>
        <v>0</v>
      </c>
      <c r="I339" s="51" t="str">
        <f>IF('3. Input Data'!H347=0,"--",'3. Input Data'!H347)</f>
        <v>--</v>
      </c>
      <c r="J339" s="58">
        <f t="shared" si="53"/>
        <v>0</v>
      </c>
      <c r="K339" s="51" t="str">
        <f>IF('3. Input Data'!I347=0,"--",'3. Input Data'!I347)</f>
        <v>--</v>
      </c>
      <c r="L339" s="58">
        <f t="shared" si="54"/>
        <v>0</v>
      </c>
      <c r="M339" s="51" t="str">
        <f>IF('3. Input Data'!J347=0,"--",'3. Input Data'!J347)</f>
        <v>--</v>
      </c>
      <c r="N339" s="58">
        <f t="shared" si="55"/>
        <v>0</v>
      </c>
      <c r="O339" s="51" t="str">
        <f>IF('3. Input Data'!K347=0,"--",'3. Input Data'!K347)</f>
        <v>--</v>
      </c>
      <c r="P339" s="58">
        <f t="shared" si="56"/>
        <v>0</v>
      </c>
      <c r="Q339" s="51" t="str">
        <f>IF('3. Input Data'!L347=0,"--",'3. Input Data'!L347)</f>
        <v>--</v>
      </c>
      <c r="R339" s="58">
        <f t="shared" si="57"/>
        <v>0</v>
      </c>
      <c r="S339" s="74">
        <f t="shared" si="58"/>
        <v>0</v>
      </c>
      <c r="T339" s="58">
        <f t="shared" si="59"/>
        <v>0</v>
      </c>
    </row>
    <row r="340" spans="1:20" x14ac:dyDescent="0.2">
      <c r="A340" s="71">
        <v>333</v>
      </c>
      <c r="B340" s="39">
        <f>'3. Input Data'!B348</f>
        <v>0</v>
      </c>
      <c r="C340" s="51" t="str">
        <f>IF('3. Input Data'!D348=0,"--",'3. Input Data'!D348)</f>
        <v>--</v>
      </c>
      <c r="D340" s="58">
        <f t="shared" si="50"/>
        <v>0</v>
      </c>
      <c r="E340" s="74" t="str">
        <f>IF('3. Input Data'!E348=0,"--",'3. Input Data'!E348)</f>
        <v>--</v>
      </c>
      <c r="F340" s="58">
        <f t="shared" si="51"/>
        <v>0</v>
      </c>
      <c r="G340" s="51" t="str">
        <f>IF('3. Input Data'!G348=0,"--",'3. Input Data'!G348)</f>
        <v>--</v>
      </c>
      <c r="H340" s="58">
        <f t="shared" si="52"/>
        <v>0</v>
      </c>
      <c r="I340" s="51" t="str">
        <f>IF('3. Input Data'!H348=0,"--",'3. Input Data'!H348)</f>
        <v>--</v>
      </c>
      <c r="J340" s="58">
        <f t="shared" si="53"/>
        <v>0</v>
      </c>
      <c r="K340" s="51" t="str">
        <f>IF('3. Input Data'!I348=0,"--",'3. Input Data'!I348)</f>
        <v>--</v>
      </c>
      <c r="L340" s="58">
        <f t="shared" si="54"/>
        <v>0</v>
      </c>
      <c r="M340" s="51" t="str">
        <f>IF('3. Input Data'!J348=0,"--",'3. Input Data'!J348)</f>
        <v>--</v>
      </c>
      <c r="N340" s="58">
        <f t="shared" si="55"/>
        <v>0</v>
      </c>
      <c r="O340" s="51" t="str">
        <f>IF('3. Input Data'!K348=0,"--",'3. Input Data'!K348)</f>
        <v>--</v>
      </c>
      <c r="P340" s="58">
        <f t="shared" si="56"/>
        <v>0</v>
      </c>
      <c r="Q340" s="51" t="str">
        <f>IF('3. Input Data'!L348=0,"--",'3. Input Data'!L348)</f>
        <v>--</v>
      </c>
      <c r="R340" s="58">
        <f t="shared" si="57"/>
        <v>0</v>
      </c>
      <c r="S340" s="74">
        <f t="shared" si="58"/>
        <v>0</v>
      </c>
      <c r="T340" s="58">
        <f t="shared" si="59"/>
        <v>0</v>
      </c>
    </row>
    <row r="341" spans="1:20" x14ac:dyDescent="0.2">
      <c r="A341" s="71">
        <v>334</v>
      </c>
      <c r="B341" s="39">
        <f>'3. Input Data'!B349</f>
        <v>0</v>
      </c>
      <c r="C341" s="51" t="str">
        <f>IF('3. Input Data'!D349=0,"--",'3. Input Data'!D349)</f>
        <v>--</v>
      </c>
      <c r="D341" s="58">
        <f t="shared" si="50"/>
        <v>0</v>
      </c>
      <c r="E341" s="74" t="str">
        <f>IF('3. Input Data'!E349=0,"--",'3. Input Data'!E349)</f>
        <v>--</v>
      </c>
      <c r="F341" s="58">
        <f t="shared" si="51"/>
        <v>0</v>
      </c>
      <c r="G341" s="51" t="str">
        <f>IF('3. Input Data'!G349=0,"--",'3. Input Data'!G349)</f>
        <v>--</v>
      </c>
      <c r="H341" s="58">
        <f t="shared" si="52"/>
        <v>0</v>
      </c>
      <c r="I341" s="51" t="str">
        <f>IF('3. Input Data'!H349=0,"--",'3. Input Data'!H349)</f>
        <v>--</v>
      </c>
      <c r="J341" s="58">
        <f t="shared" si="53"/>
        <v>0</v>
      </c>
      <c r="K341" s="51" t="str">
        <f>IF('3. Input Data'!I349=0,"--",'3. Input Data'!I349)</f>
        <v>--</v>
      </c>
      <c r="L341" s="58">
        <f t="shared" si="54"/>
        <v>0</v>
      </c>
      <c r="M341" s="51" t="str">
        <f>IF('3. Input Data'!J349=0,"--",'3. Input Data'!J349)</f>
        <v>--</v>
      </c>
      <c r="N341" s="58">
        <f t="shared" si="55"/>
        <v>0</v>
      </c>
      <c r="O341" s="51" t="str">
        <f>IF('3. Input Data'!K349=0,"--",'3. Input Data'!K349)</f>
        <v>--</v>
      </c>
      <c r="P341" s="58">
        <f t="shared" si="56"/>
        <v>0</v>
      </c>
      <c r="Q341" s="51" t="str">
        <f>IF('3. Input Data'!L349=0,"--",'3. Input Data'!L349)</f>
        <v>--</v>
      </c>
      <c r="R341" s="58">
        <f t="shared" si="57"/>
        <v>0</v>
      </c>
      <c r="S341" s="74">
        <f t="shared" si="58"/>
        <v>0</v>
      </c>
      <c r="T341" s="58">
        <f t="shared" si="59"/>
        <v>0</v>
      </c>
    </row>
    <row r="342" spans="1:20" x14ac:dyDescent="0.2">
      <c r="A342" s="71">
        <v>335</v>
      </c>
      <c r="B342" s="39">
        <f>'3. Input Data'!B350</f>
        <v>0</v>
      </c>
      <c r="C342" s="51" t="str">
        <f>IF('3. Input Data'!D350=0,"--",'3. Input Data'!D350)</f>
        <v>--</v>
      </c>
      <c r="D342" s="58">
        <f t="shared" si="50"/>
        <v>0</v>
      </c>
      <c r="E342" s="74" t="str">
        <f>IF('3. Input Data'!E350=0,"--",'3. Input Data'!E350)</f>
        <v>--</v>
      </c>
      <c r="F342" s="58">
        <f t="shared" si="51"/>
        <v>0</v>
      </c>
      <c r="G342" s="51" t="str">
        <f>IF('3. Input Data'!G350=0,"--",'3. Input Data'!G350)</f>
        <v>--</v>
      </c>
      <c r="H342" s="58">
        <f t="shared" si="52"/>
        <v>0</v>
      </c>
      <c r="I342" s="51" t="str">
        <f>IF('3. Input Data'!H350=0,"--",'3. Input Data'!H350)</f>
        <v>--</v>
      </c>
      <c r="J342" s="58">
        <f t="shared" si="53"/>
        <v>0</v>
      </c>
      <c r="K342" s="51" t="str">
        <f>IF('3. Input Data'!I350=0,"--",'3. Input Data'!I350)</f>
        <v>--</v>
      </c>
      <c r="L342" s="58">
        <f t="shared" si="54"/>
        <v>0</v>
      </c>
      <c r="M342" s="51" t="str">
        <f>IF('3. Input Data'!J350=0,"--",'3. Input Data'!J350)</f>
        <v>--</v>
      </c>
      <c r="N342" s="58">
        <f t="shared" si="55"/>
        <v>0</v>
      </c>
      <c r="O342" s="51" t="str">
        <f>IF('3. Input Data'!K350=0,"--",'3. Input Data'!K350)</f>
        <v>--</v>
      </c>
      <c r="P342" s="58">
        <f t="shared" si="56"/>
        <v>0</v>
      </c>
      <c r="Q342" s="51" t="str">
        <f>IF('3. Input Data'!L350=0,"--",'3. Input Data'!L350)</f>
        <v>--</v>
      </c>
      <c r="R342" s="58">
        <f t="shared" si="57"/>
        <v>0</v>
      </c>
      <c r="S342" s="74">
        <f t="shared" si="58"/>
        <v>0</v>
      </c>
      <c r="T342" s="58">
        <f t="shared" si="59"/>
        <v>0</v>
      </c>
    </row>
    <row r="343" spans="1:20" x14ac:dyDescent="0.2">
      <c r="A343" s="71">
        <v>336</v>
      </c>
      <c r="B343" s="39">
        <f>'3. Input Data'!B351</f>
        <v>0</v>
      </c>
      <c r="C343" s="51" t="str">
        <f>IF('3. Input Data'!D351=0,"--",'3. Input Data'!D351)</f>
        <v>--</v>
      </c>
      <c r="D343" s="58">
        <f t="shared" si="50"/>
        <v>0</v>
      </c>
      <c r="E343" s="74" t="str">
        <f>IF('3. Input Data'!E351=0,"--",'3. Input Data'!E351)</f>
        <v>--</v>
      </c>
      <c r="F343" s="58">
        <f t="shared" si="51"/>
        <v>0</v>
      </c>
      <c r="G343" s="51" t="str">
        <f>IF('3. Input Data'!G351=0,"--",'3. Input Data'!G351)</f>
        <v>--</v>
      </c>
      <c r="H343" s="58">
        <f t="shared" si="52"/>
        <v>0</v>
      </c>
      <c r="I343" s="51" t="str">
        <f>IF('3. Input Data'!H351=0,"--",'3. Input Data'!H351)</f>
        <v>--</v>
      </c>
      <c r="J343" s="58">
        <f t="shared" si="53"/>
        <v>0</v>
      </c>
      <c r="K343" s="51" t="str">
        <f>IF('3. Input Data'!I351=0,"--",'3. Input Data'!I351)</f>
        <v>--</v>
      </c>
      <c r="L343" s="58">
        <f t="shared" si="54"/>
        <v>0</v>
      </c>
      <c r="M343" s="51" t="str">
        <f>IF('3. Input Data'!J351=0,"--",'3. Input Data'!J351)</f>
        <v>--</v>
      </c>
      <c r="N343" s="58">
        <f t="shared" si="55"/>
        <v>0</v>
      </c>
      <c r="O343" s="51" t="str">
        <f>IF('3. Input Data'!K351=0,"--",'3. Input Data'!K351)</f>
        <v>--</v>
      </c>
      <c r="P343" s="58">
        <f t="shared" si="56"/>
        <v>0</v>
      </c>
      <c r="Q343" s="51" t="str">
        <f>IF('3. Input Data'!L351=0,"--",'3. Input Data'!L351)</f>
        <v>--</v>
      </c>
      <c r="R343" s="58">
        <f t="shared" si="57"/>
        <v>0</v>
      </c>
      <c r="S343" s="74">
        <f t="shared" si="58"/>
        <v>0</v>
      </c>
      <c r="T343" s="58">
        <f t="shared" si="59"/>
        <v>0</v>
      </c>
    </row>
    <row r="344" spans="1:20" x14ac:dyDescent="0.2">
      <c r="A344" s="71">
        <v>337</v>
      </c>
      <c r="B344" s="39">
        <f>'3. Input Data'!B352</f>
        <v>0</v>
      </c>
      <c r="C344" s="51" t="str">
        <f>IF('3. Input Data'!D352=0,"--",'3. Input Data'!D352)</f>
        <v>--</v>
      </c>
      <c r="D344" s="58">
        <f t="shared" si="50"/>
        <v>0</v>
      </c>
      <c r="E344" s="74" t="str">
        <f>IF('3. Input Data'!E352=0,"--",'3. Input Data'!E352)</f>
        <v>--</v>
      </c>
      <c r="F344" s="58">
        <f t="shared" si="51"/>
        <v>0</v>
      </c>
      <c r="G344" s="51" t="str">
        <f>IF('3. Input Data'!G352=0,"--",'3. Input Data'!G352)</f>
        <v>--</v>
      </c>
      <c r="H344" s="58">
        <f t="shared" si="52"/>
        <v>0</v>
      </c>
      <c r="I344" s="51" t="str">
        <f>IF('3. Input Data'!H352=0,"--",'3. Input Data'!H352)</f>
        <v>--</v>
      </c>
      <c r="J344" s="58">
        <f t="shared" si="53"/>
        <v>0</v>
      </c>
      <c r="K344" s="51" t="str">
        <f>IF('3. Input Data'!I352=0,"--",'3. Input Data'!I352)</f>
        <v>--</v>
      </c>
      <c r="L344" s="58">
        <f t="shared" si="54"/>
        <v>0</v>
      </c>
      <c r="M344" s="51" t="str">
        <f>IF('3. Input Data'!J352=0,"--",'3. Input Data'!J352)</f>
        <v>--</v>
      </c>
      <c r="N344" s="58">
        <f t="shared" si="55"/>
        <v>0</v>
      </c>
      <c r="O344" s="51" t="str">
        <f>IF('3. Input Data'!K352=0,"--",'3. Input Data'!K352)</f>
        <v>--</v>
      </c>
      <c r="P344" s="58">
        <f t="shared" si="56"/>
        <v>0</v>
      </c>
      <c r="Q344" s="51" t="str">
        <f>IF('3. Input Data'!L352=0,"--",'3. Input Data'!L352)</f>
        <v>--</v>
      </c>
      <c r="R344" s="58">
        <f t="shared" si="57"/>
        <v>0</v>
      </c>
      <c r="S344" s="74">
        <f t="shared" si="58"/>
        <v>0</v>
      </c>
      <c r="T344" s="58">
        <f t="shared" si="59"/>
        <v>0</v>
      </c>
    </row>
    <row r="345" spans="1:20" x14ac:dyDescent="0.2">
      <c r="A345" s="71">
        <v>338</v>
      </c>
      <c r="B345" s="39">
        <f>'3. Input Data'!B353</f>
        <v>0</v>
      </c>
      <c r="C345" s="51" t="str">
        <f>IF('3. Input Data'!D353=0,"--",'3. Input Data'!D353)</f>
        <v>--</v>
      </c>
      <c r="D345" s="58">
        <f t="shared" si="50"/>
        <v>0</v>
      </c>
      <c r="E345" s="74" t="str">
        <f>IF('3. Input Data'!E353=0,"--",'3. Input Data'!E353)</f>
        <v>--</v>
      </c>
      <c r="F345" s="58">
        <f t="shared" si="51"/>
        <v>0</v>
      </c>
      <c r="G345" s="51" t="str">
        <f>IF('3. Input Data'!G353=0,"--",'3. Input Data'!G353)</f>
        <v>--</v>
      </c>
      <c r="H345" s="58">
        <f t="shared" si="52"/>
        <v>0</v>
      </c>
      <c r="I345" s="51" t="str">
        <f>IF('3. Input Data'!H353=0,"--",'3. Input Data'!H353)</f>
        <v>--</v>
      </c>
      <c r="J345" s="58">
        <f t="shared" si="53"/>
        <v>0</v>
      </c>
      <c r="K345" s="51" t="str">
        <f>IF('3. Input Data'!I353=0,"--",'3. Input Data'!I353)</f>
        <v>--</v>
      </c>
      <c r="L345" s="58">
        <f t="shared" si="54"/>
        <v>0</v>
      </c>
      <c r="M345" s="51" t="str">
        <f>IF('3. Input Data'!J353=0,"--",'3. Input Data'!J353)</f>
        <v>--</v>
      </c>
      <c r="N345" s="58">
        <f t="shared" si="55"/>
        <v>0</v>
      </c>
      <c r="O345" s="51" t="str">
        <f>IF('3. Input Data'!K353=0,"--",'3. Input Data'!K353)</f>
        <v>--</v>
      </c>
      <c r="P345" s="58">
        <f t="shared" si="56"/>
        <v>0</v>
      </c>
      <c r="Q345" s="51" t="str">
        <f>IF('3. Input Data'!L353=0,"--",'3. Input Data'!L353)</f>
        <v>--</v>
      </c>
      <c r="R345" s="58">
        <f t="shared" si="57"/>
        <v>0</v>
      </c>
      <c r="S345" s="74">
        <f t="shared" si="58"/>
        <v>0</v>
      </c>
      <c r="T345" s="58">
        <f t="shared" si="59"/>
        <v>0</v>
      </c>
    </row>
    <row r="346" spans="1:20" x14ac:dyDescent="0.2">
      <c r="A346" s="71">
        <v>339</v>
      </c>
      <c r="B346" s="39">
        <f>'3. Input Data'!B354</f>
        <v>0</v>
      </c>
      <c r="C346" s="51" t="str">
        <f>IF('3. Input Data'!D354=0,"--",'3. Input Data'!D354)</f>
        <v>--</v>
      </c>
      <c r="D346" s="58">
        <f t="shared" si="50"/>
        <v>0</v>
      </c>
      <c r="E346" s="74" t="str">
        <f>IF('3. Input Data'!E354=0,"--",'3. Input Data'!E354)</f>
        <v>--</v>
      </c>
      <c r="F346" s="58">
        <f t="shared" si="51"/>
        <v>0</v>
      </c>
      <c r="G346" s="51" t="str">
        <f>IF('3. Input Data'!G354=0,"--",'3. Input Data'!G354)</f>
        <v>--</v>
      </c>
      <c r="H346" s="58">
        <f t="shared" si="52"/>
        <v>0</v>
      </c>
      <c r="I346" s="51" t="str">
        <f>IF('3. Input Data'!H354=0,"--",'3. Input Data'!H354)</f>
        <v>--</v>
      </c>
      <c r="J346" s="58">
        <f t="shared" si="53"/>
        <v>0</v>
      </c>
      <c r="K346" s="51" t="str">
        <f>IF('3. Input Data'!I354=0,"--",'3. Input Data'!I354)</f>
        <v>--</v>
      </c>
      <c r="L346" s="58">
        <f t="shared" si="54"/>
        <v>0</v>
      </c>
      <c r="M346" s="51" t="str">
        <f>IF('3. Input Data'!J354=0,"--",'3. Input Data'!J354)</f>
        <v>--</v>
      </c>
      <c r="N346" s="58">
        <f t="shared" si="55"/>
        <v>0</v>
      </c>
      <c r="O346" s="51" t="str">
        <f>IF('3. Input Data'!K354=0,"--",'3. Input Data'!K354)</f>
        <v>--</v>
      </c>
      <c r="P346" s="58">
        <f t="shared" si="56"/>
        <v>0</v>
      </c>
      <c r="Q346" s="51" t="str">
        <f>IF('3. Input Data'!L354=0,"--",'3. Input Data'!L354)</f>
        <v>--</v>
      </c>
      <c r="R346" s="58">
        <f t="shared" si="57"/>
        <v>0</v>
      </c>
      <c r="S346" s="74">
        <f t="shared" si="58"/>
        <v>0</v>
      </c>
      <c r="T346" s="58">
        <f t="shared" si="59"/>
        <v>0</v>
      </c>
    </row>
    <row r="347" spans="1:20" x14ac:dyDescent="0.2">
      <c r="A347" s="71">
        <v>340</v>
      </c>
      <c r="B347" s="39">
        <f>'3. Input Data'!B355</f>
        <v>0</v>
      </c>
      <c r="C347" s="51" t="str">
        <f>IF('3. Input Data'!D355=0,"--",'3. Input Data'!D355)</f>
        <v>--</v>
      </c>
      <c r="D347" s="58">
        <f t="shared" si="50"/>
        <v>0</v>
      </c>
      <c r="E347" s="74" t="str">
        <f>IF('3. Input Data'!E355=0,"--",'3. Input Data'!E355)</f>
        <v>--</v>
      </c>
      <c r="F347" s="58">
        <f t="shared" si="51"/>
        <v>0</v>
      </c>
      <c r="G347" s="51" t="str">
        <f>IF('3. Input Data'!G355=0,"--",'3. Input Data'!G355)</f>
        <v>--</v>
      </c>
      <c r="H347" s="58">
        <f t="shared" si="52"/>
        <v>0</v>
      </c>
      <c r="I347" s="51" t="str">
        <f>IF('3. Input Data'!H355=0,"--",'3. Input Data'!H355)</f>
        <v>--</v>
      </c>
      <c r="J347" s="58">
        <f t="shared" si="53"/>
        <v>0</v>
      </c>
      <c r="K347" s="51" t="str">
        <f>IF('3. Input Data'!I355=0,"--",'3. Input Data'!I355)</f>
        <v>--</v>
      </c>
      <c r="L347" s="58">
        <f t="shared" si="54"/>
        <v>0</v>
      </c>
      <c r="M347" s="51" t="str">
        <f>IF('3. Input Data'!J355=0,"--",'3. Input Data'!J355)</f>
        <v>--</v>
      </c>
      <c r="N347" s="58">
        <f t="shared" si="55"/>
        <v>0</v>
      </c>
      <c r="O347" s="51" t="str">
        <f>IF('3. Input Data'!K355=0,"--",'3. Input Data'!K355)</f>
        <v>--</v>
      </c>
      <c r="P347" s="58">
        <f t="shared" si="56"/>
        <v>0</v>
      </c>
      <c r="Q347" s="51" t="str">
        <f>IF('3. Input Data'!L355=0,"--",'3. Input Data'!L355)</f>
        <v>--</v>
      </c>
      <c r="R347" s="58">
        <f t="shared" si="57"/>
        <v>0</v>
      </c>
      <c r="S347" s="74">
        <f t="shared" si="58"/>
        <v>0</v>
      </c>
      <c r="T347" s="58">
        <f t="shared" si="59"/>
        <v>0</v>
      </c>
    </row>
    <row r="348" spans="1:20" x14ac:dyDescent="0.2">
      <c r="A348" s="71">
        <v>341</v>
      </c>
      <c r="B348" s="39">
        <f>'3. Input Data'!B356</f>
        <v>0</v>
      </c>
      <c r="C348" s="51" t="str">
        <f>IF('3. Input Data'!D356=0,"--",'3. Input Data'!D356)</f>
        <v>--</v>
      </c>
      <c r="D348" s="58">
        <f t="shared" si="50"/>
        <v>0</v>
      </c>
      <c r="E348" s="74" t="str">
        <f>IF('3. Input Data'!E356=0,"--",'3. Input Data'!E356)</f>
        <v>--</v>
      </c>
      <c r="F348" s="58">
        <f t="shared" si="51"/>
        <v>0</v>
      </c>
      <c r="G348" s="51" t="str">
        <f>IF('3. Input Data'!G356=0,"--",'3. Input Data'!G356)</f>
        <v>--</v>
      </c>
      <c r="H348" s="58">
        <f t="shared" si="52"/>
        <v>0</v>
      </c>
      <c r="I348" s="51" t="str">
        <f>IF('3. Input Data'!H356=0,"--",'3. Input Data'!H356)</f>
        <v>--</v>
      </c>
      <c r="J348" s="58">
        <f t="shared" si="53"/>
        <v>0</v>
      </c>
      <c r="K348" s="51" t="str">
        <f>IF('3. Input Data'!I356=0,"--",'3. Input Data'!I356)</f>
        <v>--</v>
      </c>
      <c r="L348" s="58">
        <f t="shared" si="54"/>
        <v>0</v>
      </c>
      <c r="M348" s="51" t="str">
        <f>IF('3. Input Data'!J356=0,"--",'3. Input Data'!J356)</f>
        <v>--</v>
      </c>
      <c r="N348" s="58">
        <f t="shared" si="55"/>
        <v>0</v>
      </c>
      <c r="O348" s="51" t="str">
        <f>IF('3. Input Data'!K356=0,"--",'3. Input Data'!K356)</f>
        <v>--</v>
      </c>
      <c r="P348" s="58">
        <f t="shared" si="56"/>
        <v>0</v>
      </c>
      <c r="Q348" s="51" t="str">
        <f>IF('3. Input Data'!L356=0,"--",'3. Input Data'!L356)</f>
        <v>--</v>
      </c>
      <c r="R348" s="58">
        <f t="shared" si="57"/>
        <v>0</v>
      </c>
      <c r="S348" s="74">
        <f t="shared" si="58"/>
        <v>0</v>
      </c>
      <c r="T348" s="58">
        <f t="shared" si="59"/>
        <v>0</v>
      </c>
    </row>
    <row r="349" spans="1:20" x14ac:dyDescent="0.2">
      <c r="A349" s="71">
        <v>342</v>
      </c>
      <c r="B349" s="39">
        <f>'3. Input Data'!B357</f>
        <v>0</v>
      </c>
      <c r="C349" s="51" t="str">
        <f>IF('3. Input Data'!D357=0,"--",'3. Input Data'!D357)</f>
        <v>--</v>
      </c>
      <c r="D349" s="58">
        <f t="shared" si="50"/>
        <v>0</v>
      </c>
      <c r="E349" s="74" t="str">
        <f>IF('3. Input Data'!E357=0,"--",'3. Input Data'!E357)</f>
        <v>--</v>
      </c>
      <c r="F349" s="58">
        <f t="shared" si="51"/>
        <v>0</v>
      </c>
      <c r="G349" s="51" t="str">
        <f>IF('3. Input Data'!G357=0,"--",'3. Input Data'!G357)</f>
        <v>--</v>
      </c>
      <c r="H349" s="58">
        <f t="shared" si="52"/>
        <v>0</v>
      </c>
      <c r="I349" s="51" t="str">
        <f>IF('3. Input Data'!H357=0,"--",'3. Input Data'!H357)</f>
        <v>--</v>
      </c>
      <c r="J349" s="58">
        <f t="shared" si="53"/>
        <v>0</v>
      </c>
      <c r="K349" s="51" t="str">
        <f>IF('3. Input Data'!I357=0,"--",'3. Input Data'!I357)</f>
        <v>--</v>
      </c>
      <c r="L349" s="58">
        <f t="shared" si="54"/>
        <v>0</v>
      </c>
      <c r="M349" s="51" t="str">
        <f>IF('3. Input Data'!J357=0,"--",'3. Input Data'!J357)</f>
        <v>--</v>
      </c>
      <c r="N349" s="58">
        <f t="shared" si="55"/>
        <v>0</v>
      </c>
      <c r="O349" s="51" t="str">
        <f>IF('3. Input Data'!K357=0,"--",'3. Input Data'!K357)</f>
        <v>--</v>
      </c>
      <c r="P349" s="58">
        <f t="shared" si="56"/>
        <v>0</v>
      </c>
      <c r="Q349" s="51" t="str">
        <f>IF('3. Input Data'!L357=0,"--",'3. Input Data'!L357)</f>
        <v>--</v>
      </c>
      <c r="R349" s="58">
        <f t="shared" si="57"/>
        <v>0</v>
      </c>
      <c r="S349" s="74">
        <f t="shared" si="58"/>
        <v>0</v>
      </c>
      <c r="T349" s="58">
        <f t="shared" si="59"/>
        <v>0</v>
      </c>
    </row>
    <row r="350" spans="1:20" x14ac:dyDescent="0.2">
      <c r="A350" s="71">
        <v>343</v>
      </c>
      <c r="B350" s="39">
        <f>'3. Input Data'!B358</f>
        <v>0</v>
      </c>
      <c r="C350" s="51" t="str">
        <f>IF('3. Input Data'!D358=0,"--",'3. Input Data'!D358)</f>
        <v>--</v>
      </c>
      <c r="D350" s="58">
        <f t="shared" si="50"/>
        <v>0</v>
      </c>
      <c r="E350" s="74" t="str">
        <f>IF('3. Input Data'!E358=0,"--",'3. Input Data'!E358)</f>
        <v>--</v>
      </c>
      <c r="F350" s="58">
        <f t="shared" si="51"/>
        <v>0</v>
      </c>
      <c r="G350" s="51" t="str">
        <f>IF('3. Input Data'!G358=0,"--",'3. Input Data'!G358)</f>
        <v>--</v>
      </c>
      <c r="H350" s="58">
        <f t="shared" si="52"/>
        <v>0</v>
      </c>
      <c r="I350" s="51" t="str">
        <f>IF('3. Input Data'!H358=0,"--",'3. Input Data'!H358)</f>
        <v>--</v>
      </c>
      <c r="J350" s="58">
        <f t="shared" si="53"/>
        <v>0</v>
      </c>
      <c r="K350" s="51" t="str">
        <f>IF('3. Input Data'!I358=0,"--",'3. Input Data'!I358)</f>
        <v>--</v>
      </c>
      <c r="L350" s="58">
        <f t="shared" si="54"/>
        <v>0</v>
      </c>
      <c r="M350" s="51" t="str">
        <f>IF('3. Input Data'!J358=0,"--",'3. Input Data'!J358)</f>
        <v>--</v>
      </c>
      <c r="N350" s="58">
        <f t="shared" si="55"/>
        <v>0</v>
      </c>
      <c r="O350" s="51" t="str">
        <f>IF('3. Input Data'!K358=0,"--",'3. Input Data'!K358)</f>
        <v>--</v>
      </c>
      <c r="P350" s="58">
        <f t="shared" si="56"/>
        <v>0</v>
      </c>
      <c r="Q350" s="51" t="str">
        <f>IF('3. Input Data'!L358=0,"--",'3. Input Data'!L358)</f>
        <v>--</v>
      </c>
      <c r="R350" s="58">
        <f t="shared" si="57"/>
        <v>0</v>
      </c>
      <c r="S350" s="74">
        <f t="shared" si="58"/>
        <v>0</v>
      </c>
      <c r="T350" s="58">
        <f t="shared" si="59"/>
        <v>0</v>
      </c>
    </row>
    <row r="351" spans="1:20" x14ac:dyDescent="0.2">
      <c r="A351" s="71">
        <v>344</v>
      </c>
      <c r="B351" s="39">
        <f>'3. Input Data'!B359</f>
        <v>0</v>
      </c>
      <c r="C351" s="51" t="str">
        <f>IF('3. Input Data'!D359=0,"--",'3. Input Data'!D359)</f>
        <v>--</v>
      </c>
      <c r="D351" s="58">
        <f t="shared" si="50"/>
        <v>0</v>
      </c>
      <c r="E351" s="74" t="str">
        <f>IF('3. Input Data'!E359=0,"--",'3. Input Data'!E359)</f>
        <v>--</v>
      </c>
      <c r="F351" s="58">
        <f t="shared" si="51"/>
        <v>0</v>
      </c>
      <c r="G351" s="51" t="str">
        <f>IF('3. Input Data'!G359=0,"--",'3. Input Data'!G359)</f>
        <v>--</v>
      </c>
      <c r="H351" s="58">
        <f t="shared" si="52"/>
        <v>0</v>
      </c>
      <c r="I351" s="51" t="str">
        <f>IF('3. Input Data'!H359=0,"--",'3. Input Data'!H359)</f>
        <v>--</v>
      </c>
      <c r="J351" s="58">
        <f t="shared" si="53"/>
        <v>0</v>
      </c>
      <c r="K351" s="51" t="str">
        <f>IF('3. Input Data'!I359=0,"--",'3. Input Data'!I359)</f>
        <v>--</v>
      </c>
      <c r="L351" s="58">
        <f t="shared" si="54"/>
        <v>0</v>
      </c>
      <c r="M351" s="51" t="str">
        <f>IF('3. Input Data'!J359=0,"--",'3. Input Data'!J359)</f>
        <v>--</v>
      </c>
      <c r="N351" s="58">
        <f t="shared" si="55"/>
        <v>0</v>
      </c>
      <c r="O351" s="51" t="str">
        <f>IF('3. Input Data'!K359=0,"--",'3. Input Data'!K359)</f>
        <v>--</v>
      </c>
      <c r="P351" s="58">
        <f t="shared" si="56"/>
        <v>0</v>
      </c>
      <c r="Q351" s="51" t="str">
        <f>IF('3. Input Data'!L359=0,"--",'3. Input Data'!L359)</f>
        <v>--</v>
      </c>
      <c r="R351" s="58">
        <f t="shared" si="57"/>
        <v>0</v>
      </c>
      <c r="S351" s="74">
        <f t="shared" si="58"/>
        <v>0</v>
      </c>
      <c r="T351" s="58">
        <f t="shared" si="59"/>
        <v>0</v>
      </c>
    </row>
    <row r="352" spans="1:20" x14ac:dyDescent="0.2">
      <c r="A352" s="71">
        <v>345</v>
      </c>
      <c r="B352" s="39">
        <f>'3. Input Data'!B360</f>
        <v>0</v>
      </c>
      <c r="C352" s="51" t="str">
        <f>IF('3. Input Data'!D360=0,"--",'3. Input Data'!D360)</f>
        <v>--</v>
      </c>
      <c r="D352" s="58">
        <f t="shared" si="50"/>
        <v>0</v>
      </c>
      <c r="E352" s="74" t="str">
        <f>IF('3. Input Data'!E360=0,"--",'3. Input Data'!E360)</f>
        <v>--</v>
      </c>
      <c r="F352" s="58">
        <f t="shared" si="51"/>
        <v>0</v>
      </c>
      <c r="G352" s="51" t="str">
        <f>IF('3. Input Data'!G360=0,"--",'3. Input Data'!G360)</f>
        <v>--</v>
      </c>
      <c r="H352" s="58">
        <f t="shared" si="52"/>
        <v>0</v>
      </c>
      <c r="I352" s="51" t="str">
        <f>IF('3. Input Data'!H360=0,"--",'3. Input Data'!H360)</f>
        <v>--</v>
      </c>
      <c r="J352" s="58">
        <f t="shared" si="53"/>
        <v>0</v>
      </c>
      <c r="K352" s="51" t="str">
        <f>IF('3. Input Data'!I360=0,"--",'3. Input Data'!I360)</f>
        <v>--</v>
      </c>
      <c r="L352" s="58">
        <f t="shared" si="54"/>
        <v>0</v>
      </c>
      <c r="M352" s="51" t="str">
        <f>IF('3. Input Data'!J360=0,"--",'3. Input Data'!J360)</f>
        <v>--</v>
      </c>
      <c r="N352" s="58">
        <f t="shared" si="55"/>
        <v>0</v>
      </c>
      <c r="O352" s="51" t="str">
        <f>IF('3. Input Data'!K360=0,"--",'3. Input Data'!K360)</f>
        <v>--</v>
      </c>
      <c r="P352" s="58">
        <f t="shared" si="56"/>
        <v>0</v>
      </c>
      <c r="Q352" s="51" t="str">
        <f>IF('3. Input Data'!L360=0,"--",'3. Input Data'!L360)</f>
        <v>--</v>
      </c>
      <c r="R352" s="58">
        <f t="shared" si="57"/>
        <v>0</v>
      </c>
      <c r="S352" s="74">
        <f t="shared" si="58"/>
        <v>0</v>
      </c>
      <c r="T352" s="58">
        <f t="shared" si="59"/>
        <v>0</v>
      </c>
    </row>
    <row r="353" spans="1:20" x14ac:dyDescent="0.2">
      <c r="A353" s="71">
        <v>346</v>
      </c>
      <c r="B353" s="39">
        <f>'3. Input Data'!B361</f>
        <v>0</v>
      </c>
      <c r="C353" s="51" t="str">
        <f>IF('3. Input Data'!D361=0,"--",'3. Input Data'!D361)</f>
        <v>--</v>
      </c>
      <c r="D353" s="58">
        <f t="shared" si="50"/>
        <v>0</v>
      </c>
      <c r="E353" s="74" t="str">
        <f>IF('3. Input Data'!E361=0,"--",'3. Input Data'!E361)</f>
        <v>--</v>
      </c>
      <c r="F353" s="58">
        <f t="shared" si="51"/>
        <v>0</v>
      </c>
      <c r="G353" s="51" t="str">
        <f>IF('3. Input Data'!G361=0,"--",'3. Input Data'!G361)</f>
        <v>--</v>
      </c>
      <c r="H353" s="58">
        <f t="shared" si="52"/>
        <v>0</v>
      </c>
      <c r="I353" s="51" t="str">
        <f>IF('3. Input Data'!H361=0,"--",'3. Input Data'!H361)</f>
        <v>--</v>
      </c>
      <c r="J353" s="58">
        <f t="shared" si="53"/>
        <v>0</v>
      </c>
      <c r="K353" s="51" t="str">
        <f>IF('3. Input Data'!I361=0,"--",'3. Input Data'!I361)</f>
        <v>--</v>
      </c>
      <c r="L353" s="58">
        <f t="shared" si="54"/>
        <v>0</v>
      </c>
      <c r="M353" s="51" t="str">
        <f>IF('3. Input Data'!J361=0,"--",'3. Input Data'!J361)</f>
        <v>--</v>
      </c>
      <c r="N353" s="58">
        <f t="shared" si="55"/>
        <v>0</v>
      </c>
      <c r="O353" s="51" t="str">
        <f>IF('3. Input Data'!K361=0,"--",'3. Input Data'!K361)</f>
        <v>--</v>
      </c>
      <c r="P353" s="58">
        <f t="shared" si="56"/>
        <v>0</v>
      </c>
      <c r="Q353" s="51" t="str">
        <f>IF('3. Input Data'!L361=0,"--",'3. Input Data'!L361)</f>
        <v>--</v>
      </c>
      <c r="R353" s="58">
        <f t="shared" si="57"/>
        <v>0</v>
      </c>
      <c r="S353" s="74">
        <f t="shared" si="58"/>
        <v>0</v>
      </c>
      <c r="T353" s="58">
        <f t="shared" si="59"/>
        <v>0</v>
      </c>
    </row>
    <row r="354" spans="1:20" x14ac:dyDescent="0.2">
      <c r="A354" s="71">
        <v>347</v>
      </c>
      <c r="B354" s="39">
        <f>'3. Input Data'!B362</f>
        <v>0</v>
      </c>
      <c r="C354" s="51" t="str">
        <f>IF('3. Input Data'!D362=0,"--",'3. Input Data'!D362)</f>
        <v>--</v>
      </c>
      <c r="D354" s="58">
        <f t="shared" si="50"/>
        <v>0</v>
      </c>
      <c r="E354" s="74" t="str">
        <f>IF('3. Input Data'!E362=0,"--",'3. Input Data'!E362)</f>
        <v>--</v>
      </c>
      <c r="F354" s="58">
        <f t="shared" si="51"/>
        <v>0</v>
      </c>
      <c r="G354" s="51" t="str">
        <f>IF('3. Input Data'!G362=0,"--",'3. Input Data'!G362)</f>
        <v>--</v>
      </c>
      <c r="H354" s="58">
        <f t="shared" si="52"/>
        <v>0</v>
      </c>
      <c r="I354" s="51" t="str">
        <f>IF('3. Input Data'!H362=0,"--",'3. Input Data'!H362)</f>
        <v>--</v>
      </c>
      <c r="J354" s="58">
        <f t="shared" si="53"/>
        <v>0</v>
      </c>
      <c r="K354" s="51" t="str">
        <f>IF('3. Input Data'!I362=0,"--",'3. Input Data'!I362)</f>
        <v>--</v>
      </c>
      <c r="L354" s="58">
        <f t="shared" si="54"/>
        <v>0</v>
      </c>
      <c r="M354" s="51" t="str">
        <f>IF('3. Input Data'!J362=0,"--",'3. Input Data'!J362)</f>
        <v>--</v>
      </c>
      <c r="N354" s="58">
        <f t="shared" si="55"/>
        <v>0</v>
      </c>
      <c r="O354" s="51" t="str">
        <f>IF('3. Input Data'!K362=0,"--",'3. Input Data'!K362)</f>
        <v>--</v>
      </c>
      <c r="P354" s="58">
        <f t="shared" si="56"/>
        <v>0</v>
      </c>
      <c r="Q354" s="51" t="str">
        <f>IF('3. Input Data'!L362=0,"--",'3. Input Data'!L362)</f>
        <v>--</v>
      </c>
      <c r="R354" s="58">
        <f t="shared" si="57"/>
        <v>0</v>
      </c>
      <c r="S354" s="74">
        <f t="shared" si="58"/>
        <v>0</v>
      </c>
      <c r="T354" s="58">
        <f t="shared" si="59"/>
        <v>0</v>
      </c>
    </row>
    <row r="355" spans="1:20" x14ac:dyDescent="0.2">
      <c r="A355" s="71">
        <v>348</v>
      </c>
      <c r="B355" s="39">
        <f>'3. Input Data'!B363</f>
        <v>0</v>
      </c>
      <c r="C355" s="51" t="str">
        <f>IF('3. Input Data'!D363=0,"--",'3. Input Data'!D363)</f>
        <v>--</v>
      </c>
      <c r="D355" s="58">
        <f t="shared" si="50"/>
        <v>0</v>
      </c>
      <c r="E355" s="74" t="str">
        <f>IF('3. Input Data'!E363=0,"--",'3. Input Data'!E363)</f>
        <v>--</v>
      </c>
      <c r="F355" s="58">
        <f t="shared" si="51"/>
        <v>0</v>
      </c>
      <c r="G355" s="51" t="str">
        <f>IF('3. Input Data'!G363=0,"--",'3. Input Data'!G363)</f>
        <v>--</v>
      </c>
      <c r="H355" s="58">
        <f t="shared" si="52"/>
        <v>0</v>
      </c>
      <c r="I355" s="51" t="str">
        <f>IF('3. Input Data'!H363=0,"--",'3. Input Data'!H363)</f>
        <v>--</v>
      </c>
      <c r="J355" s="58">
        <f t="shared" si="53"/>
        <v>0</v>
      </c>
      <c r="K355" s="51" t="str">
        <f>IF('3. Input Data'!I363=0,"--",'3. Input Data'!I363)</f>
        <v>--</v>
      </c>
      <c r="L355" s="58">
        <f t="shared" si="54"/>
        <v>0</v>
      </c>
      <c r="M355" s="51" t="str">
        <f>IF('3. Input Data'!J363=0,"--",'3. Input Data'!J363)</f>
        <v>--</v>
      </c>
      <c r="N355" s="58">
        <f t="shared" si="55"/>
        <v>0</v>
      </c>
      <c r="O355" s="51" t="str">
        <f>IF('3. Input Data'!K363=0,"--",'3. Input Data'!K363)</f>
        <v>--</v>
      </c>
      <c r="P355" s="58">
        <f t="shared" si="56"/>
        <v>0</v>
      </c>
      <c r="Q355" s="51" t="str">
        <f>IF('3. Input Data'!L363=0,"--",'3. Input Data'!L363)</f>
        <v>--</v>
      </c>
      <c r="R355" s="58">
        <f t="shared" si="57"/>
        <v>0</v>
      </c>
      <c r="S355" s="74">
        <f t="shared" si="58"/>
        <v>0</v>
      </c>
      <c r="T355" s="58">
        <f t="shared" si="59"/>
        <v>0</v>
      </c>
    </row>
    <row r="356" spans="1:20" x14ac:dyDescent="0.2">
      <c r="A356" s="71">
        <v>349</v>
      </c>
      <c r="B356" s="39">
        <f>'3. Input Data'!B364</f>
        <v>0</v>
      </c>
      <c r="C356" s="51" t="str">
        <f>IF('3. Input Data'!D364=0,"--",'3. Input Data'!D364)</f>
        <v>--</v>
      </c>
      <c r="D356" s="58">
        <f t="shared" si="50"/>
        <v>0</v>
      </c>
      <c r="E356" s="74" t="str">
        <f>IF('3. Input Data'!E364=0,"--",'3. Input Data'!E364)</f>
        <v>--</v>
      </c>
      <c r="F356" s="58">
        <f t="shared" si="51"/>
        <v>0</v>
      </c>
      <c r="G356" s="51" t="str">
        <f>IF('3. Input Data'!G364=0,"--",'3. Input Data'!G364)</f>
        <v>--</v>
      </c>
      <c r="H356" s="58">
        <f t="shared" si="52"/>
        <v>0</v>
      </c>
      <c r="I356" s="51" t="str">
        <f>IF('3. Input Data'!H364=0,"--",'3. Input Data'!H364)</f>
        <v>--</v>
      </c>
      <c r="J356" s="58">
        <f t="shared" si="53"/>
        <v>0</v>
      </c>
      <c r="K356" s="51" t="str">
        <f>IF('3. Input Data'!I364=0,"--",'3. Input Data'!I364)</f>
        <v>--</v>
      </c>
      <c r="L356" s="58">
        <f t="shared" si="54"/>
        <v>0</v>
      </c>
      <c r="M356" s="51" t="str">
        <f>IF('3. Input Data'!J364=0,"--",'3. Input Data'!J364)</f>
        <v>--</v>
      </c>
      <c r="N356" s="58">
        <f t="shared" si="55"/>
        <v>0</v>
      </c>
      <c r="O356" s="51" t="str">
        <f>IF('3. Input Data'!K364=0,"--",'3. Input Data'!K364)</f>
        <v>--</v>
      </c>
      <c r="P356" s="58">
        <f t="shared" si="56"/>
        <v>0</v>
      </c>
      <c r="Q356" s="51" t="str">
        <f>IF('3. Input Data'!L364=0,"--",'3. Input Data'!L364)</f>
        <v>--</v>
      </c>
      <c r="R356" s="58">
        <f t="shared" si="57"/>
        <v>0</v>
      </c>
      <c r="S356" s="74">
        <f t="shared" si="58"/>
        <v>0</v>
      </c>
      <c r="T356" s="58">
        <f t="shared" si="59"/>
        <v>0</v>
      </c>
    </row>
    <row r="357" spans="1:20" x14ac:dyDescent="0.2">
      <c r="A357" s="71">
        <v>350</v>
      </c>
      <c r="B357" s="39">
        <f>'3. Input Data'!B365</f>
        <v>0</v>
      </c>
      <c r="C357" s="51" t="str">
        <f>IF('3. Input Data'!D365=0,"--",'3. Input Data'!D365)</f>
        <v>--</v>
      </c>
      <c r="D357" s="58">
        <f t="shared" si="50"/>
        <v>0</v>
      </c>
      <c r="E357" s="74" t="str">
        <f>IF('3. Input Data'!E365=0,"--",'3. Input Data'!E365)</f>
        <v>--</v>
      </c>
      <c r="F357" s="58">
        <f t="shared" si="51"/>
        <v>0</v>
      </c>
      <c r="G357" s="51" t="str">
        <f>IF('3. Input Data'!G365=0,"--",'3. Input Data'!G365)</f>
        <v>--</v>
      </c>
      <c r="H357" s="58">
        <f t="shared" si="52"/>
        <v>0</v>
      </c>
      <c r="I357" s="51" t="str">
        <f>IF('3. Input Data'!H365=0,"--",'3. Input Data'!H365)</f>
        <v>--</v>
      </c>
      <c r="J357" s="58">
        <f t="shared" si="53"/>
        <v>0</v>
      </c>
      <c r="K357" s="51" t="str">
        <f>IF('3. Input Data'!I365=0,"--",'3. Input Data'!I365)</f>
        <v>--</v>
      </c>
      <c r="L357" s="58">
        <f t="shared" si="54"/>
        <v>0</v>
      </c>
      <c r="M357" s="51" t="str">
        <f>IF('3. Input Data'!J365=0,"--",'3. Input Data'!J365)</f>
        <v>--</v>
      </c>
      <c r="N357" s="58">
        <f t="shared" si="55"/>
        <v>0</v>
      </c>
      <c r="O357" s="51" t="str">
        <f>IF('3. Input Data'!K365=0,"--",'3. Input Data'!K365)</f>
        <v>--</v>
      </c>
      <c r="P357" s="58">
        <f t="shared" si="56"/>
        <v>0</v>
      </c>
      <c r="Q357" s="51" t="str">
        <f>IF('3. Input Data'!L365=0,"--",'3. Input Data'!L365)</f>
        <v>--</v>
      </c>
      <c r="R357" s="58">
        <f t="shared" si="57"/>
        <v>0</v>
      </c>
      <c r="S357" s="74">
        <f t="shared" si="58"/>
        <v>0</v>
      </c>
      <c r="T357" s="58">
        <f t="shared" si="59"/>
        <v>0</v>
      </c>
    </row>
    <row r="358" spans="1:20" x14ac:dyDescent="0.2">
      <c r="A358" s="71">
        <v>351</v>
      </c>
      <c r="B358" s="39">
        <f>'3. Input Data'!B366</f>
        <v>0</v>
      </c>
      <c r="C358" s="51" t="str">
        <f>IF('3. Input Data'!D366=0,"--",'3. Input Data'!D366)</f>
        <v>--</v>
      </c>
      <c r="D358" s="58">
        <f t="shared" si="50"/>
        <v>0</v>
      </c>
      <c r="E358" s="74" t="str">
        <f>IF('3. Input Data'!E366=0,"--",'3. Input Data'!E366)</f>
        <v>--</v>
      </c>
      <c r="F358" s="58">
        <f t="shared" si="51"/>
        <v>0</v>
      </c>
      <c r="G358" s="51" t="str">
        <f>IF('3. Input Data'!G366=0,"--",'3. Input Data'!G366)</f>
        <v>--</v>
      </c>
      <c r="H358" s="58">
        <f t="shared" si="52"/>
        <v>0</v>
      </c>
      <c r="I358" s="51" t="str">
        <f>IF('3. Input Data'!H366=0,"--",'3. Input Data'!H366)</f>
        <v>--</v>
      </c>
      <c r="J358" s="58">
        <f t="shared" si="53"/>
        <v>0</v>
      </c>
      <c r="K358" s="51" t="str">
        <f>IF('3. Input Data'!I366=0,"--",'3. Input Data'!I366)</f>
        <v>--</v>
      </c>
      <c r="L358" s="58">
        <f t="shared" si="54"/>
        <v>0</v>
      </c>
      <c r="M358" s="51" t="str">
        <f>IF('3. Input Data'!J366=0,"--",'3. Input Data'!J366)</f>
        <v>--</v>
      </c>
      <c r="N358" s="58">
        <f t="shared" si="55"/>
        <v>0</v>
      </c>
      <c r="O358" s="51" t="str">
        <f>IF('3. Input Data'!K366=0,"--",'3. Input Data'!K366)</f>
        <v>--</v>
      </c>
      <c r="P358" s="58">
        <f t="shared" si="56"/>
        <v>0</v>
      </c>
      <c r="Q358" s="51" t="str">
        <f>IF('3. Input Data'!L366=0,"--",'3. Input Data'!L366)</f>
        <v>--</v>
      </c>
      <c r="R358" s="58">
        <f t="shared" si="57"/>
        <v>0</v>
      </c>
      <c r="S358" s="74">
        <f t="shared" si="58"/>
        <v>0</v>
      </c>
      <c r="T358" s="58">
        <f t="shared" si="59"/>
        <v>0</v>
      </c>
    </row>
    <row r="359" spans="1:20" x14ac:dyDescent="0.2">
      <c r="A359" s="71">
        <v>352</v>
      </c>
      <c r="B359" s="39">
        <f>'3. Input Data'!B367</f>
        <v>0</v>
      </c>
      <c r="C359" s="51" t="str">
        <f>IF('3. Input Data'!D367=0,"--",'3. Input Data'!D367)</f>
        <v>--</v>
      </c>
      <c r="D359" s="58">
        <f t="shared" si="50"/>
        <v>0</v>
      </c>
      <c r="E359" s="74" t="str">
        <f>IF('3. Input Data'!E367=0,"--",'3. Input Data'!E367)</f>
        <v>--</v>
      </c>
      <c r="F359" s="58">
        <f t="shared" si="51"/>
        <v>0</v>
      </c>
      <c r="G359" s="51" t="str">
        <f>IF('3. Input Data'!G367=0,"--",'3. Input Data'!G367)</f>
        <v>--</v>
      </c>
      <c r="H359" s="58">
        <f t="shared" si="52"/>
        <v>0</v>
      </c>
      <c r="I359" s="51" t="str">
        <f>IF('3. Input Data'!H367=0,"--",'3. Input Data'!H367)</f>
        <v>--</v>
      </c>
      <c r="J359" s="58">
        <f t="shared" si="53"/>
        <v>0</v>
      </c>
      <c r="K359" s="51" t="str">
        <f>IF('3. Input Data'!I367=0,"--",'3. Input Data'!I367)</f>
        <v>--</v>
      </c>
      <c r="L359" s="58">
        <f t="shared" si="54"/>
        <v>0</v>
      </c>
      <c r="M359" s="51" t="str">
        <f>IF('3. Input Data'!J367=0,"--",'3. Input Data'!J367)</f>
        <v>--</v>
      </c>
      <c r="N359" s="58">
        <f t="shared" si="55"/>
        <v>0</v>
      </c>
      <c r="O359" s="51" t="str">
        <f>IF('3. Input Data'!K367=0,"--",'3. Input Data'!K367)</f>
        <v>--</v>
      </c>
      <c r="P359" s="58">
        <f t="shared" si="56"/>
        <v>0</v>
      </c>
      <c r="Q359" s="51" t="str">
        <f>IF('3. Input Data'!L367=0,"--",'3. Input Data'!L367)</f>
        <v>--</v>
      </c>
      <c r="R359" s="58">
        <f t="shared" si="57"/>
        <v>0</v>
      </c>
      <c r="S359" s="74">
        <f t="shared" si="58"/>
        <v>0</v>
      </c>
      <c r="T359" s="58">
        <f t="shared" si="59"/>
        <v>0</v>
      </c>
    </row>
    <row r="360" spans="1:20" x14ac:dyDescent="0.2">
      <c r="A360" s="71">
        <v>353</v>
      </c>
      <c r="B360" s="39">
        <f>'3. Input Data'!B368</f>
        <v>0</v>
      </c>
      <c r="C360" s="51" t="str">
        <f>IF('3. Input Data'!D368=0,"--",'3. Input Data'!D368)</f>
        <v>--</v>
      </c>
      <c r="D360" s="58">
        <f t="shared" si="50"/>
        <v>0</v>
      </c>
      <c r="E360" s="74" t="str">
        <f>IF('3. Input Data'!E368=0,"--",'3. Input Data'!E368)</f>
        <v>--</v>
      </c>
      <c r="F360" s="58">
        <f t="shared" si="51"/>
        <v>0</v>
      </c>
      <c r="G360" s="51" t="str">
        <f>IF('3. Input Data'!G368=0,"--",'3. Input Data'!G368)</f>
        <v>--</v>
      </c>
      <c r="H360" s="58">
        <f t="shared" si="52"/>
        <v>0</v>
      </c>
      <c r="I360" s="51" t="str">
        <f>IF('3. Input Data'!H368=0,"--",'3. Input Data'!H368)</f>
        <v>--</v>
      </c>
      <c r="J360" s="58">
        <f t="shared" si="53"/>
        <v>0</v>
      </c>
      <c r="K360" s="51" t="str">
        <f>IF('3. Input Data'!I368=0,"--",'3. Input Data'!I368)</f>
        <v>--</v>
      </c>
      <c r="L360" s="58">
        <f t="shared" si="54"/>
        <v>0</v>
      </c>
      <c r="M360" s="51" t="str">
        <f>IF('3. Input Data'!J368=0,"--",'3. Input Data'!J368)</f>
        <v>--</v>
      </c>
      <c r="N360" s="58">
        <f t="shared" si="55"/>
        <v>0</v>
      </c>
      <c r="O360" s="51" t="str">
        <f>IF('3. Input Data'!K368=0,"--",'3. Input Data'!K368)</f>
        <v>--</v>
      </c>
      <c r="P360" s="58">
        <f t="shared" si="56"/>
        <v>0</v>
      </c>
      <c r="Q360" s="51" t="str">
        <f>IF('3. Input Data'!L368=0,"--",'3. Input Data'!L368)</f>
        <v>--</v>
      </c>
      <c r="R360" s="58">
        <f t="shared" si="57"/>
        <v>0</v>
      </c>
      <c r="S360" s="74">
        <f t="shared" si="58"/>
        <v>0</v>
      </c>
      <c r="T360" s="58">
        <f t="shared" si="59"/>
        <v>0</v>
      </c>
    </row>
    <row r="361" spans="1:20" x14ac:dyDescent="0.2">
      <c r="A361" s="71">
        <v>354</v>
      </c>
      <c r="B361" s="39">
        <f>'3. Input Data'!B369</f>
        <v>0</v>
      </c>
      <c r="C361" s="51" t="str">
        <f>IF('3. Input Data'!D369=0,"--",'3. Input Data'!D369)</f>
        <v>--</v>
      </c>
      <c r="D361" s="58">
        <f t="shared" si="50"/>
        <v>0</v>
      </c>
      <c r="E361" s="74" t="str">
        <f>IF('3. Input Data'!E369=0,"--",'3. Input Data'!E369)</f>
        <v>--</v>
      </c>
      <c r="F361" s="58">
        <f t="shared" si="51"/>
        <v>0</v>
      </c>
      <c r="G361" s="51" t="str">
        <f>IF('3. Input Data'!G369=0,"--",'3. Input Data'!G369)</f>
        <v>--</v>
      </c>
      <c r="H361" s="58">
        <f t="shared" si="52"/>
        <v>0</v>
      </c>
      <c r="I361" s="51" t="str">
        <f>IF('3. Input Data'!H369=0,"--",'3. Input Data'!H369)</f>
        <v>--</v>
      </c>
      <c r="J361" s="58">
        <f t="shared" si="53"/>
        <v>0</v>
      </c>
      <c r="K361" s="51" t="str">
        <f>IF('3. Input Data'!I369=0,"--",'3. Input Data'!I369)</f>
        <v>--</v>
      </c>
      <c r="L361" s="58">
        <f t="shared" si="54"/>
        <v>0</v>
      </c>
      <c r="M361" s="51" t="str">
        <f>IF('3. Input Data'!J369=0,"--",'3. Input Data'!J369)</f>
        <v>--</v>
      </c>
      <c r="N361" s="58">
        <f t="shared" si="55"/>
        <v>0</v>
      </c>
      <c r="O361" s="51" t="str">
        <f>IF('3. Input Data'!K369=0,"--",'3. Input Data'!K369)</f>
        <v>--</v>
      </c>
      <c r="P361" s="58">
        <f t="shared" si="56"/>
        <v>0</v>
      </c>
      <c r="Q361" s="51" t="str">
        <f>IF('3. Input Data'!L369=0,"--",'3. Input Data'!L369)</f>
        <v>--</v>
      </c>
      <c r="R361" s="58">
        <f t="shared" si="57"/>
        <v>0</v>
      </c>
      <c r="S361" s="74">
        <f t="shared" si="58"/>
        <v>0</v>
      </c>
      <c r="T361" s="58">
        <f t="shared" si="59"/>
        <v>0</v>
      </c>
    </row>
    <row r="362" spans="1:20" x14ac:dyDescent="0.2">
      <c r="A362" s="71">
        <v>355</v>
      </c>
      <c r="B362" s="39">
        <f>'3. Input Data'!B370</f>
        <v>0</v>
      </c>
      <c r="C362" s="51" t="str">
        <f>IF('3. Input Data'!D370=0,"--",'3. Input Data'!D370)</f>
        <v>--</v>
      </c>
      <c r="D362" s="58">
        <f t="shared" si="50"/>
        <v>0</v>
      </c>
      <c r="E362" s="74" t="str">
        <f>IF('3. Input Data'!E370=0,"--",'3. Input Data'!E370)</f>
        <v>--</v>
      </c>
      <c r="F362" s="58">
        <f t="shared" si="51"/>
        <v>0</v>
      </c>
      <c r="G362" s="51" t="str">
        <f>IF('3. Input Data'!G370=0,"--",'3. Input Data'!G370)</f>
        <v>--</v>
      </c>
      <c r="H362" s="58">
        <f t="shared" si="52"/>
        <v>0</v>
      </c>
      <c r="I362" s="51" t="str">
        <f>IF('3. Input Data'!H370=0,"--",'3. Input Data'!H370)</f>
        <v>--</v>
      </c>
      <c r="J362" s="58">
        <f t="shared" si="53"/>
        <v>0</v>
      </c>
      <c r="K362" s="51" t="str">
        <f>IF('3. Input Data'!I370=0,"--",'3. Input Data'!I370)</f>
        <v>--</v>
      </c>
      <c r="L362" s="58">
        <f t="shared" si="54"/>
        <v>0</v>
      </c>
      <c r="M362" s="51" t="str">
        <f>IF('3. Input Data'!J370=0,"--",'3. Input Data'!J370)</f>
        <v>--</v>
      </c>
      <c r="N362" s="58">
        <f t="shared" si="55"/>
        <v>0</v>
      </c>
      <c r="O362" s="51" t="str">
        <f>IF('3. Input Data'!K370=0,"--",'3. Input Data'!K370)</f>
        <v>--</v>
      </c>
      <c r="P362" s="58">
        <f t="shared" si="56"/>
        <v>0</v>
      </c>
      <c r="Q362" s="51" t="str">
        <f>IF('3. Input Data'!L370=0,"--",'3. Input Data'!L370)</f>
        <v>--</v>
      </c>
      <c r="R362" s="58">
        <f t="shared" si="57"/>
        <v>0</v>
      </c>
      <c r="S362" s="74">
        <f t="shared" si="58"/>
        <v>0</v>
      </c>
      <c r="T362" s="58">
        <f t="shared" si="59"/>
        <v>0</v>
      </c>
    </row>
    <row r="363" spans="1:20" x14ac:dyDescent="0.2">
      <c r="A363" s="71">
        <v>356</v>
      </c>
      <c r="B363" s="39">
        <f>'3. Input Data'!B371</f>
        <v>0</v>
      </c>
      <c r="C363" s="51" t="str">
        <f>IF('3. Input Data'!D371=0,"--",'3. Input Data'!D371)</f>
        <v>--</v>
      </c>
      <c r="D363" s="58">
        <f t="shared" si="50"/>
        <v>0</v>
      </c>
      <c r="E363" s="74" t="str">
        <f>IF('3. Input Data'!E371=0,"--",'3. Input Data'!E371)</f>
        <v>--</v>
      </c>
      <c r="F363" s="58">
        <f t="shared" si="51"/>
        <v>0</v>
      </c>
      <c r="G363" s="51" t="str">
        <f>IF('3. Input Data'!G371=0,"--",'3. Input Data'!G371)</f>
        <v>--</v>
      </c>
      <c r="H363" s="58">
        <f t="shared" si="52"/>
        <v>0</v>
      </c>
      <c r="I363" s="51" t="str">
        <f>IF('3. Input Data'!H371=0,"--",'3. Input Data'!H371)</f>
        <v>--</v>
      </c>
      <c r="J363" s="58">
        <f t="shared" si="53"/>
        <v>0</v>
      </c>
      <c r="K363" s="51" t="str">
        <f>IF('3. Input Data'!I371=0,"--",'3. Input Data'!I371)</f>
        <v>--</v>
      </c>
      <c r="L363" s="58">
        <f t="shared" si="54"/>
        <v>0</v>
      </c>
      <c r="M363" s="51" t="str">
        <f>IF('3. Input Data'!J371=0,"--",'3. Input Data'!J371)</f>
        <v>--</v>
      </c>
      <c r="N363" s="58">
        <f t="shared" si="55"/>
        <v>0</v>
      </c>
      <c r="O363" s="51" t="str">
        <f>IF('3. Input Data'!K371=0,"--",'3. Input Data'!K371)</f>
        <v>--</v>
      </c>
      <c r="P363" s="58">
        <f t="shared" si="56"/>
        <v>0</v>
      </c>
      <c r="Q363" s="51" t="str">
        <f>IF('3. Input Data'!L371=0,"--",'3. Input Data'!L371)</f>
        <v>--</v>
      </c>
      <c r="R363" s="58">
        <f t="shared" si="57"/>
        <v>0</v>
      </c>
      <c r="S363" s="74">
        <f t="shared" si="58"/>
        <v>0</v>
      </c>
      <c r="T363" s="58">
        <f t="shared" si="59"/>
        <v>0</v>
      </c>
    </row>
    <row r="364" spans="1:20" x14ac:dyDescent="0.2">
      <c r="A364" s="71">
        <v>357</v>
      </c>
      <c r="B364" s="39">
        <f>'3. Input Data'!B372</f>
        <v>0</v>
      </c>
      <c r="C364" s="51" t="str">
        <f>IF('3. Input Data'!D372=0,"--",'3. Input Data'!D372)</f>
        <v>--</v>
      </c>
      <c r="D364" s="58">
        <f t="shared" si="50"/>
        <v>0</v>
      </c>
      <c r="E364" s="74" t="str">
        <f>IF('3. Input Data'!E372=0,"--",'3. Input Data'!E372)</f>
        <v>--</v>
      </c>
      <c r="F364" s="58">
        <f t="shared" si="51"/>
        <v>0</v>
      </c>
      <c r="G364" s="51" t="str">
        <f>IF('3. Input Data'!G372=0,"--",'3. Input Data'!G372)</f>
        <v>--</v>
      </c>
      <c r="H364" s="58">
        <f t="shared" si="52"/>
        <v>0</v>
      </c>
      <c r="I364" s="51" t="str">
        <f>IF('3. Input Data'!H372=0,"--",'3. Input Data'!H372)</f>
        <v>--</v>
      </c>
      <c r="J364" s="58">
        <f t="shared" si="53"/>
        <v>0</v>
      </c>
      <c r="K364" s="51" t="str">
        <f>IF('3. Input Data'!I372=0,"--",'3. Input Data'!I372)</f>
        <v>--</v>
      </c>
      <c r="L364" s="58">
        <f t="shared" si="54"/>
        <v>0</v>
      </c>
      <c r="M364" s="51" t="str">
        <f>IF('3. Input Data'!J372=0,"--",'3. Input Data'!J372)</f>
        <v>--</v>
      </c>
      <c r="N364" s="58">
        <f t="shared" si="55"/>
        <v>0</v>
      </c>
      <c r="O364" s="51" t="str">
        <f>IF('3. Input Data'!K372=0,"--",'3. Input Data'!K372)</f>
        <v>--</v>
      </c>
      <c r="P364" s="58">
        <f t="shared" si="56"/>
        <v>0</v>
      </c>
      <c r="Q364" s="51" t="str">
        <f>IF('3. Input Data'!L372=0,"--",'3. Input Data'!L372)</f>
        <v>--</v>
      </c>
      <c r="R364" s="58">
        <f t="shared" si="57"/>
        <v>0</v>
      </c>
      <c r="S364" s="74">
        <f t="shared" si="58"/>
        <v>0</v>
      </c>
      <c r="T364" s="58">
        <f t="shared" si="59"/>
        <v>0</v>
      </c>
    </row>
    <row r="365" spans="1:20" x14ac:dyDescent="0.2">
      <c r="A365" s="71">
        <v>358</v>
      </c>
      <c r="B365" s="39">
        <f>'3. Input Data'!B373</f>
        <v>0</v>
      </c>
      <c r="C365" s="51" t="str">
        <f>IF('3. Input Data'!D373=0,"--",'3. Input Data'!D373)</f>
        <v>--</v>
      </c>
      <c r="D365" s="58">
        <f t="shared" si="50"/>
        <v>0</v>
      </c>
      <c r="E365" s="74" t="str">
        <f>IF('3. Input Data'!E373=0,"--",'3. Input Data'!E373)</f>
        <v>--</v>
      </c>
      <c r="F365" s="58">
        <f t="shared" si="51"/>
        <v>0</v>
      </c>
      <c r="G365" s="51" t="str">
        <f>IF('3. Input Data'!G373=0,"--",'3. Input Data'!G373)</f>
        <v>--</v>
      </c>
      <c r="H365" s="58">
        <f t="shared" si="52"/>
        <v>0</v>
      </c>
      <c r="I365" s="51" t="str">
        <f>IF('3. Input Data'!H373=0,"--",'3. Input Data'!H373)</f>
        <v>--</v>
      </c>
      <c r="J365" s="58">
        <f t="shared" si="53"/>
        <v>0</v>
      </c>
      <c r="K365" s="51" t="str">
        <f>IF('3. Input Data'!I373=0,"--",'3. Input Data'!I373)</f>
        <v>--</v>
      </c>
      <c r="L365" s="58">
        <f t="shared" si="54"/>
        <v>0</v>
      </c>
      <c r="M365" s="51" t="str">
        <f>IF('3. Input Data'!J373=0,"--",'3. Input Data'!J373)</f>
        <v>--</v>
      </c>
      <c r="N365" s="58">
        <f t="shared" si="55"/>
        <v>0</v>
      </c>
      <c r="O365" s="51" t="str">
        <f>IF('3. Input Data'!K373=0,"--",'3. Input Data'!K373)</f>
        <v>--</v>
      </c>
      <c r="P365" s="58">
        <f t="shared" si="56"/>
        <v>0</v>
      </c>
      <c r="Q365" s="51" t="str">
        <f>IF('3. Input Data'!L373=0,"--",'3. Input Data'!L373)</f>
        <v>--</v>
      </c>
      <c r="R365" s="58">
        <f t="shared" si="57"/>
        <v>0</v>
      </c>
      <c r="S365" s="74">
        <f t="shared" si="58"/>
        <v>0</v>
      </c>
      <c r="T365" s="58">
        <f t="shared" si="59"/>
        <v>0</v>
      </c>
    </row>
    <row r="366" spans="1:20" x14ac:dyDescent="0.2">
      <c r="A366" s="71">
        <v>359</v>
      </c>
      <c r="B366" s="39">
        <f>'3. Input Data'!B374</f>
        <v>0</v>
      </c>
      <c r="C366" s="51" t="str">
        <f>IF('3. Input Data'!D374=0,"--",'3. Input Data'!D374)</f>
        <v>--</v>
      </c>
      <c r="D366" s="58">
        <f t="shared" si="50"/>
        <v>0</v>
      </c>
      <c r="E366" s="74" t="str">
        <f>IF('3. Input Data'!E374=0,"--",'3. Input Data'!E374)</f>
        <v>--</v>
      </c>
      <c r="F366" s="58">
        <f t="shared" si="51"/>
        <v>0</v>
      </c>
      <c r="G366" s="51" t="str">
        <f>IF('3. Input Data'!G374=0,"--",'3. Input Data'!G374)</f>
        <v>--</v>
      </c>
      <c r="H366" s="58">
        <f t="shared" si="52"/>
        <v>0</v>
      </c>
      <c r="I366" s="51" t="str">
        <f>IF('3. Input Data'!H374=0,"--",'3. Input Data'!H374)</f>
        <v>--</v>
      </c>
      <c r="J366" s="58">
        <f t="shared" si="53"/>
        <v>0</v>
      </c>
      <c r="K366" s="51" t="str">
        <f>IF('3. Input Data'!I374=0,"--",'3. Input Data'!I374)</f>
        <v>--</v>
      </c>
      <c r="L366" s="58">
        <f t="shared" si="54"/>
        <v>0</v>
      </c>
      <c r="M366" s="51" t="str">
        <f>IF('3. Input Data'!J374=0,"--",'3. Input Data'!J374)</f>
        <v>--</v>
      </c>
      <c r="N366" s="58">
        <f t="shared" si="55"/>
        <v>0</v>
      </c>
      <c r="O366" s="51" t="str">
        <f>IF('3. Input Data'!K374=0,"--",'3. Input Data'!K374)</f>
        <v>--</v>
      </c>
      <c r="P366" s="58">
        <f t="shared" si="56"/>
        <v>0</v>
      </c>
      <c r="Q366" s="51" t="str">
        <f>IF('3. Input Data'!L374=0,"--",'3. Input Data'!L374)</f>
        <v>--</v>
      </c>
      <c r="R366" s="58">
        <f t="shared" si="57"/>
        <v>0</v>
      </c>
      <c r="S366" s="74">
        <f t="shared" si="58"/>
        <v>0</v>
      </c>
      <c r="T366" s="58">
        <f t="shared" si="59"/>
        <v>0</v>
      </c>
    </row>
    <row r="367" spans="1:20" x14ac:dyDescent="0.2">
      <c r="A367" s="71">
        <v>360</v>
      </c>
      <c r="B367" s="39">
        <f>'3. Input Data'!B375</f>
        <v>0</v>
      </c>
      <c r="C367" s="51" t="str">
        <f>IF('3. Input Data'!D375=0,"--",'3. Input Data'!D375)</f>
        <v>--</v>
      </c>
      <c r="D367" s="58">
        <f t="shared" si="50"/>
        <v>0</v>
      </c>
      <c r="E367" s="74" t="str">
        <f>IF('3. Input Data'!E375=0,"--",'3. Input Data'!E375)</f>
        <v>--</v>
      </c>
      <c r="F367" s="58">
        <f t="shared" si="51"/>
        <v>0</v>
      </c>
      <c r="G367" s="51" t="str">
        <f>IF('3. Input Data'!G375=0,"--",'3. Input Data'!G375)</f>
        <v>--</v>
      </c>
      <c r="H367" s="58">
        <f t="shared" si="52"/>
        <v>0</v>
      </c>
      <c r="I367" s="51" t="str">
        <f>IF('3. Input Data'!H375=0,"--",'3. Input Data'!H375)</f>
        <v>--</v>
      </c>
      <c r="J367" s="58">
        <f t="shared" si="53"/>
        <v>0</v>
      </c>
      <c r="K367" s="51" t="str">
        <f>IF('3. Input Data'!I375=0,"--",'3. Input Data'!I375)</f>
        <v>--</v>
      </c>
      <c r="L367" s="58">
        <f t="shared" si="54"/>
        <v>0</v>
      </c>
      <c r="M367" s="51" t="str">
        <f>IF('3. Input Data'!J375=0,"--",'3. Input Data'!J375)</f>
        <v>--</v>
      </c>
      <c r="N367" s="58">
        <f t="shared" si="55"/>
        <v>0</v>
      </c>
      <c r="O367" s="51" t="str">
        <f>IF('3. Input Data'!K375=0,"--",'3. Input Data'!K375)</f>
        <v>--</v>
      </c>
      <c r="P367" s="58">
        <f t="shared" si="56"/>
        <v>0</v>
      </c>
      <c r="Q367" s="51" t="str">
        <f>IF('3. Input Data'!L375=0,"--",'3. Input Data'!L375)</f>
        <v>--</v>
      </c>
      <c r="R367" s="58">
        <f t="shared" si="57"/>
        <v>0</v>
      </c>
      <c r="S367" s="74">
        <f t="shared" si="58"/>
        <v>0</v>
      </c>
      <c r="T367" s="58">
        <f t="shared" si="59"/>
        <v>0</v>
      </c>
    </row>
    <row r="368" spans="1:20" x14ac:dyDescent="0.2">
      <c r="A368" s="71">
        <v>361</v>
      </c>
      <c r="B368" s="39">
        <f>'3. Input Data'!B376</f>
        <v>0</v>
      </c>
      <c r="C368" s="51" t="str">
        <f>IF('3. Input Data'!D376=0,"--",'3. Input Data'!D376)</f>
        <v>--</v>
      </c>
      <c r="D368" s="58">
        <f t="shared" si="50"/>
        <v>0</v>
      </c>
      <c r="E368" s="74" t="str">
        <f>IF('3. Input Data'!E376=0,"--",'3. Input Data'!E376)</f>
        <v>--</v>
      </c>
      <c r="F368" s="58">
        <f t="shared" si="51"/>
        <v>0</v>
      </c>
      <c r="G368" s="51" t="str">
        <f>IF('3. Input Data'!G376=0,"--",'3. Input Data'!G376)</f>
        <v>--</v>
      </c>
      <c r="H368" s="58">
        <f t="shared" si="52"/>
        <v>0</v>
      </c>
      <c r="I368" s="51" t="str">
        <f>IF('3. Input Data'!H376=0,"--",'3. Input Data'!H376)</f>
        <v>--</v>
      </c>
      <c r="J368" s="58">
        <f t="shared" si="53"/>
        <v>0</v>
      </c>
      <c r="K368" s="51" t="str">
        <f>IF('3. Input Data'!I376=0,"--",'3. Input Data'!I376)</f>
        <v>--</v>
      </c>
      <c r="L368" s="58">
        <f t="shared" si="54"/>
        <v>0</v>
      </c>
      <c r="M368" s="51" t="str">
        <f>IF('3. Input Data'!J376=0,"--",'3. Input Data'!J376)</f>
        <v>--</v>
      </c>
      <c r="N368" s="58">
        <f t="shared" si="55"/>
        <v>0</v>
      </c>
      <c r="O368" s="51" t="str">
        <f>IF('3. Input Data'!K376=0,"--",'3. Input Data'!K376)</f>
        <v>--</v>
      </c>
      <c r="P368" s="58">
        <f t="shared" si="56"/>
        <v>0</v>
      </c>
      <c r="Q368" s="51" t="str">
        <f>IF('3. Input Data'!L376=0,"--",'3. Input Data'!L376)</f>
        <v>--</v>
      </c>
      <c r="R368" s="58">
        <f t="shared" si="57"/>
        <v>0</v>
      </c>
      <c r="S368" s="74">
        <f t="shared" si="58"/>
        <v>0</v>
      </c>
      <c r="T368" s="58">
        <f t="shared" si="59"/>
        <v>0</v>
      </c>
    </row>
    <row r="369" spans="1:20" x14ac:dyDescent="0.2">
      <c r="A369" s="71">
        <v>362</v>
      </c>
      <c r="B369" s="39">
        <f>'3. Input Data'!B377</f>
        <v>0</v>
      </c>
      <c r="C369" s="51" t="str">
        <f>IF('3. Input Data'!D377=0,"--",'3. Input Data'!D377)</f>
        <v>--</v>
      </c>
      <c r="D369" s="58">
        <f t="shared" si="50"/>
        <v>0</v>
      </c>
      <c r="E369" s="74" t="str">
        <f>IF('3. Input Data'!E377=0,"--",'3. Input Data'!E377)</f>
        <v>--</v>
      </c>
      <c r="F369" s="58">
        <f t="shared" si="51"/>
        <v>0</v>
      </c>
      <c r="G369" s="51" t="str">
        <f>IF('3. Input Data'!G377=0,"--",'3. Input Data'!G377)</f>
        <v>--</v>
      </c>
      <c r="H369" s="58">
        <f t="shared" si="52"/>
        <v>0</v>
      </c>
      <c r="I369" s="51" t="str">
        <f>IF('3. Input Data'!H377=0,"--",'3. Input Data'!H377)</f>
        <v>--</v>
      </c>
      <c r="J369" s="58">
        <f t="shared" si="53"/>
        <v>0</v>
      </c>
      <c r="K369" s="51" t="str">
        <f>IF('3. Input Data'!I377=0,"--",'3. Input Data'!I377)</f>
        <v>--</v>
      </c>
      <c r="L369" s="58">
        <f t="shared" si="54"/>
        <v>0</v>
      </c>
      <c r="M369" s="51" t="str">
        <f>IF('3. Input Data'!J377=0,"--",'3. Input Data'!J377)</f>
        <v>--</v>
      </c>
      <c r="N369" s="58">
        <f t="shared" si="55"/>
        <v>0</v>
      </c>
      <c r="O369" s="51" t="str">
        <f>IF('3. Input Data'!K377=0,"--",'3. Input Data'!K377)</f>
        <v>--</v>
      </c>
      <c r="P369" s="58">
        <f t="shared" si="56"/>
        <v>0</v>
      </c>
      <c r="Q369" s="51" t="str">
        <f>IF('3. Input Data'!L377=0,"--",'3. Input Data'!L377)</f>
        <v>--</v>
      </c>
      <c r="R369" s="58">
        <f t="shared" si="57"/>
        <v>0</v>
      </c>
      <c r="S369" s="74">
        <f t="shared" si="58"/>
        <v>0</v>
      </c>
      <c r="T369" s="58">
        <f t="shared" si="59"/>
        <v>0</v>
      </c>
    </row>
    <row r="370" spans="1:20" x14ac:dyDescent="0.2">
      <c r="A370" s="71">
        <v>363</v>
      </c>
      <c r="B370" s="39">
        <f>'3. Input Data'!B378</f>
        <v>0</v>
      </c>
      <c r="C370" s="51" t="str">
        <f>IF('3. Input Data'!D378=0,"--",'3. Input Data'!D378)</f>
        <v>--</v>
      </c>
      <c r="D370" s="58">
        <f t="shared" si="50"/>
        <v>0</v>
      </c>
      <c r="E370" s="74" t="str">
        <f>IF('3. Input Data'!E378=0,"--",'3. Input Data'!E378)</f>
        <v>--</v>
      </c>
      <c r="F370" s="58">
        <f t="shared" si="51"/>
        <v>0</v>
      </c>
      <c r="G370" s="51" t="str">
        <f>IF('3. Input Data'!G378=0,"--",'3. Input Data'!G378)</f>
        <v>--</v>
      </c>
      <c r="H370" s="58">
        <f t="shared" si="52"/>
        <v>0</v>
      </c>
      <c r="I370" s="51" t="str">
        <f>IF('3. Input Data'!H378=0,"--",'3. Input Data'!H378)</f>
        <v>--</v>
      </c>
      <c r="J370" s="58">
        <f t="shared" si="53"/>
        <v>0</v>
      </c>
      <c r="K370" s="51" t="str">
        <f>IF('3. Input Data'!I378=0,"--",'3. Input Data'!I378)</f>
        <v>--</v>
      </c>
      <c r="L370" s="58">
        <f t="shared" si="54"/>
        <v>0</v>
      </c>
      <c r="M370" s="51" t="str">
        <f>IF('3. Input Data'!J378=0,"--",'3. Input Data'!J378)</f>
        <v>--</v>
      </c>
      <c r="N370" s="58">
        <f t="shared" si="55"/>
        <v>0</v>
      </c>
      <c r="O370" s="51" t="str">
        <f>IF('3. Input Data'!K378=0,"--",'3. Input Data'!K378)</f>
        <v>--</v>
      </c>
      <c r="P370" s="58">
        <f t="shared" si="56"/>
        <v>0</v>
      </c>
      <c r="Q370" s="51" t="str">
        <f>IF('3. Input Data'!L378=0,"--",'3. Input Data'!L378)</f>
        <v>--</v>
      </c>
      <c r="R370" s="58">
        <f t="shared" si="57"/>
        <v>0</v>
      </c>
      <c r="S370" s="74">
        <f t="shared" si="58"/>
        <v>0</v>
      </c>
      <c r="T370" s="58">
        <f t="shared" si="59"/>
        <v>0</v>
      </c>
    </row>
    <row r="371" spans="1:20" x14ac:dyDescent="0.2">
      <c r="A371" s="71">
        <v>364</v>
      </c>
      <c r="B371" s="39">
        <f>'3. Input Data'!B379</f>
        <v>0</v>
      </c>
      <c r="C371" s="51" t="str">
        <f>IF('3. Input Data'!D379=0,"--",'3. Input Data'!D379)</f>
        <v>--</v>
      </c>
      <c r="D371" s="58">
        <f t="shared" si="50"/>
        <v>0</v>
      </c>
      <c r="E371" s="74" t="str">
        <f>IF('3. Input Data'!E379=0,"--",'3. Input Data'!E379)</f>
        <v>--</v>
      </c>
      <c r="F371" s="58">
        <f t="shared" si="51"/>
        <v>0</v>
      </c>
      <c r="G371" s="51" t="str">
        <f>IF('3. Input Data'!G379=0,"--",'3. Input Data'!G379)</f>
        <v>--</v>
      </c>
      <c r="H371" s="58">
        <f t="shared" si="52"/>
        <v>0</v>
      </c>
      <c r="I371" s="51" t="str">
        <f>IF('3. Input Data'!H379=0,"--",'3. Input Data'!H379)</f>
        <v>--</v>
      </c>
      <c r="J371" s="58">
        <f t="shared" si="53"/>
        <v>0</v>
      </c>
      <c r="K371" s="51" t="str">
        <f>IF('3. Input Data'!I379=0,"--",'3. Input Data'!I379)</f>
        <v>--</v>
      </c>
      <c r="L371" s="58">
        <f t="shared" si="54"/>
        <v>0</v>
      </c>
      <c r="M371" s="51" t="str">
        <f>IF('3. Input Data'!J379=0,"--",'3. Input Data'!J379)</f>
        <v>--</v>
      </c>
      <c r="N371" s="58">
        <f t="shared" si="55"/>
        <v>0</v>
      </c>
      <c r="O371" s="51" t="str">
        <f>IF('3. Input Data'!K379=0,"--",'3. Input Data'!K379)</f>
        <v>--</v>
      </c>
      <c r="P371" s="58">
        <f t="shared" si="56"/>
        <v>0</v>
      </c>
      <c r="Q371" s="51" t="str">
        <f>IF('3. Input Data'!L379=0,"--",'3. Input Data'!L379)</f>
        <v>--</v>
      </c>
      <c r="R371" s="58">
        <f t="shared" si="57"/>
        <v>0</v>
      </c>
      <c r="S371" s="74">
        <f t="shared" si="58"/>
        <v>0</v>
      </c>
      <c r="T371" s="58">
        <f t="shared" si="59"/>
        <v>0</v>
      </c>
    </row>
    <row r="372" spans="1:20" x14ac:dyDescent="0.2">
      <c r="A372" s="71">
        <v>365</v>
      </c>
      <c r="B372" s="39">
        <f>'3. Input Data'!B380</f>
        <v>0</v>
      </c>
      <c r="C372" s="51" t="str">
        <f>IF('3. Input Data'!D380=0,"--",'3. Input Data'!D380)</f>
        <v>--</v>
      </c>
      <c r="D372" s="58">
        <f t="shared" si="50"/>
        <v>0</v>
      </c>
      <c r="E372" s="74" t="str">
        <f>IF('3. Input Data'!E380=0,"--",'3. Input Data'!E380)</f>
        <v>--</v>
      </c>
      <c r="F372" s="58">
        <f t="shared" si="51"/>
        <v>0</v>
      </c>
      <c r="G372" s="51" t="str">
        <f>IF('3. Input Data'!G380=0,"--",'3. Input Data'!G380)</f>
        <v>--</v>
      </c>
      <c r="H372" s="58">
        <f t="shared" si="52"/>
        <v>0</v>
      </c>
      <c r="I372" s="51" t="str">
        <f>IF('3. Input Data'!H380=0,"--",'3. Input Data'!H380)</f>
        <v>--</v>
      </c>
      <c r="J372" s="58">
        <f t="shared" si="53"/>
        <v>0</v>
      </c>
      <c r="K372" s="51" t="str">
        <f>IF('3. Input Data'!I380=0,"--",'3. Input Data'!I380)</f>
        <v>--</v>
      </c>
      <c r="L372" s="58">
        <f t="shared" si="54"/>
        <v>0</v>
      </c>
      <c r="M372" s="51" t="str">
        <f>IF('3. Input Data'!J380=0,"--",'3. Input Data'!J380)</f>
        <v>--</v>
      </c>
      <c r="N372" s="58">
        <f t="shared" si="55"/>
        <v>0</v>
      </c>
      <c r="O372" s="51" t="str">
        <f>IF('3. Input Data'!K380=0,"--",'3. Input Data'!K380)</f>
        <v>--</v>
      </c>
      <c r="P372" s="58">
        <f t="shared" si="56"/>
        <v>0</v>
      </c>
      <c r="Q372" s="51" t="str">
        <f>IF('3. Input Data'!L380=0,"--",'3. Input Data'!L380)</f>
        <v>--</v>
      </c>
      <c r="R372" s="58">
        <f t="shared" si="57"/>
        <v>0</v>
      </c>
      <c r="S372" s="74">
        <f t="shared" si="58"/>
        <v>0</v>
      </c>
      <c r="T372" s="58">
        <f t="shared" si="59"/>
        <v>0</v>
      </c>
    </row>
    <row r="373" spans="1:20" x14ac:dyDescent="0.2">
      <c r="A373" s="71">
        <v>366</v>
      </c>
      <c r="B373" s="39">
        <f>'3. Input Data'!B381</f>
        <v>0</v>
      </c>
      <c r="C373" s="51" t="str">
        <f>IF('3. Input Data'!D381=0,"--",'3. Input Data'!D381)</f>
        <v>--</v>
      </c>
      <c r="D373" s="58">
        <f t="shared" si="50"/>
        <v>0</v>
      </c>
      <c r="E373" s="74" t="str">
        <f>IF('3. Input Data'!E381=0,"--",'3. Input Data'!E381)</f>
        <v>--</v>
      </c>
      <c r="F373" s="58">
        <f t="shared" si="51"/>
        <v>0</v>
      </c>
      <c r="G373" s="51" t="str">
        <f>IF('3. Input Data'!G381=0,"--",'3. Input Data'!G381)</f>
        <v>--</v>
      </c>
      <c r="H373" s="58">
        <f t="shared" si="52"/>
        <v>0</v>
      </c>
      <c r="I373" s="51" t="str">
        <f>IF('3. Input Data'!H381=0,"--",'3. Input Data'!H381)</f>
        <v>--</v>
      </c>
      <c r="J373" s="58">
        <f t="shared" si="53"/>
        <v>0</v>
      </c>
      <c r="K373" s="51" t="str">
        <f>IF('3. Input Data'!I381=0,"--",'3. Input Data'!I381)</f>
        <v>--</v>
      </c>
      <c r="L373" s="58">
        <f t="shared" si="54"/>
        <v>0</v>
      </c>
      <c r="M373" s="51" t="str">
        <f>IF('3. Input Data'!J381=0,"--",'3. Input Data'!J381)</f>
        <v>--</v>
      </c>
      <c r="N373" s="58">
        <f t="shared" si="55"/>
        <v>0</v>
      </c>
      <c r="O373" s="51" t="str">
        <f>IF('3. Input Data'!K381=0,"--",'3. Input Data'!K381)</f>
        <v>--</v>
      </c>
      <c r="P373" s="58">
        <f t="shared" si="56"/>
        <v>0</v>
      </c>
      <c r="Q373" s="51" t="str">
        <f>IF('3. Input Data'!L381=0,"--",'3. Input Data'!L381)</f>
        <v>--</v>
      </c>
      <c r="R373" s="58">
        <f t="shared" si="57"/>
        <v>0</v>
      </c>
      <c r="S373" s="74">
        <f t="shared" si="58"/>
        <v>0</v>
      </c>
      <c r="T373" s="58">
        <f t="shared" si="59"/>
        <v>0</v>
      </c>
    </row>
    <row r="374" spans="1:20" x14ac:dyDescent="0.2">
      <c r="A374" s="71">
        <v>367</v>
      </c>
      <c r="B374" s="39">
        <f>'3. Input Data'!B382</f>
        <v>0</v>
      </c>
      <c r="C374" s="51" t="str">
        <f>IF('3. Input Data'!D382=0,"--",'3. Input Data'!D382)</f>
        <v>--</v>
      </c>
      <c r="D374" s="58">
        <f t="shared" si="50"/>
        <v>0</v>
      </c>
      <c r="E374" s="74" t="str">
        <f>IF('3. Input Data'!E382=0,"--",'3. Input Data'!E382)</f>
        <v>--</v>
      </c>
      <c r="F374" s="58">
        <f t="shared" si="51"/>
        <v>0</v>
      </c>
      <c r="G374" s="51" t="str">
        <f>IF('3. Input Data'!G382=0,"--",'3. Input Data'!G382)</f>
        <v>--</v>
      </c>
      <c r="H374" s="58">
        <f t="shared" si="52"/>
        <v>0</v>
      </c>
      <c r="I374" s="51" t="str">
        <f>IF('3. Input Data'!H382=0,"--",'3. Input Data'!H382)</f>
        <v>--</v>
      </c>
      <c r="J374" s="58">
        <f t="shared" si="53"/>
        <v>0</v>
      </c>
      <c r="K374" s="51" t="str">
        <f>IF('3. Input Data'!I382=0,"--",'3. Input Data'!I382)</f>
        <v>--</v>
      </c>
      <c r="L374" s="58">
        <f t="shared" si="54"/>
        <v>0</v>
      </c>
      <c r="M374" s="51" t="str">
        <f>IF('3. Input Data'!J382=0,"--",'3. Input Data'!J382)</f>
        <v>--</v>
      </c>
      <c r="N374" s="58">
        <f t="shared" si="55"/>
        <v>0</v>
      </c>
      <c r="O374" s="51" t="str">
        <f>IF('3. Input Data'!K382=0,"--",'3. Input Data'!K382)</f>
        <v>--</v>
      </c>
      <c r="P374" s="58">
        <f t="shared" si="56"/>
        <v>0</v>
      </c>
      <c r="Q374" s="51" t="str">
        <f>IF('3. Input Data'!L382=0,"--",'3. Input Data'!L382)</f>
        <v>--</v>
      </c>
      <c r="R374" s="58">
        <f t="shared" si="57"/>
        <v>0</v>
      </c>
      <c r="S374" s="74">
        <f t="shared" si="58"/>
        <v>0</v>
      </c>
      <c r="T374" s="58">
        <f t="shared" si="59"/>
        <v>0</v>
      </c>
    </row>
    <row r="375" spans="1:20" x14ac:dyDescent="0.2">
      <c r="A375" s="71">
        <v>368</v>
      </c>
      <c r="B375" s="39">
        <f>'3. Input Data'!B383</f>
        <v>0</v>
      </c>
      <c r="C375" s="51" t="str">
        <f>IF('3. Input Data'!D383=0,"--",'3. Input Data'!D383)</f>
        <v>--</v>
      </c>
      <c r="D375" s="58">
        <f t="shared" si="50"/>
        <v>0</v>
      </c>
      <c r="E375" s="74" t="str">
        <f>IF('3. Input Data'!E383=0,"--",'3. Input Data'!E383)</f>
        <v>--</v>
      </c>
      <c r="F375" s="58">
        <f t="shared" si="51"/>
        <v>0</v>
      </c>
      <c r="G375" s="51" t="str">
        <f>IF('3. Input Data'!G383=0,"--",'3. Input Data'!G383)</f>
        <v>--</v>
      </c>
      <c r="H375" s="58">
        <f t="shared" si="52"/>
        <v>0</v>
      </c>
      <c r="I375" s="51" t="str">
        <f>IF('3. Input Data'!H383=0,"--",'3. Input Data'!H383)</f>
        <v>--</v>
      </c>
      <c r="J375" s="58">
        <f t="shared" si="53"/>
        <v>0</v>
      </c>
      <c r="K375" s="51" t="str">
        <f>IF('3. Input Data'!I383=0,"--",'3. Input Data'!I383)</f>
        <v>--</v>
      </c>
      <c r="L375" s="58">
        <f t="shared" si="54"/>
        <v>0</v>
      </c>
      <c r="M375" s="51" t="str">
        <f>IF('3. Input Data'!J383=0,"--",'3. Input Data'!J383)</f>
        <v>--</v>
      </c>
      <c r="N375" s="58">
        <f t="shared" si="55"/>
        <v>0</v>
      </c>
      <c r="O375" s="51" t="str">
        <f>IF('3. Input Data'!K383=0,"--",'3. Input Data'!K383)</f>
        <v>--</v>
      </c>
      <c r="P375" s="58">
        <f t="shared" si="56"/>
        <v>0</v>
      </c>
      <c r="Q375" s="51" t="str">
        <f>IF('3. Input Data'!L383=0,"--",'3. Input Data'!L383)</f>
        <v>--</v>
      </c>
      <c r="R375" s="58">
        <f t="shared" si="57"/>
        <v>0</v>
      </c>
      <c r="S375" s="74">
        <f t="shared" si="58"/>
        <v>0</v>
      </c>
      <c r="T375" s="58">
        <f t="shared" si="59"/>
        <v>0</v>
      </c>
    </row>
    <row r="376" spans="1:20" x14ac:dyDescent="0.2">
      <c r="A376" s="71">
        <v>369</v>
      </c>
      <c r="B376" s="39">
        <f>'3. Input Data'!B384</f>
        <v>0</v>
      </c>
      <c r="C376" s="51" t="str">
        <f>IF('3. Input Data'!D384=0,"--",'3. Input Data'!D384)</f>
        <v>--</v>
      </c>
      <c r="D376" s="58">
        <f t="shared" si="50"/>
        <v>0</v>
      </c>
      <c r="E376" s="74" t="str">
        <f>IF('3. Input Data'!E384=0,"--",'3. Input Data'!E384)</f>
        <v>--</v>
      </c>
      <c r="F376" s="58">
        <f t="shared" si="51"/>
        <v>0</v>
      </c>
      <c r="G376" s="51" t="str">
        <f>IF('3. Input Data'!G384=0,"--",'3. Input Data'!G384)</f>
        <v>--</v>
      </c>
      <c r="H376" s="58">
        <f t="shared" si="52"/>
        <v>0</v>
      </c>
      <c r="I376" s="51" t="str">
        <f>IF('3. Input Data'!H384=0,"--",'3. Input Data'!H384)</f>
        <v>--</v>
      </c>
      <c r="J376" s="58">
        <f t="shared" si="53"/>
        <v>0</v>
      </c>
      <c r="K376" s="51" t="str">
        <f>IF('3. Input Data'!I384=0,"--",'3. Input Data'!I384)</f>
        <v>--</v>
      </c>
      <c r="L376" s="58">
        <f t="shared" si="54"/>
        <v>0</v>
      </c>
      <c r="M376" s="51" t="str">
        <f>IF('3. Input Data'!J384=0,"--",'3. Input Data'!J384)</f>
        <v>--</v>
      </c>
      <c r="N376" s="58">
        <f t="shared" si="55"/>
        <v>0</v>
      </c>
      <c r="O376" s="51" t="str">
        <f>IF('3. Input Data'!K384=0,"--",'3. Input Data'!K384)</f>
        <v>--</v>
      </c>
      <c r="P376" s="58">
        <f t="shared" si="56"/>
        <v>0</v>
      </c>
      <c r="Q376" s="51" t="str">
        <f>IF('3. Input Data'!L384=0,"--",'3. Input Data'!L384)</f>
        <v>--</v>
      </c>
      <c r="R376" s="58">
        <f t="shared" si="57"/>
        <v>0</v>
      </c>
      <c r="S376" s="74">
        <f t="shared" si="58"/>
        <v>0</v>
      </c>
      <c r="T376" s="58">
        <f t="shared" si="59"/>
        <v>0</v>
      </c>
    </row>
    <row r="377" spans="1:20" x14ac:dyDescent="0.2">
      <c r="A377" s="71">
        <v>370</v>
      </c>
      <c r="B377" s="39">
        <f>'3. Input Data'!B385</f>
        <v>0</v>
      </c>
      <c r="C377" s="51" t="str">
        <f>IF('3. Input Data'!D385=0,"--",'3. Input Data'!D385)</f>
        <v>--</v>
      </c>
      <c r="D377" s="58">
        <f t="shared" si="50"/>
        <v>0</v>
      </c>
      <c r="E377" s="74" t="str">
        <f>IF('3. Input Data'!E385=0,"--",'3. Input Data'!E385)</f>
        <v>--</v>
      </c>
      <c r="F377" s="58">
        <f t="shared" si="51"/>
        <v>0</v>
      </c>
      <c r="G377" s="51" t="str">
        <f>IF('3. Input Data'!G385=0,"--",'3. Input Data'!G385)</f>
        <v>--</v>
      </c>
      <c r="H377" s="58">
        <f t="shared" si="52"/>
        <v>0</v>
      </c>
      <c r="I377" s="51" t="str">
        <f>IF('3. Input Data'!H385=0,"--",'3. Input Data'!H385)</f>
        <v>--</v>
      </c>
      <c r="J377" s="58">
        <f t="shared" si="53"/>
        <v>0</v>
      </c>
      <c r="K377" s="51" t="str">
        <f>IF('3. Input Data'!I385=0,"--",'3. Input Data'!I385)</f>
        <v>--</v>
      </c>
      <c r="L377" s="58">
        <f t="shared" si="54"/>
        <v>0</v>
      </c>
      <c r="M377" s="51" t="str">
        <f>IF('3. Input Data'!J385=0,"--",'3. Input Data'!J385)</f>
        <v>--</v>
      </c>
      <c r="N377" s="58">
        <f t="shared" si="55"/>
        <v>0</v>
      </c>
      <c r="O377" s="51" t="str">
        <f>IF('3. Input Data'!K385=0,"--",'3. Input Data'!K385)</f>
        <v>--</v>
      </c>
      <c r="P377" s="58">
        <f t="shared" si="56"/>
        <v>0</v>
      </c>
      <c r="Q377" s="51" t="str">
        <f>IF('3. Input Data'!L385=0,"--",'3. Input Data'!L385)</f>
        <v>--</v>
      </c>
      <c r="R377" s="58">
        <f t="shared" si="57"/>
        <v>0</v>
      </c>
      <c r="S377" s="74">
        <f t="shared" si="58"/>
        <v>0</v>
      </c>
      <c r="T377" s="58">
        <f t="shared" si="59"/>
        <v>0</v>
      </c>
    </row>
    <row r="378" spans="1:20" x14ac:dyDescent="0.2">
      <c r="A378" s="71">
        <v>371</v>
      </c>
      <c r="B378" s="39">
        <f>'3. Input Data'!B386</f>
        <v>0</v>
      </c>
      <c r="C378" s="51" t="str">
        <f>IF('3. Input Data'!D386=0,"--",'3. Input Data'!D386)</f>
        <v>--</v>
      </c>
      <c r="D378" s="58">
        <f t="shared" si="50"/>
        <v>0</v>
      </c>
      <c r="E378" s="74" t="str">
        <f>IF('3. Input Data'!E386=0,"--",'3. Input Data'!E386)</f>
        <v>--</v>
      </c>
      <c r="F378" s="58">
        <f t="shared" si="51"/>
        <v>0</v>
      </c>
      <c r="G378" s="51" t="str">
        <f>IF('3. Input Data'!G386=0,"--",'3. Input Data'!G386)</f>
        <v>--</v>
      </c>
      <c r="H378" s="58">
        <f t="shared" si="52"/>
        <v>0</v>
      </c>
      <c r="I378" s="51" t="str">
        <f>IF('3. Input Data'!H386=0,"--",'3. Input Data'!H386)</f>
        <v>--</v>
      </c>
      <c r="J378" s="58">
        <f t="shared" si="53"/>
        <v>0</v>
      </c>
      <c r="K378" s="51" t="str">
        <f>IF('3. Input Data'!I386=0,"--",'3. Input Data'!I386)</f>
        <v>--</v>
      </c>
      <c r="L378" s="58">
        <f t="shared" si="54"/>
        <v>0</v>
      </c>
      <c r="M378" s="51" t="str">
        <f>IF('3. Input Data'!J386=0,"--",'3. Input Data'!J386)</f>
        <v>--</v>
      </c>
      <c r="N378" s="58">
        <f t="shared" si="55"/>
        <v>0</v>
      </c>
      <c r="O378" s="51" t="str">
        <f>IF('3. Input Data'!K386=0,"--",'3. Input Data'!K386)</f>
        <v>--</v>
      </c>
      <c r="P378" s="58">
        <f t="shared" si="56"/>
        <v>0</v>
      </c>
      <c r="Q378" s="51" t="str">
        <f>IF('3. Input Data'!L386=0,"--",'3. Input Data'!L386)</f>
        <v>--</v>
      </c>
      <c r="R378" s="58">
        <f t="shared" si="57"/>
        <v>0</v>
      </c>
      <c r="S378" s="74">
        <f t="shared" si="58"/>
        <v>0</v>
      </c>
      <c r="T378" s="58">
        <f t="shared" si="59"/>
        <v>0</v>
      </c>
    </row>
    <row r="379" spans="1:20" x14ac:dyDescent="0.2">
      <c r="A379" s="71">
        <v>372</v>
      </c>
      <c r="B379" s="39">
        <f>'3. Input Data'!B387</f>
        <v>0</v>
      </c>
      <c r="C379" s="51" t="str">
        <f>IF('3. Input Data'!D387=0,"--",'3. Input Data'!D387)</f>
        <v>--</v>
      </c>
      <c r="D379" s="58">
        <f t="shared" si="50"/>
        <v>0</v>
      </c>
      <c r="E379" s="74" t="str">
        <f>IF('3. Input Data'!E387=0,"--",'3. Input Data'!E387)</f>
        <v>--</v>
      </c>
      <c r="F379" s="58">
        <f t="shared" si="51"/>
        <v>0</v>
      </c>
      <c r="G379" s="51" t="str">
        <f>IF('3. Input Data'!G387=0,"--",'3. Input Data'!G387)</f>
        <v>--</v>
      </c>
      <c r="H379" s="58">
        <f t="shared" si="52"/>
        <v>0</v>
      </c>
      <c r="I379" s="51" t="str">
        <f>IF('3. Input Data'!H387=0,"--",'3. Input Data'!H387)</f>
        <v>--</v>
      </c>
      <c r="J379" s="58">
        <f t="shared" si="53"/>
        <v>0</v>
      </c>
      <c r="K379" s="51" t="str">
        <f>IF('3. Input Data'!I387=0,"--",'3. Input Data'!I387)</f>
        <v>--</v>
      </c>
      <c r="L379" s="58">
        <f t="shared" si="54"/>
        <v>0</v>
      </c>
      <c r="M379" s="51" t="str">
        <f>IF('3. Input Data'!J387=0,"--",'3. Input Data'!J387)</f>
        <v>--</v>
      </c>
      <c r="N379" s="58">
        <f t="shared" si="55"/>
        <v>0</v>
      </c>
      <c r="O379" s="51" t="str">
        <f>IF('3. Input Data'!K387=0,"--",'3. Input Data'!K387)</f>
        <v>--</v>
      </c>
      <c r="P379" s="58">
        <f t="shared" si="56"/>
        <v>0</v>
      </c>
      <c r="Q379" s="51" t="str">
        <f>IF('3. Input Data'!L387=0,"--",'3. Input Data'!L387)</f>
        <v>--</v>
      </c>
      <c r="R379" s="58">
        <f t="shared" si="57"/>
        <v>0</v>
      </c>
      <c r="S379" s="74">
        <f t="shared" si="58"/>
        <v>0</v>
      </c>
      <c r="T379" s="58">
        <f t="shared" si="59"/>
        <v>0</v>
      </c>
    </row>
    <row r="380" spans="1:20" x14ac:dyDescent="0.2">
      <c r="A380" s="71">
        <v>373</v>
      </c>
      <c r="B380" s="39">
        <f>'3. Input Data'!B388</f>
        <v>0</v>
      </c>
      <c r="C380" s="51" t="str">
        <f>IF('3. Input Data'!D388=0,"--",'3. Input Data'!D388)</f>
        <v>--</v>
      </c>
      <c r="D380" s="58">
        <f t="shared" si="50"/>
        <v>0</v>
      </c>
      <c r="E380" s="74" t="str">
        <f>IF('3. Input Data'!E388=0,"--",'3. Input Data'!E388)</f>
        <v>--</v>
      </c>
      <c r="F380" s="58">
        <f t="shared" si="51"/>
        <v>0</v>
      </c>
      <c r="G380" s="51" t="str">
        <f>IF('3. Input Data'!G388=0,"--",'3. Input Data'!G388)</f>
        <v>--</v>
      </c>
      <c r="H380" s="58">
        <f t="shared" si="52"/>
        <v>0</v>
      </c>
      <c r="I380" s="51" t="str">
        <f>IF('3. Input Data'!H388=0,"--",'3. Input Data'!H388)</f>
        <v>--</v>
      </c>
      <c r="J380" s="58">
        <f t="shared" si="53"/>
        <v>0</v>
      </c>
      <c r="K380" s="51" t="str">
        <f>IF('3. Input Data'!I388=0,"--",'3. Input Data'!I388)</f>
        <v>--</v>
      </c>
      <c r="L380" s="58">
        <f t="shared" si="54"/>
        <v>0</v>
      </c>
      <c r="M380" s="51" t="str">
        <f>IF('3. Input Data'!J388=0,"--",'3. Input Data'!J388)</f>
        <v>--</v>
      </c>
      <c r="N380" s="58">
        <f t="shared" si="55"/>
        <v>0</v>
      </c>
      <c r="O380" s="51" t="str">
        <f>IF('3. Input Data'!K388=0,"--",'3. Input Data'!K388)</f>
        <v>--</v>
      </c>
      <c r="P380" s="58">
        <f t="shared" si="56"/>
        <v>0</v>
      </c>
      <c r="Q380" s="51" t="str">
        <f>IF('3. Input Data'!L388=0,"--",'3. Input Data'!L388)</f>
        <v>--</v>
      </c>
      <c r="R380" s="58">
        <f t="shared" si="57"/>
        <v>0</v>
      </c>
      <c r="S380" s="74">
        <f t="shared" si="58"/>
        <v>0</v>
      </c>
      <c r="T380" s="58">
        <f t="shared" si="59"/>
        <v>0</v>
      </c>
    </row>
    <row r="381" spans="1:20" x14ac:dyDescent="0.2">
      <c r="A381" s="71">
        <v>374</v>
      </c>
      <c r="B381" s="39">
        <f>'3. Input Data'!B389</f>
        <v>0</v>
      </c>
      <c r="C381" s="51" t="str">
        <f>IF('3. Input Data'!D389=0,"--",'3. Input Data'!D389)</f>
        <v>--</v>
      </c>
      <c r="D381" s="58">
        <f t="shared" si="50"/>
        <v>0</v>
      </c>
      <c r="E381" s="74" t="str">
        <f>IF('3. Input Data'!E389=0,"--",'3. Input Data'!E389)</f>
        <v>--</v>
      </c>
      <c r="F381" s="58">
        <f t="shared" si="51"/>
        <v>0</v>
      </c>
      <c r="G381" s="51" t="str">
        <f>IF('3. Input Data'!G389=0,"--",'3. Input Data'!G389)</f>
        <v>--</v>
      </c>
      <c r="H381" s="58">
        <f t="shared" si="52"/>
        <v>0</v>
      </c>
      <c r="I381" s="51" t="str">
        <f>IF('3. Input Data'!H389=0,"--",'3. Input Data'!H389)</f>
        <v>--</v>
      </c>
      <c r="J381" s="58">
        <f t="shared" si="53"/>
        <v>0</v>
      </c>
      <c r="K381" s="51" t="str">
        <f>IF('3. Input Data'!I389=0,"--",'3. Input Data'!I389)</f>
        <v>--</v>
      </c>
      <c r="L381" s="58">
        <f t="shared" si="54"/>
        <v>0</v>
      </c>
      <c r="M381" s="51" t="str">
        <f>IF('3. Input Data'!J389=0,"--",'3. Input Data'!J389)</f>
        <v>--</v>
      </c>
      <c r="N381" s="58">
        <f t="shared" si="55"/>
        <v>0</v>
      </c>
      <c r="O381" s="51" t="str">
        <f>IF('3. Input Data'!K389=0,"--",'3. Input Data'!K389)</f>
        <v>--</v>
      </c>
      <c r="P381" s="58">
        <f t="shared" si="56"/>
        <v>0</v>
      </c>
      <c r="Q381" s="51" t="str">
        <f>IF('3. Input Data'!L389=0,"--",'3. Input Data'!L389)</f>
        <v>--</v>
      </c>
      <c r="R381" s="58">
        <f t="shared" si="57"/>
        <v>0</v>
      </c>
      <c r="S381" s="74">
        <f t="shared" si="58"/>
        <v>0</v>
      </c>
      <c r="T381" s="58">
        <f t="shared" si="59"/>
        <v>0</v>
      </c>
    </row>
    <row r="382" spans="1:20" x14ac:dyDescent="0.2">
      <c r="A382" s="71">
        <v>375</v>
      </c>
      <c r="B382" s="39">
        <f>'3. Input Data'!B390</f>
        <v>0</v>
      </c>
      <c r="C382" s="51" t="str">
        <f>IF('3. Input Data'!D390=0,"--",'3. Input Data'!D390)</f>
        <v>--</v>
      </c>
      <c r="D382" s="58">
        <f t="shared" si="50"/>
        <v>0</v>
      </c>
      <c r="E382" s="74" t="str">
        <f>IF('3. Input Data'!E390=0,"--",'3. Input Data'!E390)</f>
        <v>--</v>
      </c>
      <c r="F382" s="58">
        <f t="shared" si="51"/>
        <v>0</v>
      </c>
      <c r="G382" s="51" t="str">
        <f>IF('3. Input Data'!G390=0,"--",'3. Input Data'!G390)</f>
        <v>--</v>
      </c>
      <c r="H382" s="58">
        <f t="shared" si="52"/>
        <v>0</v>
      </c>
      <c r="I382" s="51" t="str">
        <f>IF('3. Input Data'!H390=0,"--",'3. Input Data'!H390)</f>
        <v>--</v>
      </c>
      <c r="J382" s="58">
        <f t="shared" si="53"/>
        <v>0</v>
      </c>
      <c r="K382" s="51" t="str">
        <f>IF('3. Input Data'!I390=0,"--",'3. Input Data'!I390)</f>
        <v>--</v>
      </c>
      <c r="L382" s="58">
        <f t="shared" si="54"/>
        <v>0</v>
      </c>
      <c r="M382" s="51" t="str">
        <f>IF('3. Input Data'!J390=0,"--",'3. Input Data'!J390)</f>
        <v>--</v>
      </c>
      <c r="N382" s="58">
        <f t="shared" si="55"/>
        <v>0</v>
      </c>
      <c r="O382" s="51" t="str">
        <f>IF('3. Input Data'!K390=0,"--",'3. Input Data'!K390)</f>
        <v>--</v>
      </c>
      <c r="P382" s="58">
        <f t="shared" si="56"/>
        <v>0</v>
      </c>
      <c r="Q382" s="51" t="str">
        <f>IF('3. Input Data'!L390=0,"--",'3. Input Data'!L390)</f>
        <v>--</v>
      </c>
      <c r="R382" s="58">
        <f t="shared" si="57"/>
        <v>0</v>
      </c>
      <c r="S382" s="74">
        <f t="shared" si="58"/>
        <v>0</v>
      </c>
      <c r="T382" s="58">
        <f t="shared" si="59"/>
        <v>0</v>
      </c>
    </row>
    <row r="383" spans="1:20" x14ac:dyDescent="0.2">
      <c r="A383" s="71">
        <v>376</v>
      </c>
      <c r="B383" s="39">
        <f>'3. Input Data'!B391</f>
        <v>0</v>
      </c>
      <c r="C383" s="51" t="str">
        <f>IF('3. Input Data'!D391=0,"--",'3. Input Data'!D391)</f>
        <v>--</v>
      </c>
      <c r="D383" s="58">
        <f t="shared" si="50"/>
        <v>0</v>
      </c>
      <c r="E383" s="74" t="str">
        <f>IF('3. Input Data'!E391=0,"--",'3. Input Data'!E391)</f>
        <v>--</v>
      </c>
      <c r="F383" s="58">
        <f t="shared" si="51"/>
        <v>0</v>
      </c>
      <c r="G383" s="51" t="str">
        <f>IF('3. Input Data'!G391=0,"--",'3. Input Data'!G391)</f>
        <v>--</v>
      </c>
      <c r="H383" s="58">
        <f t="shared" si="52"/>
        <v>0</v>
      </c>
      <c r="I383" s="51" t="str">
        <f>IF('3. Input Data'!H391=0,"--",'3. Input Data'!H391)</f>
        <v>--</v>
      </c>
      <c r="J383" s="58">
        <f t="shared" si="53"/>
        <v>0</v>
      </c>
      <c r="K383" s="51" t="str">
        <f>IF('3. Input Data'!I391=0,"--",'3. Input Data'!I391)</f>
        <v>--</v>
      </c>
      <c r="L383" s="58">
        <f t="shared" si="54"/>
        <v>0</v>
      </c>
      <c r="M383" s="51" t="str">
        <f>IF('3. Input Data'!J391=0,"--",'3. Input Data'!J391)</f>
        <v>--</v>
      </c>
      <c r="N383" s="58">
        <f t="shared" si="55"/>
        <v>0</v>
      </c>
      <c r="O383" s="51" t="str">
        <f>IF('3. Input Data'!K391=0,"--",'3. Input Data'!K391)</f>
        <v>--</v>
      </c>
      <c r="P383" s="58">
        <f t="shared" si="56"/>
        <v>0</v>
      </c>
      <c r="Q383" s="51" t="str">
        <f>IF('3. Input Data'!L391=0,"--",'3. Input Data'!L391)</f>
        <v>--</v>
      </c>
      <c r="R383" s="58">
        <f t="shared" si="57"/>
        <v>0</v>
      </c>
      <c r="S383" s="74">
        <f t="shared" si="58"/>
        <v>0</v>
      </c>
      <c r="T383" s="58">
        <f t="shared" si="59"/>
        <v>0</v>
      </c>
    </row>
    <row r="384" spans="1:20" x14ac:dyDescent="0.2">
      <c r="A384" s="71">
        <v>377</v>
      </c>
      <c r="B384" s="39">
        <f>'3. Input Data'!B392</f>
        <v>0</v>
      </c>
      <c r="C384" s="51" t="str">
        <f>IF('3. Input Data'!D392=0,"--",'3. Input Data'!D392)</f>
        <v>--</v>
      </c>
      <c r="D384" s="58">
        <f t="shared" si="50"/>
        <v>0</v>
      </c>
      <c r="E384" s="74" t="str">
        <f>IF('3. Input Data'!E392=0,"--",'3. Input Data'!E392)</f>
        <v>--</v>
      </c>
      <c r="F384" s="58">
        <f t="shared" si="51"/>
        <v>0</v>
      </c>
      <c r="G384" s="51" t="str">
        <f>IF('3. Input Data'!G392=0,"--",'3. Input Data'!G392)</f>
        <v>--</v>
      </c>
      <c r="H384" s="58">
        <f t="shared" si="52"/>
        <v>0</v>
      </c>
      <c r="I384" s="51" t="str">
        <f>IF('3. Input Data'!H392=0,"--",'3. Input Data'!H392)</f>
        <v>--</v>
      </c>
      <c r="J384" s="58">
        <f t="shared" si="53"/>
        <v>0</v>
      </c>
      <c r="K384" s="51" t="str">
        <f>IF('3. Input Data'!I392=0,"--",'3. Input Data'!I392)</f>
        <v>--</v>
      </c>
      <c r="L384" s="58">
        <f t="shared" si="54"/>
        <v>0</v>
      </c>
      <c r="M384" s="51" t="str">
        <f>IF('3. Input Data'!J392=0,"--",'3. Input Data'!J392)</f>
        <v>--</v>
      </c>
      <c r="N384" s="58">
        <f t="shared" si="55"/>
        <v>0</v>
      </c>
      <c r="O384" s="51" t="str">
        <f>IF('3. Input Data'!K392=0,"--",'3. Input Data'!K392)</f>
        <v>--</v>
      </c>
      <c r="P384" s="58">
        <f t="shared" si="56"/>
        <v>0</v>
      </c>
      <c r="Q384" s="51" t="str">
        <f>IF('3. Input Data'!L392=0,"--",'3. Input Data'!L392)</f>
        <v>--</v>
      </c>
      <c r="R384" s="58">
        <f t="shared" si="57"/>
        <v>0</v>
      </c>
      <c r="S384" s="74">
        <f t="shared" si="58"/>
        <v>0</v>
      </c>
      <c r="T384" s="58">
        <f t="shared" si="59"/>
        <v>0</v>
      </c>
    </row>
    <row r="385" spans="1:20" x14ac:dyDescent="0.2">
      <c r="A385" s="71">
        <v>378</v>
      </c>
      <c r="B385" s="39">
        <f>'3. Input Data'!B393</f>
        <v>0</v>
      </c>
      <c r="C385" s="51" t="str">
        <f>IF('3. Input Data'!D393=0,"--",'3. Input Data'!D393)</f>
        <v>--</v>
      </c>
      <c r="D385" s="58">
        <f t="shared" si="50"/>
        <v>0</v>
      </c>
      <c r="E385" s="74" t="str">
        <f>IF('3. Input Data'!E393=0,"--",'3. Input Data'!E393)</f>
        <v>--</v>
      </c>
      <c r="F385" s="58">
        <f t="shared" si="51"/>
        <v>0</v>
      </c>
      <c r="G385" s="51" t="str">
        <f>IF('3. Input Data'!G393=0,"--",'3. Input Data'!G393)</f>
        <v>--</v>
      </c>
      <c r="H385" s="58">
        <f t="shared" si="52"/>
        <v>0</v>
      </c>
      <c r="I385" s="51" t="str">
        <f>IF('3. Input Data'!H393=0,"--",'3. Input Data'!H393)</f>
        <v>--</v>
      </c>
      <c r="J385" s="58">
        <f t="shared" si="53"/>
        <v>0</v>
      </c>
      <c r="K385" s="51" t="str">
        <f>IF('3. Input Data'!I393=0,"--",'3. Input Data'!I393)</f>
        <v>--</v>
      </c>
      <c r="L385" s="58">
        <f t="shared" si="54"/>
        <v>0</v>
      </c>
      <c r="M385" s="51" t="str">
        <f>IF('3. Input Data'!J393=0,"--",'3. Input Data'!J393)</f>
        <v>--</v>
      </c>
      <c r="N385" s="58">
        <f t="shared" si="55"/>
        <v>0</v>
      </c>
      <c r="O385" s="51" t="str">
        <f>IF('3. Input Data'!K393=0,"--",'3. Input Data'!K393)</f>
        <v>--</v>
      </c>
      <c r="P385" s="58">
        <f t="shared" si="56"/>
        <v>0</v>
      </c>
      <c r="Q385" s="51" t="str">
        <f>IF('3. Input Data'!L393=0,"--",'3. Input Data'!L393)</f>
        <v>--</v>
      </c>
      <c r="R385" s="58">
        <f t="shared" si="57"/>
        <v>0</v>
      </c>
      <c r="S385" s="74">
        <f t="shared" si="58"/>
        <v>0</v>
      </c>
      <c r="T385" s="58">
        <f t="shared" si="59"/>
        <v>0</v>
      </c>
    </row>
    <row r="386" spans="1:20" x14ac:dyDescent="0.2">
      <c r="A386" s="71">
        <v>379</v>
      </c>
      <c r="B386" s="39">
        <f>'3. Input Data'!B394</f>
        <v>0</v>
      </c>
      <c r="C386" s="51" t="str">
        <f>IF('3. Input Data'!D394=0,"--",'3. Input Data'!D394)</f>
        <v>--</v>
      </c>
      <c r="D386" s="58">
        <f t="shared" si="50"/>
        <v>0</v>
      </c>
      <c r="E386" s="74" t="str">
        <f>IF('3. Input Data'!E394=0,"--",'3. Input Data'!E394)</f>
        <v>--</v>
      </c>
      <c r="F386" s="58">
        <f t="shared" si="51"/>
        <v>0</v>
      </c>
      <c r="G386" s="51" t="str">
        <f>IF('3. Input Data'!G394=0,"--",'3. Input Data'!G394)</f>
        <v>--</v>
      </c>
      <c r="H386" s="58">
        <f t="shared" si="52"/>
        <v>0</v>
      </c>
      <c r="I386" s="51" t="str">
        <f>IF('3. Input Data'!H394=0,"--",'3. Input Data'!H394)</f>
        <v>--</v>
      </c>
      <c r="J386" s="58">
        <f t="shared" si="53"/>
        <v>0</v>
      </c>
      <c r="K386" s="51" t="str">
        <f>IF('3. Input Data'!I394=0,"--",'3. Input Data'!I394)</f>
        <v>--</v>
      </c>
      <c r="L386" s="58">
        <f t="shared" si="54"/>
        <v>0</v>
      </c>
      <c r="M386" s="51" t="str">
        <f>IF('3. Input Data'!J394=0,"--",'3. Input Data'!J394)</f>
        <v>--</v>
      </c>
      <c r="N386" s="58">
        <f t="shared" si="55"/>
        <v>0</v>
      </c>
      <c r="O386" s="51" t="str">
        <f>IF('3. Input Data'!K394=0,"--",'3. Input Data'!K394)</f>
        <v>--</v>
      </c>
      <c r="P386" s="58">
        <f t="shared" si="56"/>
        <v>0</v>
      </c>
      <c r="Q386" s="51" t="str">
        <f>IF('3. Input Data'!L394=0,"--",'3. Input Data'!L394)</f>
        <v>--</v>
      </c>
      <c r="R386" s="58">
        <f t="shared" si="57"/>
        <v>0</v>
      </c>
      <c r="S386" s="74">
        <f t="shared" si="58"/>
        <v>0</v>
      </c>
      <c r="T386" s="58">
        <f t="shared" si="59"/>
        <v>0</v>
      </c>
    </row>
    <row r="387" spans="1:20" x14ac:dyDescent="0.2">
      <c r="A387" s="71">
        <v>380</v>
      </c>
      <c r="B387" s="39">
        <f>'3. Input Data'!B395</f>
        <v>0</v>
      </c>
      <c r="C387" s="51" t="str">
        <f>IF('3. Input Data'!D395=0,"--",'3. Input Data'!D395)</f>
        <v>--</v>
      </c>
      <c r="D387" s="58">
        <f t="shared" si="50"/>
        <v>0</v>
      </c>
      <c r="E387" s="74" t="str">
        <f>IF('3. Input Data'!E395=0,"--",'3. Input Data'!E395)</f>
        <v>--</v>
      </c>
      <c r="F387" s="58">
        <f t="shared" si="51"/>
        <v>0</v>
      </c>
      <c r="G387" s="51" t="str">
        <f>IF('3. Input Data'!G395=0,"--",'3. Input Data'!G395)</f>
        <v>--</v>
      </c>
      <c r="H387" s="58">
        <f t="shared" si="52"/>
        <v>0</v>
      </c>
      <c r="I387" s="51" t="str">
        <f>IF('3. Input Data'!H395=0,"--",'3. Input Data'!H395)</f>
        <v>--</v>
      </c>
      <c r="J387" s="58">
        <f t="shared" si="53"/>
        <v>0</v>
      </c>
      <c r="K387" s="51" t="str">
        <f>IF('3. Input Data'!I395=0,"--",'3. Input Data'!I395)</f>
        <v>--</v>
      </c>
      <c r="L387" s="58">
        <f t="shared" si="54"/>
        <v>0</v>
      </c>
      <c r="M387" s="51" t="str">
        <f>IF('3. Input Data'!J395=0,"--",'3. Input Data'!J395)</f>
        <v>--</v>
      </c>
      <c r="N387" s="58">
        <f t="shared" si="55"/>
        <v>0</v>
      </c>
      <c r="O387" s="51" t="str">
        <f>IF('3. Input Data'!K395=0,"--",'3. Input Data'!K395)</f>
        <v>--</v>
      </c>
      <c r="P387" s="58">
        <f t="shared" si="56"/>
        <v>0</v>
      </c>
      <c r="Q387" s="51" t="str">
        <f>IF('3. Input Data'!L395=0,"--",'3. Input Data'!L395)</f>
        <v>--</v>
      </c>
      <c r="R387" s="58">
        <f t="shared" si="57"/>
        <v>0</v>
      </c>
      <c r="S387" s="74">
        <f t="shared" si="58"/>
        <v>0</v>
      </c>
      <c r="T387" s="58">
        <f t="shared" si="59"/>
        <v>0</v>
      </c>
    </row>
    <row r="388" spans="1:20" x14ac:dyDescent="0.2">
      <c r="A388" s="71">
        <v>381</v>
      </c>
      <c r="B388" s="39">
        <f>'3. Input Data'!B396</f>
        <v>0</v>
      </c>
      <c r="C388" s="51" t="str">
        <f>IF('3. Input Data'!D396=0,"--",'3. Input Data'!D396)</f>
        <v>--</v>
      </c>
      <c r="D388" s="58">
        <f t="shared" si="50"/>
        <v>0</v>
      </c>
      <c r="E388" s="74" t="str">
        <f>IF('3. Input Data'!E396=0,"--",'3. Input Data'!E396)</f>
        <v>--</v>
      </c>
      <c r="F388" s="58">
        <f t="shared" si="51"/>
        <v>0</v>
      </c>
      <c r="G388" s="51" t="str">
        <f>IF('3. Input Data'!G396=0,"--",'3. Input Data'!G396)</f>
        <v>--</v>
      </c>
      <c r="H388" s="58">
        <f t="shared" si="52"/>
        <v>0</v>
      </c>
      <c r="I388" s="51" t="str">
        <f>IF('3. Input Data'!H396=0,"--",'3. Input Data'!H396)</f>
        <v>--</v>
      </c>
      <c r="J388" s="58">
        <f t="shared" si="53"/>
        <v>0</v>
      </c>
      <c r="K388" s="51" t="str">
        <f>IF('3. Input Data'!I396=0,"--",'3. Input Data'!I396)</f>
        <v>--</v>
      </c>
      <c r="L388" s="58">
        <f t="shared" si="54"/>
        <v>0</v>
      </c>
      <c r="M388" s="51" t="str">
        <f>IF('3. Input Data'!J396=0,"--",'3. Input Data'!J396)</f>
        <v>--</v>
      </c>
      <c r="N388" s="58">
        <f t="shared" si="55"/>
        <v>0</v>
      </c>
      <c r="O388" s="51" t="str">
        <f>IF('3. Input Data'!K396=0,"--",'3. Input Data'!K396)</f>
        <v>--</v>
      </c>
      <c r="P388" s="58">
        <f t="shared" si="56"/>
        <v>0</v>
      </c>
      <c r="Q388" s="51" t="str">
        <f>IF('3. Input Data'!L396=0,"--",'3. Input Data'!L396)</f>
        <v>--</v>
      </c>
      <c r="R388" s="58">
        <f t="shared" si="57"/>
        <v>0</v>
      </c>
      <c r="S388" s="74">
        <f t="shared" si="58"/>
        <v>0</v>
      </c>
      <c r="T388" s="58">
        <f t="shared" si="59"/>
        <v>0</v>
      </c>
    </row>
    <row r="389" spans="1:20" x14ac:dyDescent="0.2">
      <c r="A389" s="71">
        <v>382</v>
      </c>
      <c r="B389" s="39">
        <f>'3. Input Data'!B397</f>
        <v>0</v>
      </c>
      <c r="C389" s="51" t="str">
        <f>IF('3. Input Data'!D397=0,"--",'3. Input Data'!D397)</f>
        <v>--</v>
      </c>
      <c r="D389" s="58">
        <f t="shared" si="50"/>
        <v>0</v>
      </c>
      <c r="E389" s="74" t="str">
        <f>IF('3. Input Data'!E397=0,"--",'3. Input Data'!E397)</f>
        <v>--</v>
      </c>
      <c r="F389" s="58">
        <f t="shared" si="51"/>
        <v>0</v>
      </c>
      <c r="G389" s="51" t="str">
        <f>IF('3. Input Data'!G397=0,"--",'3. Input Data'!G397)</f>
        <v>--</v>
      </c>
      <c r="H389" s="58">
        <f t="shared" si="52"/>
        <v>0</v>
      </c>
      <c r="I389" s="51" t="str">
        <f>IF('3. Input Data'!H397=0,"--",'3. Input Data'!H397)</f>
        <v>--</v>
      </c>
      <c r="J389" s="58">
        <f t="shared" si="53"/>
        <v>0</v>
      </c>
      <c r="K389" s="51" t="str">
        <f>IF('3. Input Data'!I397=0,"--",'3. Input Data'!I397)</f>
        <v>--</v>
      </c>
      <c r="L389" s="58">
        <f t="shared" si="54"/>
        <v>0</v>
      </c>
      <c r="M389" s="51" t="str">
        <f>IF('3. Input Data'!J397=0,"--",'3. Input Data'!J397)</f>
        <v>--</v>
      </c>
      <c r="N389" s="58">
        <f t="shared" si="55"/>
        <v>0</v>
      </c>
      <c r="O389" s="51" t="str">
        <f>IF('3. Input Data'!K397=0,"--",'3. Input Data'!K397)</f>
        <v>--</v>
      </c>
      <c r="P389" s="58">
        <f t="shared" si="56"/>
        <v>0</v>
      </c>
      <c r="Q389" s="51" t="str">
        <f>IF('3. Input Data'!L397=0,"--",'3. Input Data'!L397)</f>
        <v>--</v>
      </c>
      <c r="R389" s="58">
        <f t="shared" si="57"/>
        <v>0</v>
      </c>
      <c r="S389" s="74">
        <f t="shared" si="58"/>
        <v>0</v>
      </c>
      <c r="T389" s="58">
        <f t="shared" si="59"/>
        <v>0</v>
      </c>
    </row>
    <row r="390" spans="1:20" x14ac:dyDescent="0.2">
      <c r="A390" s="71">
        <v>383</v>
      </c>
      <c r="B390" s="39">
        <f>'3. Input Data'!B398</f>
        <v>0</v>
      </c>
      <c r="C390" s="51" t="str">
        <f>IF('3. Input Data'!D398=0,"--",'3. Input Data'!D398)</f>
        <v>--</v>
      </c>
      <c r="D390" s="58">
        <f t="shared" si="50"/>
        <v>0</v>
      </c>
      <c r="E390" s="74" t="str">
        <f>IF('3. Input Data'!E398=0,"--",'3. Input Data'!E398)</f>
        <v>--</v>
      </c>
      <c r="F390" s="58">
        <f t="shared" si="51"/>
        <v>0</v>
      </c>
      <c r="G390" s="51" t="str">
        <f>IF('3. Input Data'!G398=0,"--",'3. Input Data'!G398)</f>
        <v>--</v>
      </c>
      <c r="H390" s="58">
        <f t="shared" si="52"/>
        <v>0</v>
      </c>
      <c r="I390" s="51" t="str">
        <f>IF('3. Input Data'!H398=0,"--",'3. Input Data'!H398)</f>
        <v>--</v>
      </c>
      <c r="J390" s="58">
        <f t="shared" si="53"/>
        <v>0</v>
      </c>
      <c r="K390" s="51" t="str">
        <f>IF('3. Input Data'!I398=0,"--",'3. Input Data'!I398)</f>
        <v>--</v>
      </c>
      <c r="L390" s="58">
        <f t="shared" si="54"/>
        <v>0</v>
      </c>
      <c r="M390" s="51" t="str">
        <f>IF('3. Input Data'!J398=0,"--",'3. Input Data'!J398)</f>
        <v>--</v>
      </c>
      <c r="N390" s="58">
        <f t="shared" si="55"/>
        <v>0</v>
      </c>
      <c r="O390" s="51" t="str">
        <f>IF('3. Input Data'!K398=0,"--",'3. Input Data'!K398)</f>
        <v>--</v>
      </c>
      <c r="P390" s="58">
        <f t="shared" si="56"/>
        <v>0</v>
      </c>
      <c r="Q390" s="51" t="str">
        <f>IF('3. Input Data'!L398=0,"--",'3. Input Data'!L398)</f>
        <v>--</v>
      </c>
      <c r="R390" s="58">
        <f t="shared" si="57"/>
        <v>0</v>
      </c>
      <c r="S390" s="74">
        <f t="shared" si="58"/>
        <v>0</v>
      </c>
      <c r="T390" s="58">
        <f t="shared" si="59"/>
        <v>0</v>
      </c>
    </row>
    <row r="391" spans="1:20" x14ac:dyDescent="0.2">
      <c r="A391" s="71">
        <v>384</v>
      </c>
      <c r="B391" s="39">
        <f>'3. Input Data'!B399</f>
        <v>0</v>
      </c>
      <c r="C391" s="51" t="str">
        <f>IF('3. Input Data'!D399=0,"--",'3. Input Data'!D399)</f>
        <v>--</v>
      </c>
      <c r="D391" s="58">
        <f t="shared" si="50"/>
        <v>0</v>
      </c>
      <c r="E391" s="74" t="str">
        <f>IF('3. Input Data'!E399=0,"--",'3. Input Data'!E399)</f>
        <v>--</v>
      </c>
      <c r="F391" s="58">
        <f t="shared" si="51"/>
        <v>0</v>
      </c>
      <c r="G391" s="51" t="str">
        <f>IF('3. Input Data'!G399=0,"--",'3. Input Data'!G399)</f>
        <v>--</v>
      </c>
      <c r="H391" s="58">
        <f t="shared" si="52"/>
        <v>0</v>
      </c>
      <c r="I391" s="51" t="str">
        <f>IF('3. Input Data'!H399=0,"--",'3. Input Data'!H399)</f>
        <v>--</v>
      </c>
      <c r="J391" s="58">
        <f t="shared" si="53"/>
        <v>0</v>
      </c>
      <c r="K391" s="51" t="str">
        <f>IF('3. Input Data'!I399=0,"--",'3. Input Data'!I399)</f>
        <v>--</v>
      </c>
      <c r="L391" s="58">
        <f t="shared" si="54"/>
        <v>0</v>
      </c>
      <c r="M391" s="51" t="str">
        <f>IF('3. Input Data'!J399=0,"--",'3. Input Data'!J399)</f>
        <v>--</v>
      </c>
      <c r="N391" s="58">
        <f t="shared" si="55"/>
        <v>0</v>
      </c>
      <c r="O391" s="51" t="str">
        <f>IF('3. Input Data'!K399=0,"--",'3. Input Data'!K399)</f>
        <v>--</v>
      </c>
      <c r="P391" s="58">
        <f t="shared" si="56"/>
        <v>0</v>
      </c>
      <c r="Q391" s="51" t="str">
        <f>IF('3. Input Data'!L399=0,"--",'3. Input Data'!L399)</f>
        <v>--</v>
      </c>
      <c r="R391" s="58">
        <f t="shared" si="57"/>
        <v>0</v>
      </c>
      <c r="S391" s="74">
        <f t="shared" si="58"/>
        <v>0</v>
      </c>
      <c r="T391" s="58">
        <f t="shared" si="59"/>
        <v>0</v>
      </c>
    </row>
    <row r="392" spans="1:20" x14ac:dyDescent="0.2">
      <c r="A392" s="71">
        <v>385</v>
      </c>
      <c r="B392" s="39">
        <f>'3. Input Data'!B400</f>
        <v>0</v>
      </c>
      <c r="C392" s="51" t="str">
        <f>IF('3. Input Data'!D400=0,"--",'3. Input Data'!D400)</f>
        <v>--</v>
      </c>
      <c r="D392" s="58">
        <f t="shared" si="50"/>
        <v>0</v>
      </c>
      <c r="E392" s="74" t="str">
        <f>IF('3. Input Data'!E400=0,"--",'3. Input Data'!E400)</f>
        <v>--</v>
      </c>
      <c r="F392" s="58">
        <f t="shared" si="51"/>
        <v>0</v>
      </c>
      <c r="G392" s="51" t="str">
        <f>IF('3. Input Data'!G400=0,"--",'3. Input Data'!G400)</f>
        <v>--</v>
      </c>
      <c r="H392" s="58">
        <f t="shared" si="52"/>
        <v>0</v>
      </c>
      <c r="I392" s="51" t="str">
        <f>IF('3. Input Data'!H400=0,"--",'3. Input Data'!H400)</f>
        <v>--</v>
      </c>
      <c r="J392" s="58">
        <f t="shared" si="53"/>
        <v>0</v>
      </c>
      <c r="K392" s="51" t="str">
        <f>IF('3. Input Data'!I400=0,"--",'3. Input Data'!I400)</f>
        <v>--</v>
      </c>
      <c r="L392" s="58">
        <f t="shared" si="54"/>
        <v>0</v>
      </c>
      <c r="M392" s="51" t="str">
        <f>IF('3. Input Data'!J400=0,"--",'3. Input Data'!J400)</f>
        <v>--</v>
      </c>
      <c r="N392" s="58">
        <f t="shared" si="55"/>
        <v>0</v>
      </c>
      <c r="O392" s="51" t="str">
        <f>IF('3. Input Data'!K400=0,"--",'3. Input Data'!K400)</f>
        <v>--</v>
      </c>
      <c r="P392" s="58">
        <f t="shared" si="56"/>
        <v>0</v>
      </c>
      <c r="Q392" s="51" t="str">
        <f>IF('3. Input Data'!L400=0,"--",'3. Input Data'!L400)</f>
        <v>--</v>
      </c>
      <c r="R392" s="58">
        <f t="shared" si="57"/>
        <v>0</v>
      </c>
      <c r="S392" s="74">
        <f t="shared" si="58"/>
        <v>0</v>
      </c>
      <c r="T392" s="58">
        <f t="shared" si="59"/>
        <v>0</v>
      </c>
    </row>
    <row r="393" spans="1:20" x14ac:dyDescent="0.2">
      <c r="A393" s="71">
        <v>386</v>
      </c>
      <c r="B393" s="39">
        <f>'3. Input Data'!B401</f>
        <v>0</v>
      </c>
      <c r="C393" s="51" t="str">
        <f>IF('3. Input Data'!D401=0,"--",'3. Input Data'!D401)</f>
        <v>--</v>
      </c>
      <c r="D393" s="58">
        <f t="shared" ref="D393:D456" si="60">IF(C393="--",0,LOG10(5+STANDARDIZE(C393,$C$1,$D$2)))</f>
        <v>0</v>
      </c>
      <c r="E393" s="74" t="str">
        <f>IF('3. Input Data'!E401=0,"--",'3. Input Data'!E401)</f>
        <v>--</v>
      </c>
      <c r="F393" s="58">
        <f t="shared" ref="F393:F456" si="61">IF(E393="--",0,LOG10(5+STANDARDIZE(E393,$E$1,$F$2)))</f>
        <v>0</v>
      </c>
      <c r="G393" s="51" t="str">
        <f>IF('3. Input Data'!G401=0,"--",'3. Input Data'!G401)</f>
        <v>--</v>
      </c>
      <c r="H393" s="58">
        <f t="shared" ref="H393:H456" si="62">IF(G393="--",0,LOG10(5+STANDARDIZE(G393,$G$1,$H$2)))</f>
        <v>0</v>
      </c>
      <c r="I393" s="51" t="str">
        <f>IF('3. Input Data'!H401=0,"--",'3. Input Data'!H401)</f>
        <v>--</v>
      </c>
      <c r="J393" s="58">
        <f t="shared" ref="J393:J456" si="63">IF(I393="--",0,LOG10(5+STANDARDIZE(I393,$I$1,$J$2)))</f>
        <v>0</v>
      </c>
      <c r="K393" s="51" t="str">
        <f>IF('3. Input Data'!I401=0,"--",'3. Input Data'!I401)</f>
        <v>--</v>
      </c>
      <c r="L393" s="58">
        <f t="shared" ref="L393:L456" si="64">IF(K393="--",0,LOG10(5+STANDARDIZE(K393,$K$1,$L$2)))</f>
        <v>0</v>
      </c>
      <c r="M393" s="51" t="str">
        <f>IF('3. Input Data'!J401=0,"--",'3. Input Data'!J401)</f>
        <v>--</v>
      </c>
      <c r="N393" s="58">
        <f t="shared" ref="N393:N456" si="65">IF(M393="--",0,LOG10(5+STANDARDIZE(M393,$M$1,$N$2)))</f>
        <v>0</v>
      </c>
      <c r="O393" s="51" t="str">
        <f>IF('3. Input Data'!K401=0,"--",'3. Input Data'!K401)</f>
        <v>--</v>
      </c>
      <c r="P393" s="58">
        <f t="shared" ref="P393:P456" si="66">IF(O393="--",0,LOG10(5+STANDARDIZE(O393,$O$1,$P$2)))</f>
        <v>0</v>
      </c>
      <c r="Q393" s="51" t="str">
        <f>IF('3. Input Data'!L401=0,"--",'3. Input Data'!L401)</f>
        <v>--</v>
      </c>
      <c r="R393" s="58">
        <f t="shared" ref="R393:R456" si="67">IF(Q393="--",0,LOG10(5+STANDARDIZE(Q393,$Q$1,$R$2)))</f>
        <v>0</v>
      </c>
      <c r="S393" s="74">
        <f t="shared" ref="S393:S456" si="68">IF(O393="--",0,O393)+IF(Q393="--",0,Q393)</f>
        <v>0</v>
      </c>
      <c r="T393" s="58">
        <f t="shared" ref="T393:T456" si="69">IF(S393=0,0,LOG10(5+STANDARDIZE(S393,$S$1,$T$2)))</f>
        <v>0</v>
      </c>
    </row>
    <row r="394" spans="1:20" x14ac:dyDescent="0.2">
      <c r="A394" s="71">
        <v>387</v>
      </c>
      <c r="B394" s="39">
        <f>'3. Input Data'!B402</f>
        <v>0</v>
      </c>
      <c r="C394" s="51" t="str">
        <f>IF('3. Input Data'!D402=0,"--",'3. Input Data'!D402)</f>
        <v>--</v>
      </c>
      <c r="D394" s="58">
        <f t="shared" si="60"/>
        <v>0</v>
      </c>
      <c r="E394" s="74" t="str">
        <f>IF('3. Input Data'!E402=0,"--",'3. Input Data'!E402)</f>
        <v>--</v>
      </c>
      <c r="F394" s="58">
        <f t="shared" si="61"/>
        <v>0</v>
      </c>
      <c r="G394" s="51" t="str">
        <f>IF('3. Input Data'!G402=0,"--",'3. Input Data'!G402)</f>
        <v>--</v>
      </c>
      <c r="H394" s="58">
        <f t="shared" si="62"/>
        <v>0</v>
      </c>
      <c r="I394" s="51" t="str">
        <f>IF('3. Input Data'!H402=0,"--",'3. Input Data'!H402)</f>
        <v>--</v>
      </c>
      <c r="J394" s="58">
        <f t="shared" si="63"/>
        <v>0</v>
      </c>
      <c r="K394" s="51" t="str">
        <f>IF('3. Input Data'!I402=0,"--",'3. Input Data'!I402)</f>
        <v>--</v>
      </c>
      <c r="L394" s="58">
        <f t="shared" si="64"/>
        <v>0</v>
      </c>
      <c r="M394" s="51" t="str">
        <f>IF('3. Input Data'!J402=0,"--",'3. Input Data'!J402)</f>
        <v>--</v>
      </c>
      <c r="N394" s="58">
        <f t="shared" si="65"/>
        <v>0</v>
      </c>
      <c r="O394" s="51" t="str">
        <f>IF('3. Input Data'!K402=0,"--",'3. Input Data'!K402)</f>
        <v>--</v>
      </c>
      <c r="P394" s="58">
        <f t="shared" si="66"/>
        <v>0</v>
      </c>
      <c r="Q394" s="51" t="str">
        <f>IF('3. Input Data'!L402=0,"--",'3. Input Data'!L402)</f>
        <v>--</v>
      </c>
      <c r="R394" s="58">
        <f t="shared" si="67"/>
        <v>0</v>
      </c>
      <c r="S394" s="74">
        <f t="shared" si="68"/>
        <v>0</v>
      </c>
      <c r="T394" s="58">
        <f t="shared" si="69"/>
        <v>0</v>
      </c>
    </row>
    <row r="395" spans="1:20" x14ac:dyDescent="0.2">
      <c r="A395" s="71">
        <v>388</v>
      </c>
      <c r="B395" s="39">
        <f>'3. Input Data'!B403</f>
        <v>0</v>
      </c>
      <c r="C395" s="51" t="str">
        <f>IF('3. Input Data'!D403=0,"--",'3. Input Data'!D403)</f>
        <v>--</v>
      </c>
      <c r="D395" s="58">
        <f t="shared" si="60"/>
        <v>0</v>
      </c>
      <c r="E395" s="74" t="str">
        <f>IF('3. Input Data'!E403=0,"--",'3. Input Data'!E403)</f>
        <v>--</v>
      </c>
      <c r="F395" s="58">
        <f t="shared" si="61"/>
        <v>0</v>
      </c>
      <c r="G395" s="51" t="str">
        <f>IF('3. Input Data'!G403=0,"--",'3. Input Data'!G403)</f>
        <v>--</v>
      </c>
      <c r="H395" s="58">
        <f t="shared" si="62"/>
        <v>0</v>
      </c>
      <c r="I395" s="51" t="str">
        <f>IF('3. Input Data'!H403=0,"--",'3. Input Data'!H403)</f>
        <v>--</v>
      </c>
      <c r="J395" s="58">
        <f t="shared" si="63"/>
        <v>0</v>
      </c>
      <c r="K395" s="51" t="str">
        <f>IF('3. Input Data'!I403=0,"--",'3. Input Data'!I403)</f>
        <v>--</v>
      </c>
      <c r="L395" s="58">
        <f t="shared" si="64"/>
        <v>0</v>
      </c>
      <c r="M395" s="51" t="str">
        <f>IF('3. Input Data'!J403=0,"--",'3. Input Data'!J403)</f>
        <v>--</v>
      </c>
      <c r="N395" s="58">
        <f t="shared" si="65"/>
        <v>0</v>
      </c>
      <c r="O395" s="51" t="str">
        <f>IF('3. Input Data'!K403=0,"--",'3. Input Data'!K403)</f>
        <v>--</v>
      </c>
      <c r="P395" s="58">
        <f t="shared" si="66"/>
        <v>0</v>
      </c>
      <c r="Q395" s="51" t="str">
        <f>IF('3. Input Data'!L403=0,"--",'3. Input Data'!L403)</f>
        <v>--</v>
      </c>
      <c r="R395" s="58">
        <f t="shared" si="67"/>
        <v>0</v>
      </c>
      <c r="S395" s="74">
        <f t="shared" si="68"/>
        <v>0</v>
      </c>
      <c r="T395" s="58">
        <f t="shared" si="69"/>
        <v>0</v>
      </c>
    </row>
    <row r="396" spans="1:20" x14ac:dyDescent="0.2">
      <c r="A396" s="71">
        <v>389</v>
      </c>
      <c r="B396" s="39">
        <f>'3. Input Data'!B404</f>
        <v>0</v>
      </c>
      <c r="C396" s="51" t="str">
        <f>IF('3. Input Data'!D404=0,"--",'3. Input Data'!D404)</f>
        <v>--</v>
      </c>
      <c r="D396" s="58">
        <f t="shared" si="60"/>
        <v>0</v>
      </c>
      <c r="E396" s="74" t="str">
        <f>IF('3. Input Data'!E404=0,"--",'3. Input Data'!E404)</f>
        <v>--</v>
      </c>
      <c r="F396" s="58">
        <f t="shared" si="61"/>
        <v>0</v>
      </c>
      <c r="G396" s="51" t="str">
        <f>IF('3. Input Data'!G404=0,"--",'3. Input Data'!G404)</f>
        <v>--</v>
      </c>
      <c r="H396" s="58">
        <f t="shared" si="62"/>
        <v>0</v>
      </c>
      <c r="I396" s="51" t="str">
        <f>IF('3. Input Data'!H404=0,"--",'3. Input Data'!H404)</f>
        <v>--</v>
      </c>
      <c r="J396" s="58">
        <f t="shared" si="63"/>
        <v>0</v>
      </c>
      <c r="K396" s="51" t="str">
        <f>IF('3. Input Data'!I404=0,"--",'3. Input Data'!I404)</f>
        <v>--</v>
      </c>
      <c r="L396" s="58">
        <f t="shared" si="64"/>
        <v>0</v>
      </c>
      <c r="M396" s="51" t="str">
        <f>IF('3. Input Data'!J404=0,"--",'3. Input Data'!J404)</f>
        <v>--</v>
      </c>
      <c r="N396" s="58">
        <f t="shared" si="65"/>
        <v>0</v>
      </c>
      <c r="O396" s="51" t="str">
        <f>IF('3. Input Data'!K404=0,"--",'3. Input Data'!K404)</f>
        <v>--</v>
      </c>
      <c r="P396" s="58">
        <f t="shared" si="66"/>
        <v>0</v>
      </c>
      <c r="Q396" s="51" t="str">
        <f>IF('3. Input Data'!L404=0,"--",'3. Input Data'!L404)</f>
        <v>--</v>
      </c>
      <c r="R396" s="58">
        <f t="shared" si="67"/>
        <v>0</v>
      </c>
      <c r="S396" s="74">
        <f t="shared" si="68"/>
        <v>0</v>
      </c>
      <c r="T396" s="58">
        <f t="shared" si="69"/>
        <v>0</v>
      </c>
    </row>
    <row r="397" spans="1:20" x14ac:dyDescent="0.2">
      <c r="A397" s="71">
        <v>390</v>
      </c>
      <c r="B397" s="39">
        <f>'3. Input Data'!B405</f>
        <v>0</v>
      </c>
      <c r="C397" s="51" t="str">
        <f>IF('3. Input Data'!D405=0,"--",'3. Input Data'!D405)</f>
        <v>--</v>
      </c>
      <c r="D397" s="58">
        <f t="shared" si="60"/>
        <v>0</v>
      </c>
      <c r="E397" s="74" t="str">
        <f>IF('3. Input Data'!E405=0,"--",'3. Input Data'!E405)</f>
        <v>--</v>
      </c>
      <c r="F397" s="58">
        <f t="shared" si="61"/>
        <v>0</v>
      </c>
      <c r="G397" s="51" t="str">
        <f>IF('3. Input Data'!G405=0,"--",'3. Input Data'!G405)</f>
        <v>--</v>
      </c>
      <c r="H397" s="58">
        <f t="shared" si="62"/>
        <v>0</v>
      </c>
      <c r="I397" s="51" t="str">
        <f>IF('3. Input Data'!H405=0,"--",'3. Input Data'!H405)</f>
        <v>--</v>
      </c>
      <c r="J397" s="58">
        <f t="shared" si="63"/>
        <v>0</v>
      </c>
      <c r="K397" s="51" t="str">
        <f>IF('3. Input Data'!I405=0,"--",'3. Input Data'!I405)</f>
        <v>--</v>
      </c>
      <c r="L397" s="58">
        <f t="shared" si="64"/>
        <v>0</v>
      </c>
      <c r="M397" s="51" t="str">
        <f>IF('3. Input Data'!J405=0,"--",'3. Input Data'!J405)</f>
        <v>--</v>
      </c>
      <c r="N397" s="58">
        <f t="shared" si="65"/>
        <v>0</v>
      </c>
      <c r="O397" s="51" t="str">
        <f>IF('3. Input Data'!K405=0,"--",'3. Input Data'!K405)</f>
        <v>--</v>
      </c>
      <c r="P397" s="58">
        <f t="shared" si="66"/>
        <v>0</v>
      </c>
      <c r="Q397" s="51" t="str">
        <f>IF('3. Input Data'!L405=0,"--",'3. Input Data'!L405)</f>
        <v>--</v>
      </c>
      <c r="R397" s="58">
        <f t="shared" si="67"/>
        <v>0</v>
      </c>
      <c r="S397" s="74">
        <f t="shared" si="68"/>
        <v>0</v>
      </c>
      <c r="T397" s="58">
        <f t="shared" si="69"/>
        <v>0</v>
      </c>
    </row>
    <row r="398" spans="1:20" x14ac:dyDescent="0.2">
      <c r="A398" s="71">
        <v>391</v>
      </c>
      <c r="B398" s="39">
        <f>'3. Input Data'!B406</f>
        <v>0</v>
      </c>
      <c r="C398" s="51" t="str">
        <f>IF('3. Input Data'!D406=0,"--",'3. Input Data'!D406)</f>
        <v>--</v>
      </c>
      <c r="D398" s="58">
        <f t="shared" si="60"/>
        <v>0</v>
      </c>
      <c r="E398" s="74" t="str">
        <f>IF('3. Input Data'!E406=0,"--",'3. Input Data'!E406)</f>
        <v>--</v>
      </c>
      <c r="F398" s="58">
        <f t="shared" si="61"/>
        <v>0</v>
      </c>
      <c r="G398" s="51" t="str">
        <f>IF('3. Input Data'!G406=0,"--",'3. Input Data'!G406)</f>
        <v>--</v>
      </c>
      <c r="H398" s="58">
        <f t="shared" si="62"/>
        <v>0</v>
      </c>
      <c r="I398" s="51" t="str">
        <f>IF('3. Input Data'!H406=0,"--",'3. Input Data'!H406)</f>
        <v>--</v>
      </c>
      <c r="J398" s="58">
        <f t="shared" si="63"/>
        <v>0</v>
      </c>
      <c r="K398" s="51" t="str">
        <f>IF('3. Input Data'!I406=0,"--",'3. Input Data'!I406)</f>
        <v>--</v>
      </c>
      <c r="L398" s="58">
        <f t="shared" si="64"/>
        <v>0</v>
      </c>
      <c r="M398" s="51" t="str">
        <f>IF('3. Input Data'!J406=0,"--",'3. Input Data'!J406)</f>
        <v>--</v>
      </c>
      <c r="N398" s="58">
        <f t="shared" si="65"/>
        <v>0</v>
      </c>
      <c r="O398" s="51" t="str">
        <f>IF('3. Input Data'!K406=0,"--",'3. Input Data'!K406)</f>
        <v>--</v>
      </c>
      <c r="P398" s="58">
        <f t="shared" si="66"/>
        <v>0</v>
      </c>
      <c r="Q398" s="51" t="str">
        <f>IF('3. Input Data'!L406=0,"--",'3. Input Data'!L406)</f>
        <v>--</v>
      </c>
      <c r="R398" s="58">
        <f t="shared" si="67"/>
        <v>0</v>
      </c>
      <c r="S398" s="74">
        <f t="shared" si="68"/>
        <v>0</v>
      </c>
      <c r="T398" s="58">
        <f t="shared" si="69"/>
        <v>0</v>
      </c>
    </row>
    <row r="399" spans="1:20" x14ac:dyDescent="0.2">
      <c r="A399" s="71">
        <v>392</v>
      </c>
      <c r="B399" s="39">
        <f>'3. Input Data'!B407</f>
        <v>0</v>
      </c>
      <c r="C399" s="51" t="str">
        <f>IF('3. Input Data'!D407=0,"--",'3. Input Data'!D407)</f>
        <v>--</v>
      </c>
      <c r="D399" s="58">
        <f t="shared" si="60"/>
        <v>0</v>
      </c>
      <c r="E399" s="74" t="str">
        <f>IF('3. Input Data'!E407=0,"--",'3. Input Data'!E407)</f>
        <v>--</v>
      </c>
      <c r="F399" s="58">
        <f t="shared" si="61"/>
        <v>0</v>
      </c>
      <c r="G399" s="51" t="str">
        <f>IF('3. Input Data'!G407=0,"--",'3. Input Data'!G407)</f>
        <v>--</v>
      </c>
      <c r="H399" s="58">
        <f t="shared" si="62"/>
        <v>0</v>
      </c>
      <c r="I399" s="51" t="str">
        <f>IF('3. Input Data'!H407=0,"--",'3. Input Data'!H407)</f>
        <v>--</v>
      </c>
      <c r="J399" s="58">
        <f t="shared" si="63"/>
        <v>0</v>
      </c>
      <c r="K399" s="51" t="str">
        <f>IF('3. Input Data'!I407=0,"--",'3. Input Data'!I407)</f>
        <v>--</v>
      </c>
      <c r="L399" s="58">
        <f t="shared" si="64"/>
        <v>0</v>
      </c>
      <c r="M399" s="51" t="str">
        <f>IF('3. Input Data'!J407=0,"--",'3. Input Data'!J407)</f>
        <v>--</v>
      </c>
      <c r="N399" s="58">
        <f t="shared" si="65"/>
        <v>0</v>
      </c>
      <c r="O399" s="51" t="str">
        <f>IF('3. Input Data'!K407=0,"--",'3. Input Data'!K407)</f>
        <v>--</v>
      </c>
      <c r="P399" s="58">
        <f t="shared" si="66"/>
        <v>0</v>
      </c>
      <c r="Q399" s="51" t="str">
        <f>IF('3. Input Data'!L407=0,"--",'3. Input Data'!L407)</f>
        <v>--</v>
      </c>
      <c r="R399" s="58">
        <f t="shared" si="67"/>
        <v>0</v>
      </c>
      <c r="S399" s="74">
        <f t="shared" si="68"/>
        <v>0</v>
      </c>
      <c r="T399" s="58">
        <f t="shared" si="69"/>
        <v>0</v>
      </c>
    </row>
    <row r="400" spans="1:20" x14ac:dyDescent="0.2">
      <c r="A400" s="71">
        <v>393</v>
      </c>
      <c r="B400" s="39">
        <f>'3. Input Data'!B408</f>
        <v>0</v>
      </c>
      <c r="C400" s="51" t="str">
        <f>IF('3. Input Data'!D408=0,"--",'3. Input Data'!D408)</f>
        <v>--</v>
      </c>
      <c r="D400" s="58">
        <f t="shared" si="60"/>
        <v>0</v>
      </c>
      <c r="E400" s="74" t="str">
        <f>IF('3. Input Data'!E408=0,"--",'3. Input Data'!E408)</f>
        <v>--</v>
      </c>
      <c r="F400" s="58">
        <f t="shared" si="61"/>
        <v>0</v>
      </c>
      <c r="G400" s="51" t="str">
        <f>IF('3. Input Data'!G408=0,"--",'3. Input Data'!G408)</f>
        <v>--</v>
      </c>
      <c r="H400" s="58">
        <f t="shared" si="62"/>
        <v>0</v>
      </c>
      <c r="I400" s="51" t="str">
        <f>IF('3. Input Data'!H408=0,"--",'3. Input Data'!H408)</f>
        <v>--</v>
      </c>
      <c r="J400" s="58">
        <f t="shared" si="63"/>
        <v>0</v>
      </c>
      <c r="K400" s="51" t="str">
        <f>IF('3. Input Data'!I408=0,"--",'3. Input Data'!I408)</f>
        <v>--</v>
      </c>
      <c r="L400" s="58">
        <f t="shared" si="64"/>
        <v>0</v>
      </c>
      <c r="M400" s="51" t="str">
        <f>IF('3. Input Data'!J408=0,"--",'3. Input Data'!J408)</f>
        <v>--</v>
      </c>
      <c r="N400" s="58">
        <f t="shared" si="65"/>
        <v>0</v>
      </c>
      <c r="O400" s="51" t="str">
        <f>IF('3. Input Data'!K408=0,"--",'3. Input Data'!K408)</f>
        <v>--</v>
      </c>
      <c r="P400" s="58">
        <f t="shared" si="66"/>
        <v>0</v>
      </c>
      <c r="Q400" s="51" t="str">
        <f>IF('3. Input Data'!L408=0,"--",'3. Input Data'!L408)</f>
        <v>--</v>
      </c>
      <c r="R400" s="58">
        <f t="shared" si="67"/>
        <v>0</v>
      </c>
      <c r="S400" s="74">
        <f t="shared" si="68"/>
        <v>0</v>
      </c>
      <c r="T400" s="58">
        <f t="shared" si="69"/>
        <v>0</v>
      </c>
    </row>
    <row r="401" spans="1:20" x14ac:dyDescent="0.2">
      <c r="A401" s="71">
        <v>394</v>
      </c>
      <c r="B401" s="39">
        <f>'3. Input Data'!B409</f>
        <v>0</v>
      </c>
      <c r="C401" s="51" t="str">
        <f>IF('3. Input Data'!D409=0,"--",'3. Input Data'!D409)</f>
        <v>--</v>
      </c>
      <c r="D401" s="58">
        <f t="shared" si="60"/>
        <v>0</v>
      </c>
      <c r="E401" s="74" t="str">
        <f>IF('3. Input Data'!E409=0,"--",'3. Input Data'!E409)</f>
        <v>--</v>
      </c>
      <c r="F401" s="58">
        <f t="shared" si="61"/>
        <v>0</v>
      </c>
      <c r="G401" s="51" t="str">
        <f>IF('3. Input Data'!G409=0,"--",'3. Input Data'!G409)</f>
        <v>--</v>
      </c>
      <c r="H401" s="58">
        <f t="shared" si="62"/>
        <v>0</v>
      </c>
      <c r="I401" s="51" t="str">
        <f>IF('3. Input Data'!H409=0,"--",'3. Input Data'!H409)</f>
        <v>--</v>
      </c>
      <c r="J401" s="58">
        <f t="shared" si="63"/>
        <v>0</v>
      </c>
      <c r="K401" s="51" t="str">
        <f>IF('3. Input Data'!I409=0,"--",'3. Input Data'!I409)</f>
        <v>--</v>
      </c>
      <c r="L401" s="58">
        <f t="shared" si="64"/>
        <v>0</v>
      </c>
      <c r="M401" s="51" t="str">
        <f>IF('3. Input Data'!J409=0,"--",'3. Input Data'!J409)</f>
        <v>--</v>
      </c>
      <c r="N401" s="58">
        <f t="shared" si="65"/>
        <v>0</v>
      </c>
      <c r="O401" s="51" t="str">
        <f>IF('3. Input Data'!K409=0,"--",'3. Input Data'!K409)</f>
        <v>--</v>
      </c>
      <c r="P401" s="58">
        <f t="shared" si="66"/>
        <v>0</v>
      </c>
      <c r="Q401" s="51" t="str">
        <f>IF('3. Input Data'!L409=0,"--",'3. Input Data'!L409)</f>
        <v>--</v>
      </c>
      <c r="R401" s="58">
        <f t="shared" si="67"/>
        <v>0</v>
      </c>
      <c r="S401" s="74">
        <f t="shared" si="68"/>
        <v>0</v>
      </c>
      <c r="T401" s="58">
        <f t="shared" si="69"/>
        <v>0</v>
      </c>
    </row>
    <row r="402" spans="1:20" x14ac:dyDescent="0.2">
      <c r="A402" s="71">
        <v>395</v>
      </c>
      <c r="B402" s="39">
        <f>'3. Input Data'!B410</f>
        <v>0</v>
      </c>
      <c r="C402" s="51" t="str">
        <f>IF('3. Input Data'!D410=0,"--",'3. Input Data'!D410)</f>
        <v>--</v>
      </c>
      <c r="D402" s="58">
        <f t="shared" si="60"/>
        <v>0</v>
      </c>
      <c r="E402" s="74" t="str">
        <f>IF('3. Input Data'!E410=0,"--",'3. Input Data'!E410)</f>
        <v>--</v>
      </c>
      <c r="F402" s="58">
        <f t="shared" si="61"/>
        <v>0</v>
      </c>
      <c r="G402" s="51" t="str">
        <f>IF('3. Input Data'!G410=0,"--",'3. Input Data'!G410)</f>
        <v>--</v>
      </c>
      <c r="H402" s="58">
        <f t="shared" si="62"/>
        <v>0</v>
      </c>
      <c r="I402" s="51" t="str">
        <f>IF('3. Input Data'!H410=0,"--",'3. Input Data'!H410)</f>
        <v>--</v>
      </c>
      <c r="J402" s="58">
        <f t="shared" si="63"/>
        <v>0</v>
      </c>
      <c r="K402" s="51" t="str">
        <f>IF('3. Input Data'!I410=0,"--",'3. Input Data'!I410)</f>
        <v>--</v>
      </c>
      <c r="L402" s="58">
        <f t="shared" si="64"/>
        <v>0</v>
      </c>
      <c r="M402" s="51" t="str">
        <f>IF('3. Input Data'!J410=0,"--",'3. Input Data'!J410)</f>
        <v>--</v>
      </c>
      <c r="N402" s="58">
        <f t="shared" si="65"/>
        <v>0</v>
      </c>
      <c r="O402" s="51" t="str">
        <f>IF('3. Input Data'!K410=0,"--",'3. Input Data'!K410)</f>
        <v>--</v>
      </c>
      <c r="P402" s="58">
        <f t="shared" si="66"/>
        <v>0</v>
      </c>
      <c r="Q402" s="51" t="str">
        <f>IF('3. Input Data'!L410=0,"--",'3. Input Data'!L410)</f>
        <v>--</v>
      </c>
      <c r="R402" s="58">
        <f t="shared" si="67"/>
        <v>0</v>
      </c>
      <c r="S402" s="74">
        <f t="shared" si="68"/>
        <v>0</v>
      </c>
      <c r="T402" s="58">
        <f t="shared" si="69"/>
        <v>0</v>
      </c>
    </row>
    <row r="403" spans="1:20" x14ac:dyDescent="0.2">
      <c r="A403" s="71">
        <v>396</v>
      </c>
      <c r="B403" s="39">
        <f>'3. Input Data'!B411</f>
        <v>0</v>
      </c>
      <c r="C403" s="51" t="str">
        <f>IF('3. Input Data'!D411=0,"--",'3. Input Data'!D411)</f>
        <v>--</v>
      </c>
      <c r="D403" s="58">
        <f t="shared" si="60"/>
        <v>0</v>
      </c>
      <c r="E403" s="74" t="str">
        <f>IF('3. Input Data'!E411=0,"--",'3. Input Data'!E411)</f>
        <v>--</v>
      </c>
      <c r="F403" s="58">
        <f t="shared" si="61"/>
        <v>0</v>
      </c>
      <c r="G403" s="51" t="str">
        <f>IF('3. Input Data'!G411=0,"--",'3. Input Data'!G411)</f>
        <v>--</v>
      </c>
      <c r="H403" s="58">
        <f t="shared" si="62"/>
        <v>0</v>
      </c>
      <c r="I403" s="51" t="str">
        <f>IF('3. Input Data'!H411=0,"--",'3. Input Data'!H411)</f>
        <v>--</v>
      </c>
      <c r="J403" s="58">
        <f t="shared" si="63"/>
        <v>0</v>
      </c>
      <c r="K403" s="51" t="str">
        <f>IF('3. Input Data'!I411=0,"--",'3. Input Data'!I411)</f>
        <v>--</v>
      </c>
      <c r="L403" s="58">
        <f t="shared" si="64"/>
        <v>0</v>
      </c>
      <c r="M403" s="51" t="str">
        <f>IF('3. Input Data'!J411=0,"--",'3. Input Data'!J411)</f>
        <v>--</v>
      </c>
      <c r="N403" s="58">
        <f t="shared" si="65"/>
        <v>0</v>
      </c>
      <c r="O403" s="51" t="str">
        <f>IF('3. Input Data'!K411=0,"--",'3. Input Data'!K411)</f>
        <v>--</v>
      </c>
      <c r="P403" s="58">
        <f t="shared" si="66"/>
        <v>0</v>
      </c>
      <c r="Q403" s="51" t="str">
        <f>IF('3. Input Data'!L411=0,"--",'3. Input Data'!L411)</f>
        <v>--</v>
      </c>
      <c r="R403" s="58">
        <f t="shared" si="67"/>
        <v>0</v>
      </c>
      <c r="S403" s="74">
        <f t="shared" si="68"/>
        <v>0</v>
      </c>
      <c r="T403" s="58">
        <f t="shared" si="69"/>
        <v>0</v>
      </c>
    </row>
    <row r="404" spans="1:20" x14ac:dyDescent="0.2">
      <c r="A404" s="71">
        <v>397</v>
      </c>
      <c r="B404" s="39">
        <f>'3. Input Data'!B412</f>
        <v>0</v>
      </c>
      <c r="C404" s="51" t="str">
        <f>IF('3. Input Data'!D412=0,"--",'3. Input Data'!D412)</f>
        <v>--</v>
      </c>
      <c r="D404" s="58">
        <f t="shared" si="60"/>
        <v>0</v>
      </c>
      <c r="E404" s="74" t="str">
        <f>IF('3. Input Data'!E412=0,"--",'3. Input Data'!E412)</f>
        <v>--</v>
      </c>
      <c r="F404" s="58">
        <f t="shared" si="61"/>
        <v>0</v>
      </c>
      <c r="G404" s="51" t="str">
        <f>IF('3. Input Data'!G412=0,"--",'3. Input Data'!G412)</f>
        <v>--</v>
      </c>
      <c r="H404" s="58">
        <f t="shared" si="62"/>
        <v>0</v>
      </c>
      <c r="I404" s="51" t="str">
        <f>IF('3. Input Data'!H412=0,"--",'3. Input Data'!H412)</f>
        <v>--</v>
      </c>
      <c r="J404" s="58">
        <f t="shared" si="63"/>
        <v>0</v>
      </c>
      <c r="K404" s="51" t="str">
        <f>IF('3. Input Data'!I412=0,"--",'3. Input Data'!I412)</f>
        <v>--</v>
      </c>
      <c r="L404" s="58">
        <f t="shared" si="64"/>
        <v>0</v>
      </c>
      <c r="M404" s="51" t="str">
        <f>IF('3. Input Data'!J412=0,"--",'3. Input Data'!J412)</f>
        <v>--</v>
      </c>
      <c r="N404" s="58">
        <f t="shared" si="65"/>
        <v>0</v>
      </c>
      <c r="O404" s="51" t="str">
        <f>IF('3. Input Data'!K412=0,"--",'3. Input Data'!K412)</f>
        <v>--</v>
      </c>
      <c r="P404" s="58">
        <f t="shared" si="66"/>
        <v>0</v>
      </c>
      <c r="Q404" s="51" t="str">
        <f>IF('3. Input Data'!L412=0,"--",'3. Input Data'!L412)</f>
        <v>--</v>
      </c>
      <c r="R404" s="58">
        <f t="shared" si="67"/>
        <v>0</v>
      </c>
      <c r="S404" s="74">
        <f t="shared" si="68"/>
        <v>0</v>
      </c>
      <c r="T404" s="58">
        <f t="shared" si="69"/>
        <v>0</v>
      </c>
    </row>
    <row r="405" spans="1:20" x14ac:dyDescent="0.2">
      <c r="A405" s="71">
        <v>398</v>
      </c>
      <c r="B405" s="39">
        <f>'3. Input Data'!B413</f>
        <v>0</v>
      </c>
      <c r="C405" s="51" t="str">
        <f>IF('3. Input Data'!D413=0,"--",'3. Input Data'!D413)</f>
        <v>--</v>
      </c>
      <c r="D405" s="58">
        <f t="shared" si="60"/>
        <v>0</v>
      </c>
      <c r="E405" s="74" t="str">
        <f>IF('3. Input Data'!E413=0,"--",'3. Input Data'!E413)</f>
        <v>--</v>
      </c>
      <c r="F405" s="58">
        <f t="shared" si="61"/>
        <v>0</v>
      </c>
      <c r="G405" s="51" t="str">
        <f>IF('3. Input Data'!G413=0,"--",'3. Input Data'!G413)</f>
        <v>--</v>
      </c>
      <c r="H405" s="58">
        <f t="shared" si="62"/>
        <v>0</v>
      </c>
      <c r="I405" s="51" t="str">
        <f>IF('3. Input Data'!H413=0,"--",'3. Input Data'!H413)</f>
        <v>--</v>
      </c>
      <c r="J405" s="58">
        <f t="shared" si="63"/>
        <v>0</v>
      </c>
      <c r="K405" s="51" t="str">
        <f>IF('3. Input Data'!I413=0,"--",'3. Input Data'!I413)</f>
        <v>--</v>
      </c>
      <c r="L405" s="58">
        <f t="shared" si="64"/>
        <v>0</v>
      </c>
      <c r="M405" s="51" t="str">
        <f>IF('3. Input Data'!J413=0,"--",'3. Input Data'!J413)</f>
        <v>--</v>
      </c>
      <c r="N405" s="58">
        <f t="shared" si="65"/>
        <v>0</v>
      </c>
      <c r="O405" s="51" t="str">
        <f>IF('3. Input Data'!K413=0,"--",'3. Input Data'!K413)</f>
        <v>--</v>
      </c>
      <c r="P405" s="58">
        <f t="shared" si="66"/>
        <v>0</v>
      </c>
      <c r="Q405" s="51" t="str">
        <f>IF('3. Input Data'!L413=0,"--",'3. Input Data'!L413)</f>
        <v>--</v>
      </c>
      <c r="R405" s="58">
        <f t="shared" si="67"/>
        <v>0</v>
      </c>
      <c r="S405" s="74">
        <f t="shared" si="68"/>
        <v>0</v>
      </c>
      <c r="T405" s="58">
        <f t="shared" si="69"/>
        <v>0</v>
      </c>
    </row>
    <row r="406" spans="1:20" x14ac:dyDescent="0.2">
      <c r="A406" s="71">
        <v>399</v>
      </c>
      <c r="B406" s="39">
        <f>'3. Input Data'!B414</f>
        <v>0</v>
      </c>
      <c r="C406" s="51" t="str">
        <f>IF('3. Input Data'!D414=0,"--",'3. Input Data'!D414)</f>
        <v>--</v>
      </c>
      <c r="D406" s="58">
        <f t="shared" si="60"/>
        <v>0</v>
      </c>
      <c r="E406" s="74" t="str">
        <f>IF('3. Input Data'!E414=0,"--",'3. Input Data'!E414)</f>
        <v>--</v>
      </c>
      <c r="F406" s="58">
        <f t="shared" si="61"/>
        <v>0</v>
      </c>
      <c r="G406" s="51" t="str">
        <f>IF('3. Input Data'!G414=0,"--",'3. Input Data'!G414)</f>
        <v>--</v>
      </c>
      <c r="H406" s="58">
        <f t="shared" si="62"/>
        <v>0</v>
      </c>
      <c r="I406" s="51" t="str">
        <f>IF('3. Input Data'!H414=0,"--",'3. Input Data'!H414)</f>
        <v>--</v>
      </c>
      <c r="J406" s="58">
        <f t="shared" si="63"/>
        <v>0</v>
      </c>
      <c r="K406" s="51" t="str">
        <f>IF('3. Input Data'!I414=0,"--",'3. Input Data'!I414)</f>
        <v>--</v>
      </c>
      <c r="L406" s="58">
        <f t="shared" si="64"/>
        <v>0</v>
      </c>
      <c r="M406" s="51" t="str">
        <f>IF('3. Input Data'!J414=0,"--",'3. Input Data'!J414)</f>
        <v>--</v>
      </c>
      <c r="N406" s="58">
        <f t="shared" si="65"/>
        <v>0</v>
      </c>
      <c r="O406" s="51" t="str">
        <f>IF('3. Input Data'!K414=0,"--",'3. Input Data'!K414)</f>
        <v>--</v>
      </c>
      <c r="P406" s="58">
        <f t="shared" si="66"/>
        <v>0</v>
      </c>
      <c r="Q406" s="51" t="str">
        <f>IF('3. Input Data'!L414=0,"--",'3. Input Data'!L414)</f>
        <v>--</v>
      </c>
      <c r="R406" s="58">
        <f t="shared" si="67"/>
        <v>0</v>
      </c>
      <c r="S406" s="74">
        <f t="shared" si="68"/>
        <v>0</v>
      </c>
      <c r="T406" s="58">
        <f t="shared" si="69"/>
        <v>0</v>
      </c>
    </row>
    <row r="407" spans="1:20" x14ac:dyDescent="0.2">
      <c r="A407" s="71">
        <v>400</v>
      </c>
      <c r="B407" s="39">
        <f>'3. Input Data'!B415</f>
        <v>0</v>
      </c>
      <c r="C407" s="51" t="str">
        <f>IF('3. Input Data'!D415=0,"--",'3. Input Data'!D415)</f>
        <v>--</v>
      </c>
      <c r="D407" s="58">
        <f t="shared" si="60"/>
        <v>0</v>
      </c>
      <c r="E407" s="74" t="str">
        <f>IF('3. Input Data'!E415=0,"--",'3. Input Data'!E415)</f>
        <v>--</v>
      </c>
      <c r="F407" s="58">
        <f t="shared" si="61"/>
        <v>0</v>
      </c>
      <c r="G407" s="51" t="str">
        <f>IF('3. Input Data'!G415=0,"--",'3. Input Data'!G415)</f>
        <v>--</v>
      </c>
      <c r="H407" s="58">
        <f t="shared" si="62"/>
        <v>0</v>
      </c>
      <c r="I407" s="51" t="str">
        <f>IF('3. Input Data'!H415=0,"--",'3. Input Data'!H415)</f>
        <v>--</v>
      </c>
      <c r="J407" s="58">
        <f t="shared" si="63"/>
        <v>0</v>
      </c>
      <c r="K407" s="51" t="str">
        <f>IF('3. Input Data'!I415=0,"--",'3. Input Data'!I415)</f>
        <v>--</v>
      </c>
      <c r="L407" s="58">
        <f t="shared" si="64"/>
        <v>0</v>
      </c>
      <c r="M407" s="51" t="str">
        <f>IF('3. Input Data'!J415=0,"--",'3. Input Data'!J415)</f>
        <v>--</v>
      </c>
      <c r="N407" s="58">
        <f t="shared" si="65"/>
        <v>0</v>
      </c>
      <c r="O407" s="51" t="str">
        <f>IF('3. Input Data'!K415=0,"--",'3. Input Data'!K415)</f>
        <v>--</v>
      </c>
      <c r="P407" s="58">
        <f t="shared" si="66"/>
        <v>0</v>
      </c>
      <c r="Q407" s="51" t="str">
        <f>IF('3. Input Data'!L415=0,"--",'3. Input Data'!L415)</f>
        <v>--</v>
      </c>
      <c r="R407" s="58">
        <f t="shared" si="67"/>
        <v>0</v>
      </c>
      <c r="S407" s="74">
        <f t="shared" si="68"/>
        <v>0</v>
      </c>
      <c r="T407" s="58">
        <f t="shared" si="69"/>
        <v>0</v>
      </c>
    </row>
    <row r="408" spans="1:20" x14ac:dyDescent="0.2">
      <c r="A408" s="71">
        <v>401</v>
      </c>
      <c r="B408" s="39">
        <f>'3. Input Data'!B416</f>
        <v>0</v>
      </c>
      <c r="C408" s="51" t="str">
        <f>IF('3. Input Data'!D416=0,"--",'3. Input Data'!D416)</f>
        <v>--</v>
      </c>
      <c r="D408" s="58">
        <f t="shared" si="60"/>
        <v>0</v>
      </c>
      <c r="E408" s="74" t="str">
        <f>IF('3. Input Data'!E416=0,"--",'3. Input Data'!E416)</f>
        <v>--</v>
      </c>
      <c r="F408" s="58">
        <f t="shared" si="61"/>
        <v>0</v>
      </c>
      <c r="G408" s="51" t="str">
        <f>IF('3. Input Data'!G416=0,"--",'3. Input Data'!G416)</f>
        <v>--</v>
      </c>
      <c r="H408" s="58">
        <f t="shared" si="62"/>
        <v>0</v>
      </c>
      <c r="I408" s="51" t="str">
        <f>IF('3. Input Data'!H416=0,"--",'3. Input Data'!H416)</f>
        <v>--</v>
      </c>
      <c r="J408" s="58">
        <f t="shared" si="63"/>
        <v>0</v>
      </c>
      <c r="K408" s="51" t="str">
        <f>IF('3. Input Data'!I416=0,"--",'3. Input Data'!I416)</f>
        <v>--</v>
      </c>
      <c r="L408" s="58">
        <f t="shared" si="64"/>
        <v>0</v>
      </c>
      <c r="M408" s="51" t="str">
        <f>IF('3. Input Data'!J416=0,"--",'3. Input Data'!J416)</f>
        <v>--</v>
      </c>
      <c r="N408" s="58">
        <f t="shared" si="65"/>
        <v>0</v>
      </c>
      <c r="O408" s="51" t="str">
        <f>IF('3. Input Data'!K416=0,"--",'3. Input Data'!K416)</f>
        <v>--</v>
      </c>
      <c r="P408" s="58">
        <f t="shared" si="66"/>
        <v>0</v>
      </c>
      <c r="Q408" s="51" t="str">
        <f>IF('3. Input Data'!L416=0,"--",'3. Input Data'!L416)</f>
        <v>--</v>
      </c>
      <c r="R408" s="58">
        <f t="shared" si="67"/>
        <v>0</v>
      </c>
      <c r="S408" s="74">
        <f t="shared" si="68"/>
        <v>0</v>
      </c>
      <c r="T408" s="58">
        <f t="shared" si="69"/>
        <v>0</v>
      </c>
    </row>
    <row r="409" spans="1:20" x14ac:dyDescent="0.2">
      <c r="A409" s="71">
        <v>402</v>
      </c>
      <c r="B409" s="39">
        <f>'3. Input Data'!B417</f>
        <v>0</v>
      </c>
      <c r="C409" s="51" t="str">
        <f>IF('3. Input Data'!D417=0,"--",'3. Input Data'!D417)</f>
        <v>--</v>
      </c>
      <c r="D409" s="58">
        <f t="shared" si="60"/>
        <v>0</v>
      </c>
      <c r="E409" s="74" t="str">
        <f>IF('3. Input Data'!E417=0,"--",'3. Input Data'!E417)</f>
        <v>--</v>
      </c>
      <c r="F409" s="58">
        <f t="shared" si="61"/>
        <v>0</v>
      </c>
      <c r="G409" s="51" t="str">
        <f>IF('3. Input Data'!G417=0,"--",'3. Input Data'!G417)</f>
        <v>--</v>
      </c>
      <c r="H409" s="58">
        <f t="shared" si="62"/>
        <v>0</v>
      </c>
      <c r="I409" s="51" t="str">
        <f>IF('3. Input Data'!H417=0,"--",'3. Input Data'!H417)</f>
        <v>--</v>
      </c>
      <c r="J409" s="58">
        <f t="shared" si="63"/>
        <v>0</v>
      </c>
      <c r="K409" s="51" t="str">
        <f>IF('3. Input Data'!I417=0,"--",'3. Input Data'!I417)</f>
        <v>--</v>
      </c>
      <c r="L409" s="58">
        <f t="shared" si="64"/>
        <v>0</v>
      </c>
      <c r="M409" s="51" t="str">
        <f>IF('3. Input Data'!J417=0,"--",'3. Input Data'!J417)</f>
        <v>--</v>
      </c>
      <c r="N409" s="58">
        <f t="shared" si="65"/>
        <v>0</v>
      </c>
      <c r="O409" s="51" t="str">
        <f>IF('3. Input Data'!K417=0,"--",'3. Input Data'!K417)</f>
        <v>--</v>
      </c>
      <c r="P409" s="58">
        <f t="shared" si="66"/>
        <v>0</v>
      </c>
      <c r="Q409" s="51" t="str">
        <f>IF('3. Input Data'!L417=0,"--",'3. Input Data'!L417)</f>
        <v>--</v>
      </c>
      <c r="R409" s="58">
        <f t="shared" si="67"/>
        <v>0</v>
      </c>
      <c r="S409" s="74">
        <f t="shared" si="68"/>
        <v>0</v>
      </c>
      <c r="T409" s="58">
        <f t="shared" si="69"/>
        <v>0</v>
      </c>
    </row>
    <row r="410" spans="1:20" x14ac:dyDescent="0.2">
      <c r="A410" s="71">
        <v>403</v>
      </c>
      <c r="B410" s="39">
        <f>'3. Input Data'!B418</f>
        <v>0</v>
      </c>
      <c r="C410" s="51" t="str">
        <f>IF('3. Input Data'!D418=0,"--",'3. Input Data'!D418)</f>
        <v>--</v>
      </c>
      <c r="D410" s="58">
        <f t="shared" si="60"/>
        <v>0</v>
      </c>
      <c r="E410" s="74" t="str">
        <f>IF('3. Input Data'!E418=0,"--",'3. Input Data'!E418)</f>
        <v>--</v>
      </c>
      <c r="F410" s="58">
        <f t="shared" si="61"/>
        <v>0</v>
      </c>
      <c r="G410" s="51" t="str">
        <f>IF('3. Input Data'!G418=0,"--",'3. Input Data'!G418)</f>
        <v>--</v>
      </c>
      <c r="H410" s="58">
        <f t="shared" si="62"/>
        <v>0</v>
      </c>
      <c r="I410" s="51" t="str">
        <f>IF('3. Input Data'!H418=0,"--",'3. Input Data'!H418)</f>
        <v>--</v>
      </c>
      <c r="J410" s="58">
        <f t="shared" si="63"/>
        <v>0</v>
      </c>
      <c r="K410" s="51" t="str">
        <f>IF('3. Input Data'!I418=0,"--",'3. Input Data'!I418)</f>
        <v>--</v>
      </c>
      <c r="L410" s="58">
        <f t="shared" si="64"/>
        <v>0</v>
      </c>
      <c r="M410" s="51" t="str">
        <f>IF('3. Input Data'!J418=0,"--",'3. Input Data'!J418)</f>
        <v>--</v>
      </c>
      <c r="N410" s="58">
        <f t="shared" si="65"/>
        <v>0</v>
      </c>
      <c r="O410" s="51" t="str">
        <f>IF('3. Input Data'!K418=0,"--",'3. Input Data'!K418)</f>
        <v>--</v>
      </c>
      <c r="P410" s="58">
        <f t="shared" si="66"/>
        <v>0</v>
      </c>
      <c r="Q410" s="51" t="str">
        <f>IF('3. Input Data'!L418=0,"--",'3. Input Data'!L418)</f>
        <v>--</v>
      </c>
      <c r="R410" s="58">
        <f t="shared" si="67"/>
        <v>0</v>
      </c>
      <c r="S410" s="74">
        <f t="shared" si="68"/>
        <v>0</v>
      </c>
      <c r="T410" s="58">
        <f t="shared" si="69"/>
        <v>0</v>
      </c>
    </row>
    <row r="411" spans="1:20" x14ac:dyDescent="0.2">
      <c r="A411" s="71">
        <v>404</v>
      </c>
      <c r="B411" s="39">
        <f>'3. Input Data'!B419</f>
        <v>0</v>
      </c>
      <c r="C411" s="51" t="str">
        <f>IF('3. Input Data'!D419=0,"--",'3. Input Data'!D419)</f>
        <v>--</v>
      </c>
      <c r="D411" s="58">
        <f t="shared" si="60"/>
        <v>0</v>
      </c>
      <c r="E411" s="74" t="str">
        <f>IF('3. Input Data'!E419=0,"--",'3. Input Data'!E419)</f>
        <v>--</v>
      </c>
      <c r="F411" s="58">
        <f t="shared" si="61"/>
        <v>0</v>
      </c>
      <c r="G411" s="51" t="str">
        <f>IF('3. Input Data'!G419=0,"--",'3. Input Data'!G419)</f>
        <v>--</v>
      </c>
      <c r="H411" s="58">
        <f t="shared" si="62"/>
        <v>0</v>
      </c>
      <c r="I411" s="51" t="str">
        <f>IF('3. Input Data'!H419=0,"--",'3. Input Data'!H419)</f>
        <v>--</v>
      </c>
      <c r="J411" s="58">
        <f t="shared" si="63"/>
        <v>0</v>
      </c>
      <c r="K411" s="51" t="str">
        <f>IF('3. Input Data'!I419=0,"--",'3. Input Data'!I419)</f>
        <v>--</v>
      </c>
      <c r="L411" s="58">
        <f t="shared" si="64"/>
        <v>0</v>
      </c>
      <c r="M411" s="51" t="str">
        <f>IF('3. Input Data'!J419=0,"--",'3. Input Data'!J419)</f>
        <v>--</v>
      </c>
      <c r="N411" s="58">
        <f t="shared" si="65"/>
        <v>0</v>
      </c>
      <c r="O411" s="51" t="str">
        <f>IF('3. Input Data'!K419=0,"--",'3. Input Data'!K419)</f>
        <v>--</v>
      </c>
      <c r="P411" s="58">
        <f t="shared" si="66"/>
        <v>0</v>
      </c>
      <c r="Q411" s="51" t="str">
        <f>IF('3. Input Data'!L419=0,"--",'3. Input Data'!L419)</f>
        <v>--</v>
      </c>
      <c r="R411" s="58">
        <f t="shared" si="67"/>
        <v>0</v>
      </c>
      <c r="S411" s="74">
        <f t="shared" si="68"/>
        <v>0</v>
      </c>
      <c r="T411" s="58">
        <f t="shared" si="69"/>
        <v>0</v>
      </c>
    </row>
    <row r="412" spans="1:20" x14ac:dyDescent="0.2">
      <c r="A412" s="71">
        <v>405</v>
      </c>
      <c r="B412" s="39">
        <f>'3. Input Data'!B420</f>
        <v>0</v>
      </c>
      <c r="C412" s="51" t="str">
        <f>IF('3. Input Data'!D420=0,"--",'3. Input Data'!D420)</f>
        <v>--</v>
      </c>
      <c r="D412" s="58">
        <f t="shared" si="60"/>
        <v>0</v>
      </c>
      <c r="E412" s="74" t="str">
        <f>IF('3. Input Data'!E420=0,"--",'3. Input Data'!E420)</f>
        <v>--</v>
      </c>
      <c r="F412" s="58">
        <f t="shared" si="61"/>
        <v>0</v>
      </c>
      <c r="G412" s="51" t="str">
        <f>IF('3. Input Data'!G420=0,"--",'3. Input Data'!G420)</f>
        <v>--</v>
      </c>
      <c r="H412" s="58">
        <f t="shared" si="62"/>
        <v>0</v>
      </c>
      <c r="I412" s="51" t="str">
        <f>IF('3. Input Data'!H420=0,"--",'3. Input Data'!H420)</f>
        <v>--</v>
      </c>
      <c r="J412" s="58">
        <f t="shared" si="63"/>
        <v>0</v>
      </c>
      <c r="K412" s="51" t="str">
        <f>IF('3. Input Data'!I420=0,"--",'3. Input Data'!I420)</f>
        <v>--</v>
      </c>
      <c r="L412" s="58">
        <f t="shared" si="64"/>
        <v>0</v>
      </c>
      <c r="M412" s="51" t="str">
        <f>IF('3. Input Data'!J420=0,"--",'3. Input Data'!J420)</f>
        <v>--</v>
      </c>
      <c r="N412" s="58">
        <f t="shared" si="65"/>
        <v>0</v>
      </c>
      <c r="O412" s="51" t="str">
        <f>IF('3. Input Data'!K420=0,"--",'3. Input Data'!K420)</f>
        <v>--</v>
      </c>
      <c r="P412" s="58">
        <f t="shared" si="66"/>
        <v>0</v>
      </c>
      <c r="Q412" s="51" t="str">
        <f>IF('3. Input Data'!L420=0,"--",'3. Input Data'!L420)</f>
        <v>--</v>
      </c>
      <c r="R412" s="58">
        <f t="shared" si="67"/>
        <v>0</v>
      </c>
      <c r="S412" s="74">
        <f t="shared" si="68"/>
        <v>0</v>
      </c>
      <c r="T412" s="58">
        <f t="shared" si="69"/>
        <v>0</v>
      </c>
    </row>
    <row r="413" spans="1:20" x14ac:dyDescent="0.2">
      <c r="A413" s="71">
        <v>406</v>
      </c>
      <c r="B413" s="39">
        <f>'3. Input Data'!B421</f>
        <v>0</v>
      </c>
      <c r="C413" s="51" t="str">
        <f>IF('3. Input Data'!D421=0,"--",'3. Input Data'!D421)</f>
        <v>--</v>
      </c>
      <c r="D413" s="58">
        <f t="shared" si="60"/>
        <v>0</v>
      </c>
      <c r="E413" s="74" t="str">
        <f>IF('3. Input Data'!E421=0,"--",'3. Input Data'!E421)</f>
        <v>--</v>
      </c>
      <c r="F413" s="58">
        <f t="shared" si="61"/>
        <v>0</v>
      </c>
      <c r="G413" s="51" t="str">
        <f>IF('3. Input Data'!G421=0,"--",'3. Input Data'!G421)</f>
        <v>--</v>
      </c>
      <c r="H413" s="58">
        <f t="shared" si="62"/>
        <v>0</v>
      </c>
      <c r="I413" s="51" t="str">
        <f>IF('3. Input Data'!H421=0,"--",'3. Input Data'!H421)</f>
        <v>--</v>
      </c>
      <c r="J413" s="58">
        <f t="shared" si="63"/>
        <v>0</v>
      </c>
      <c r="K413" s="51" t="str">
        <f>IF('3. Input Data'!I421=0,"--",'3. Input Data'!I421)</f>
        <v>--</v>
      </c>
      <c r="L413" s="58">
        <f t="shared" si="64"/>
        <v>0</v>
      </c>
      <c r="M413" s="51" t="str">
        <f>IF('3. Input Data'!J421=0,"--",'3. Input Data'!J421)</f>
        <v>--</v>
      </c>
      <c r="N413" s="58">
        <f t="shared" si="65"/>
        <v>0</v>
      </c>
      <c r="O413" s="51" t="str">
        <f>IF('3. Input Data'!K421=0,"--",'3. Input Data'!K421)</f>
        <v>--</v>
      </c>
      <c r="P413" s="58">
        <f t="shared" si="66"/>
        <v>0</v>
      </c>
      <c r="Q413" s="51" t="str">
        <f>IF('3. Input Data'!L421=0,"--",'3. Input Data'!L421)</f>
        <v>--</v>
      </c>
      <c r="R413" s="58">
        <f t="shared" si="67"/>
        <v>0</v>
      </c>
      <c r="S413" s="74">
        <f t="shared" si="68"/>
        <v>0</v>
      </c>
      <c r="T413" s="58">
        <f t="shared" si="69"/>
        <v>0</v>
      </c>
    </row>
    <row r="414" spans="1:20" x14ac:dyDescent="0.2">
      <c r="A414" s="71">
        <v>407</v>
      </c>
      <c r="B414" s="39">
        <f>'3. Input Data'!B422</f>
        <v>0</v>
      </c>
      <c r="C414" s="51" t="str">
        <f>IF('3. Input Data'!D422=0,"--",'3. Input Data'!D422)</f>
        <v>--</v>
      </c>
      <c r="D414" s="58">
        <f t="shared" si="60"/>
        <v>0</v>
      </c>
      <c r="E414" s="74" t="str">
        <f>IF('3. Input Data'!E422=0,"--",'3. Input Data'!E422)</f>
        <v>--</v>
      </c>
      <c r="F414" s="58">
        <f t="shared" si="61"/>
        <v>0</v>
      </c>
      <c r="G414" s="51" t="str">
        <f>IF('3. Input Data'!G422=0,"--",'3. Input Data'!G422)</f>
        <v>--</v>
      </c>
      <c r="H414" s="58">
        <f t="shared" si="62"/>
        <v>0</v>
      </c>
      <c r="I414" s="51" t="str">
        <f>IF('3. Input Data'!H422=0,"--",'3. Input Data'!H422)</f>
        <v>--</v>
      </c>
      <c r="J414" s="58">
        <f t="shared" si="63"/>
        <v>0</v>
      </c>
      <c r="K414" s="51" t="str">
        <f>IF('3. Input Data'!I422=0,"--",'3. Input Data'!I422)</f>
        <v>--</v>
      </c>
      <c r="L414" s="58">
        <f t="shared" si="64"/>
        <v>0</v>
      </c>
      <c r="M414" s="51" t="str">
        <f>IF('3. Input Data'!J422=0,"--",'3. Input Data'!J422)</f>
        <v>--</v>
      </c>
      <c r="N414" s="58">
        <f t="shared" si="65"/>
        <v>0</v>
      </c>
      <c r="O414" s="51" t="str">
        <f>IF('3. Input Data'!K422=0,"--",'3. Input Data'!K422)</f>
        <v>--</v>
      </c>
      <c r="P414" s="58">
        <f t="shared" si="66"/>
        <v>0</v>
      </c>
      <c r="Q414" s="51" t="str">
        <f>IF('3. Input Data'!L422=0,"--",'3. Input Data'!L422)</f>
        <v>--</v>
      </c>
      <c r="R414" s="58">
        <f t="shared" si="67"/>
        <v>0</v>
      </c>
      <c r="S414" s="74">
        <f t="shared" si="68"/>
        <v>0</v>
      </c>
      <c r="T414" s="58">
        <f t="shared" si="69"/>
        <v>0</v>
      </c>
    </row>
    <row r="415" spans="1:20" x14ac:dyDescent="0.2">
      <c r="A415" s="71">
        <v>408</v>
      </c>
      <c r="B415" s="39">
        <f>'3. Input Data'!B423</f>
        <v>0</v>
      </c>
      <c r="C415" s="51" t="str">
        <f>IF('3. Input Data'!D423=0,"--",'3. Input Data'!D423)</f>
        <v>--</v>
      </c>
      <c r="D415" s="58">
        <f t="shared" si="60"/>
        <v>0</v>
      </c>
      <c r="E415" s="74" t="str">
        <f>IF('3. Input Data'!E423=0,"--",'3. Input Data'!E423)</f>
        <v>--</v>
      </c>
      <c r="F415" s="58">
        <f t="shared" si="61"/>
        <v>0</v>
      </c>
      <c r="G415" s="51" t="str">
        <f>IF('3. Input Data'!G423=0,"--",'3. Input Data'!G423)</f>
        <v>--</v>
      </c>
      <c r="H415" s="58">
        <f t="shared" si="62"/>
        <v>0</v>
      </c>
      <c r="I415" s="51" t="str">
        <f>IF('3. Input Data'!H423=0,"--",'3. Input Data'!H423)</f>
        <v>--</v>
      </c>
      <c r="J415" s="58">
        <f t="shared" si="63"/>
        <v>0</v>
      </c>
      <c r="K415" s="51" t="str">
        <f>IF('3. Input Data'!I423=0,"--",'3. Input Data'!I423)</f>
        <v>--</v>
      </c>
      <c r="L415" s="58">
        <f t="shared" si="64"/>
        <v>0</v>
      </c>
      <c r="M415" s="51" t="str">
        <f>IF('3. Input Data'!J423=0,"--",'3. Input Data'!J423)</f>
        <v>--</v>
      </c>
      <c r="N415" s="58">
        <f t="shared" si="65"/>
        <v>0</v>
      </c>
      <c r="O415" s="51" t="str">
        <f>IF('3. Input Data'!K423=0,"--",'3. Input Data'!K423)</f>
        <v>--</v>
      </c>
      <c r="P415" s="58">
        <f t="shared" si="66"/>
        <v>0</v>
      </c>
      <c r="Q415" s="51" t="str">
        <f>IF('3. Input Data'!L423=0,"--",'3. Input Data'!L423)</f>
        <v>--</v>
      </c>
      <c r="R415" s="58">
        <f t="shared" si="67"/>
        <v>0</v>
      </c>
      <c r="S415" s="74">
        <f t="shared" si="68"/>
        <v>0</v>
      </c>
      <c r="T415" s="58">
        <f t="shared" si="69"/>
        <v>0</v>
      </c>
    </row>
    <row r="416" spans="1:20" x14ac:dyDescent="0.2">
      <c r="A416" s="71">
        <v>409</v>
      </c>
      <c r="B416" s="39">
        <f>'3. Input Data'!B424</f>
        <v>0</v>
      </c>
      <c r="C416" s="51" t="str">
        <f>IF('3. Input Data'!D424=0,"--",'3. Input Data'!D424)</f>
        <v>--</v>
      </c>
      <c r="D416" s="58">
        <f t="shared" si="60"/>
        <v>0</v>
      </c>
      <c r="E416" s="74" t="str">
        <f>IF('3. Input Data'!E424=0,"--",'3. Input Data'!E424)</f>
        <v>--</v>
      </c>
      <c r="F416" s="58">
        <f t="shared" si="61"/>
        <v>0</v>
      </c>
      <c r="G416" s="51" t="str">
        <f>IF('3. Input Data'!G424=0,"--",'3. Input Data'!G424)</f>
        <v>--</v>
      </c>
      <c r="H416" s="58">
        <f t="shared" si="62"/>
        <v>0</v>
      </c>
      <c r="I416" s="51" t="str">
        <f>IF('3. Input Data'!H424=0,"--",'3. Input Data'!H424)</f>
        <v>--</v>
      </c>
      <c r="J416" s="58">
        <f t="shared" si="63"/>
        <v>0</v>
      </c>
      <c r="K416" s="51" t="str">
        <f>IF('3. Input Data'!I424=0,"--",'3. Input Data'!I424)</f>
        <v>--</v>
      </c>
      <c r="L416" s="58">
        <f t="shared" si="64"/>
        <v>0</v>
      </c>
      <c r="M416" s="51" t="str">
        <f>IF('3. Input Data'!J424=0,"--",'3. Input Data'!J424)</f>
        <v>--</v>
      </c>
      <c r="N416" s="58">
        <f t="shared" si="65"/>
        <v>0</v>
      </c>
      <c r="O416" s="51" t="str">
        <f>IF('3. Input Data'!K424=0,"--",'3. Input Data'!K424)</f>
        <v>--</v>
      </c>
      <c r="P416" s="58">
        <f t="shared" si="66"/>
        <v>0</v>
      </c>
      <c r="Q416" s="51" t="str">
        <f>IF('3. Input Data'!L424=0,"--",'3. Input Data'!L424)</f>
        <v>--</v>
      </c>
      <c r="R416" s="58">
        <f t="shared" si="67"/>
        <v>0</v>
      </c>
      <c r="S416" s="74">
        <f t="shared" si="68"/>
        <v>0</v>
      </c>
      <c r="T416" s="58">
        <f t="shared" si="69"/>
        <v>0</v>
      </c>
    </row>
    <row r="417" spans="1:20" x14ac:dyDescent="0.2">
      <c r="A417" s="71">
        <v>410</v>
      </c>
      <c r="B417" s="39">
        <f>'3. Input Data'!B425</f>
        <v>0</v>
      </c>
      <c r="C417" s="51" t="str">
        <f>IF('3. Input Data'!D425=0,"--",'3. Input Data'!D425)</f>
        <v>--</v>
      </c>
      <c r="D417" s="58">
        <f t="shared" si="60"/>
        <v>0</v>
      </c>
      <c r="E417" s="74" t="str">
        <f>IF('3. Input Data'!E425=0,"--",'3. Input Data'!E425)</f>
        <v>--</v>
      </c>
      <c r="F417" s="58">
        <f t="shared" si="61"/>
        <v>0</v>
      </c>
      <c r="G417" s="51" t="str">
        <f>IF('3. Input Data'!G425=0,"--",'3. Input Data'!G425)</f>
        <v>--</v>
      </c>
      <c r="H417" s="58">
        <f t="shared" si="62"/>
        <v>0</v>
      </c>
      <c r="I417" s="51" t="str">
        <f>IF('3. Input Data'!H425=0,"--",'3. Input Data'!H425)</f>
        <v>--</v>
      </c>
      <c r="J417" s="58">
        <f t="shared" si="63"/>
        <v>0</v>
      </c>
      <c r="K417" s="51" t="str">
        <f>IF('3. Input Data'!I425=0,"--",'3. Input Data'!I425)</f>
        <v>--</v>
      </c>
      <c r="L417" s="58">
        <f t="shared" si="64"/>
        <v>0</v>
      </c>
      <c r="M417" s="51" t="str">
        <f>IF('3. Input Data'!J425=0,"--",'3. Input Data'!J425)</f>
        <v>--</v>
      </c>
      <c r="N417" s="58">
        <f t="shared" si="65"/>
        <v>0</v>
      </c>
      <c r="O417" s="51" t="str">
        <f>IF('3. Input Data'!K425=0,"--",'3. Input Data'!K425)</f>
        <v>--</v>
      </c>
      <c r="P417" s="58">
        <f t="shared" si="66"/>
        <v>0</v>
      </c>
      <c r="Q417" s="51" t="str">
        <f>IF('3. Input Data'!L425=0,"--",'3. Input Data'!L425)</f>
        <v>--</v>
      </c>
      <c r="R417" s="58">
        <f t="shared" si="67"/>
        <v>0</v>
      </c>
      <c r="S417" s="74">
        <f t="shared" si="68"/>
        <v>0</v>
      </c>
      <c r="T417" s="58">
        <f t="shared" si="69"/>
        <v>0</v>
      </c>
    </row>
    <row r="418" spans="1:20" x14ac:dyDescent="0.2">
      <c r="A418" s="71">
        <v>411</v>
      </c>
      <c r="B418" s="39">
        <f>'3. Input Data'!B426</f>
        <v>0</v>
      </c>
      <c r="C418" s="51" t="str">
        <f>IF('3. Input Data'!D426=0,"--",'3. Input Data'!D426)</f>
        <v>--</v>
      </c>
      <c r="D418" s="58">
        <f t="shared" si="60"/>
        <v>0</v>
      </c>
      <c r="E418" s="74" t="str">
        <f>IF('3. Input Data'!E426=0,"--",'3. Input Data'!E426)</f>
        <v>--</v>
      </c>
      <c r="F418" s="58">
        <f t="shared" si="61"/>
        <v>0</v>
      </c>
      <c r="G418" s="51" t="str">
        <f>IF('3. Input Data'!G426=0,"--",'3. Input Data'!G426)</f>
        <v>--</v>
      </c>
      <c r="H418" s="58">
        <f t="shared" si="62"/>
        <v>0</v>
      </c>
      <c r="I418" s="51" t="str">
        <f>IF('3. Input Data'!H426=0,"--",'3. Input Data'!H426)</f>
        <v>--</v>
      </c>
      <c r="J418" s="58">
        <f t="shared" si="63"/>
        <v>0</v>
      </c>
      <c r="K418" s="51" t="str">
        <f>IF('3. Input Data'!I426=0,"--",'3. Input Data'!I426)</f>
        <v>--</v>
      </c>
      <c r="L418" s="58">
        <f t="shared" si="64"/>
        <v>0</v>
      </c>
      <c r="M418" s="51" t="str">
        <f>IF('3. Input Data'!J426=0,"--",'3. Input Data'!J426)</f>
        <v>--</v>
      </c>
      <c r="N418" s="58">
        <f t="shared" si="65"/>
        <v>0</v>
      </c>
      <c r="O418" s="51" t="str">
        <f>IF('3. Input Data'!K426=0,"--",'3. Input Data'!K426)</f>
        <v>--</v>
      </c>
      <c r="P418" s="58">
        <f t="shared" si="66"/>
        <v>0</v>
      </c>
      <c r="Q418" s="51" t="str">
        <f>IF('3. Input Data'!L426=0,"--",'3. Input Data'!L426)</f>
        <v>--</v>
      </c>
      <c r="R418" s="58">
        <f t="shared" si="67"/>
        <v>0</v>
      </c>
      <c r="S418" s="74">
        <f t="shared" si="68"/>
        <v>0</v>
      </c>
      <c r="T418" s="58">
        <f t="shared" si="69"/>
        <v>0</v>
      </c>
    </row>
    <row r="419" spans="1:20" x14ac:dyDescent="0.2">
      <c r="A419" s="71">
        <v>412</v>
      </c>
      <c r="B419" s="39">
        <f>'3. Input Data'!B427</f>
        <v>0</v>
      </c>
      <c r="C419" s="51" t="str">
        <f>IF('3. Input Data'!D427=0,"--",'3. Input Data'!D427)</f>
        <v>--</v>
      </c>
      <c r="D419" s="58">
        <f t="shared" si="60"/>
        <v>0</v>
      </c>
      <c r="E419" s="74" t="str">
        <f>IF('3. Input Data'!E427=0,"--",'3. Input Data'!E427)</f>
        <v>--</v>
      </c>
      <c r="F419" s="58">
        <f t="shared" si="61"/>
        <v>0</v>
      </c>
      <c r="G419" s="51" t="str">
        <f>IF('3. Input Data'!G427=0,"--",'3. Input Data'!G427)</f>
        <v>--</v>
      </c>
      <c r="H419" s="58">
        <f t="shared" si="62"/>
        <v>0</v>
      </c>
      <c r="I419" s="51" t="str">
        <f>IF('3. Input Data'!H427=0,"--",'3. Input Data'!H427)</f>
        <v>--</v>
      </c>
      <c r="J419" s="58">
        <f t="shared" si="63"/>
        <v>0</v>
      </c>
      <c r="K419" s="51" t="str">
        <f>IF('3. Input Data'!I427=0,"--",'3. Input Data'!I427)</f>
        <v>--</v>
      </c>
      <c r="L419" s="58">
        <f t="shared" si="64"/>
        <v>0</v>
      </c>
      <c r="M419" s="51" t="str">
        <f>IF('3. Input Data'!J427=0,"--",'3. Input Data'!J427)</f>
        <v>--</v>
      </c>
      <c r="N419" s="58">
        <f t="shared" si="65"/>
        <v>0</v>
      </c>
      <c r="O419" s="51" t="str">
        <f>IF('3. Input Data'!K427=0,"--",'3. Input Data'!K427)</f>
        <v>--</v>
      </c>
      <c r="P419" s="58">
        <f t="shared" si="66"/>
        <v>0</v>
      </c>
      <c r="Q419" s="51" t="str">
        <f>IF('3. Input Data'!L427=0,"--",'3. Input Data'!L427)</f>
        <v>--</v>
      </c>
      <c r="R419" s="58">
        <f t="shared" si="67"/>
        <v>0</v>
      </c>
      <c r="S419" s="74">
        <f t="shared" si="68"/>
        <v>0</v>
      </c>
      <c r="T419" s="58">
        <f t="shared" si="69"/>
        <v>0</v>
      </c>
    </row>
    <row r="420" spans="1:20" x14ac:dyDescent="0.2">
      <c r="A420" s="71">
        <v>413</v>
      </c>
      <c r="B420" s="39">
        <f>'3. Input Data'!B428</f>
        <v>0</v>
      </c>
      <c r="C420" s="51" t="str">
        <f>IF('3. Input Data'!D428=0,"--",'3. Input Data'!D428)</f>
        <v>--</v>
      </c>
      <c r="D420" s="58">
        <f t="shared" si="60"/>
        <v>0</v>
      </c>
      <c r="E420" s="74" t="str">
        <f>IF('3. Input Data'!E428=0,"--",'3. Input Data'!E428)</f>
        <v>--</v>
      </c>
      <c r="F420" s="58">
        <f t="shared" si="61"/>
        <v>0</v>
      </c>
      <c r="G420" s="51" t="str">
        <f>IF('3. Input Data'!G428=0,"--",'3. Input Data'!G428)</f>
        <v>--</v>
      </c>
      <c r="H420" s="58">
        <f t="shared" si="62"/>
        <v>0</v>
      </c>
      <c r="I420" s="51" t="str">
        <f>IF('3. Input Data'!H428=0,"--",'3. Input Data'!H428)</f>
        <v>--</v>
      </c>
      <c r="J420" s="58">
        <f t="shared" si="63"/>
        <v>0</v>
      </c>
      <c r="K420" s="51" t="str">
        <f>IF('3. Input Data'!I428=0,"--",'3. Input Data'!I428)</f>
        <v>--</v>
      </c>
      <c r="L420" s="58">
        <f t="shared" si="64"/>
        <v>0</v>
      </c>
      <c r="M420" s="51" t="str">
        <f>IF('3. Input Data'!J428=0,"--",'3. Input Data'!J428)</f>
        <v>--</v>
      </c>
      <c r="N420" s="58">
        <f t="shared" si="65"/>
        <v>0</v>
      </c>
      <c r="O420" s="51" t="str">
        <f>IF('3. Input Data'!K428=0,"--",'3. Input Data'!K428)</f>
        <v>--</v>
      </c>
      <c r="P420" s="58">
        <f t="shared" si="66"/>
        <v>0</v>
      </c>
      <c r="Q420" s="51" t="str">
        <f>IF('3. Input Data'!L428=0,"--",'3. Input Data'!L428)</f>
        <v>--</v>
      </c>
      <c r="R420" s="58">
        <f t="shared" si="67"/>
        <v>0</v>
      </c>
      <c r="S420" s="74">
        <f t="shared" si="68"/>
        <v>0</v>
      </c>
      <c r="T420" s="58">
        <f t="shared" si="69"/>
        <v>0</v>
      </c>
    </row>
    <row r="421" spans="1:20" x14ac:dyDescent="0.2">
      <c r="A421" s="71">
        <v>414</v>
      </c>
      <c r="B421" s="39">
        <f>'3. Input Data'!B429</f>
        <v>0</v>
      </c>
      <c r="C421" s="51" t="str">
        <f>IF('3. Input Data'!D429=0,"--",'3. Input Data'!D429)</f>
        <v>--</v>
      </c>
      <c r="D421" s="58">
        <f t="shared" si="60"/>
        <v>0</v>
      </c>
      <c r="E421" s="74" t="str">
        <f>IF('3. Input Data'!E429=0,"--",'3. Input Data'!E429)</f>
        <v>--</v>
      </c>
      <c r="F421" s="58">
        <f t="shared" si="61"/>
        <v>0</v>
      </c>
      <c r="G421" s="51" t="str">
        <f>IF('3. Input Data'!G429=0,"--",'3. Input Data'!G429)</f>
        <v>--</v>
      </c>
      <c r="H421" s="58">
        <f t="shared" si="62"/>
        <v>0</v>
      </c>
      <c r="I421" s="51" t="str">
        <f>IF('3. Input Data'!H429=0,"--",'3. Input Data'!H429)</f>
        <v>--</v>
      </c>
      <c r="J421" s="58">
        <f t="shared" si="63"/>
        <v>0</v>
      </c>
      <c r="K421" s="51" t="str">
        <f>IF('3. Input Data'!I429=0,"--",'3. Input Data'!I429)</f>
        <v>--</v>
      </c>
      <c r="L421" s="58">
        <f t="shared" si="64"/>
        <v>0</v>
      </c>
      <c r="M421" s="51" t="str">
        <f>IF('3. Input Data'!J429=0,"--",'3. Input Data'!J429)</f>
        <v>--</v>
      </c>
      <c r="N421" s="58">
        <f t="shared" si="65"/>
        <v>0</v>
      </c>
      <c r="O421" s="51" t="str">
        <f>IF('3. Input Data'!K429=0,"--",'3. Input Data'!K429)</f>
        <v>--</v>
      </c>
      <c r="P421" s="58">
        <f t="shared" si="66"/>
        <v>0</v>
      </c>
      <c r="Q421" s="51" t="str">
        <f>IF('3. Input Data'!L429=0,"--",'3. Input Data'!L429)</f>
        <v>--</v>
      </c>
      <c r="R421" s="58">
        <f t="shared" si="67"/>
        <v>0</v>
      </c>
      <c r="S421" s="74">
        <f t="shared" si="68"/>
        <v>0</v>
      </c>
      <c r="T421" s="58">
        <f t="shared" si="69"/>
        <v>0</v>
      </c>
    </row>
    <row r="422" spans="1:20" x14ac:dyDescent="0.2">
      <c r="A422" s="71">
        <v>415</v>
      </c>
      <c r="B422" s="39">
        <f>'3. Input Data'!B430</f>
        <v>0</v>
      </c>
      <c r="C422" s="51" t="str">
        <f>IF('3. Input Data'!D430=0,"--",'3. Input Data'!D430)</f>
        <v>--</v>
      </c>
      <c r="D422" s="58">
        <f t="shared" si="60"/>
        <v>0</v>
      </c>
      <c r="E422" s="74" t="str">
        <f>IF('3. Input Data'!E430=0,"--",'3. Input Data'!E430)</f>
        <v>--</v>
      </c>
      <c r="F422" s="58">
        <f t="shared" si="61"/>
        <v>0</v>
      </c>
      <c r="G422" s="51" t="str">
        <f>IF('3. Input Data'!G430=0,"--",'3. Input Data'!G430)</f>
        <v>--</v>
      </c>
      <c r="H422" s="58">
        <f t="shared" si="62"/>
        <v>0</v>
      </c>
      <c r="I422" s="51" t="str">
        <f>IF('3. Input Data'!H430=0,"--",'3. Input Data'!H430)</f>
        <v>--</v>
      </c>
      <c r="J422" s="58">
        <f t="shared" si="63"/>
        <v>0</v>
      </c>
      <c r="K422" s="51" t="str">
        <f>IF('3. Input Data'!I430=0,"--",'3. Input Data'!I430)</f>
        <v>--</v>
      </c>
      <c r="L422" s="58">
        <f t="shared" si="64"/>
        <v>0</v>
      </c>
      <c r="M422" s="51" t="str">
        <f>IF('3. Input Data'!J430=0,"--",'3. Input Data'!J430)</f>
        <v>--</v>
      </c>
      <c r="N422" s="58">
        <f t="shared" si="65"/>
        <v>0</v>
      </c>
      <c r="O422" s="51" t="str">
        <f>IF('3. Input Data'!K430=0,"--",'3. Input Data'!K430)</f>
        <v>--</v>
      </c>
      <c r="P422" s="58">
        <f t="shared" si="66"/>
        <v>0</v>
      </c>
      <c r="Q422" s="51" t="str">
        <f>IF('3. Input Data'!L430=0,"--",'3. Input Data'!L430)</f>
        <v>--</v>
      </c>
      <c r="R422" s="58">
        <f t="shared" si="67"/>
        <v>0</v>
      </c>
      <c r="S422" s="74">
        <f t="shared" si="68"/>
        <v>0</v>
      </c>
      <c r="T422" s="58">
        <f t="shared" si="69"/>
        <v>0</v>
      </c>
    </row>
    <row r="423" spans="1:20" x14ac:dyDescent="0.2">
      <c r="A423" s="71">
        <v>416</v>
      </c>
      <c r="B423" s="39">
        <f>'3. Input Data'!B431</f>
        <v>0</v>
      </c>
      <c r="C423" s="51" t="str">
        <f>IF('3. Input Data'!D431=0,"--",'3. Input Data'!D431)</f>
        <v>--</v>
      </c>
      <c r="D423" s="58">
        <f t="shared" si="60"/>
        <v>0</v>
      </c>
      <c r="E423" s="74" t="str">
        <f>IF('3. Input Data'!E431=0,"--",'3. Input Data'!E431)</f>
        <v>--</v>
      </c>
      <c r="F423" s="58">
        <f t="shared" si="61"/>
        <v>0</v>
      </c>
      <c r="G423" s="51" t="str">
        <f>IF('3. Input Data'!G431=0,"--",'3. Input Data'!G431)</f>
        <v>--</v>
      </c>
      <c r="H423" s="58">
        <f t="shared" si="62"/>
        <v>0</v>
      </c>
      <c r="I423" s="51" t="str">
        <f>IF('3. Input Data'!H431=0,"--",'3. Input Data'!H431)</f>
        <v>--</v>
      </c>
      <c r="J423" s="58">
        <f t="shared" si="63"/>
        <v>0</v>
      </c>
      <c r="K423" s="51" t="str">
        <f>IF('3. Input Data'!I431=0,"--",'3. Input Data'!I431)</f>
        <v>--</v>
      </c>
      <c r="L423" s="58">
        <f t="shared" si="64"/>
        <v>0</v>
      </c>
      <c r="M423" s="51" t="str">
        <f>IF('3. Input Data'!J431=0,"--",'3. Input Data'!J431)</f>
        <v>--</v>
      </c>
      <c r="N423" s="58">
        <f t="shared" si="65"/>
        <v>0</v>
      </c>
      <c r="O423" s="51" t="str">
        <f>IF('3. Input Data'!K431=0,"--",'3. Input Data'!K431)</f>
        <v>--</v>
      </c>
      <c r="P423" s="58">
        <f t="shared" si="66"/>
        <v>0</v>
      </c>
      <c r="Q423" s="51" t="str">
        <f>IF('3. Input Data'!L431=0,"--",'3. Input Data'!L431)</f>
        <v>--</v>
      </c>
      <c r="R423" s="58">
        <f t="shared" si="67"/>
        <v>0</v>
      </c>
      <c r="S423" s="74">
        <f t="shared" si="68"/>
        <v>0</v>
      </c>
      <c r="T423" s="58">
        <f t="shared" si="69"/>
        <v>0</v>
      </c>
    </row>
    <row r="424" spans="1:20" x14ac:dyDescent="0.2">
      <c r="A424" s="71">
        <v>417</v>
      </c>
      <c r="B424" s="39">
        <f>'3. Input Data'!B432</f>
        <v>0</v>
      </c>
      <c r="C424" s="51" t="str">
        <f>IF('3. Input Data'!D432=0,"--",'3. Input Data'!D432)</f>
        <v>--</v>
      </c>
      <c r="D424" s="58">
        <f t="shared" si="60"/>
        <v>0</v>
      </c>
      <c r="E424" s="74" t="str">
        <f>IF('3. Input Data'!E432=0,"--",'3. Input Data'!E432)</f>
        <v>--</v>
      </c>
      <c r="F424" s="58">
        <f t="shared" si="61"/>
        <v>0</v>
      </c>
      <c r="G424" s="51" t="str">
        <f>IF('3. Input Data'!G432=0,"--",'3. Input Data'!G432)</f>
        <v>--</v>
      </c>
      <c r="H424" s="58">
        <f t="shared" si="62"/>
        <v>0</v>
      </c>
      <c r="I424" s="51" t="str">
        <f>IF('3. Input Data'!H432=0,"--",'3. Input Data'!H432)</f>
        <v>--</v>
      </c>
      <c r="J424" s="58">
        <f t="shared" si="63"/>
        <v>0</v>
      </c>
      <c r="K424" s="51" t="str">
        <f>IF('3. Input Data'!I432=0,"--",'3. Input Data'!I432)</f>
        <v>--</v>
      </c>
      <c r="L424" s="58">
        <f t="shared" si="64"/>
        <v>0</v>
      </c>
      <c r="M424" s="51" t="str">
        <f>IF('3. Input Data'!J432=0,"--",'3. Input Data'!J432)</f>
        <v>--</v>
      </c>
      <c r="N424" s="58">
        <f t="shared" si="65"/>
        <v>0</v>
      </c>
      <c r="O424" s="51" t="str">
        <f>IF('3. Input Data'!K432=0,"--",'3. Input Data'!K432)</f>
        <v>--</v>
      </c>
      <c r="P424" s="58">
        <f t="shared" si="66"/>
        <v>0</v>
      </c>
      <c r="Q424" s="51" t="str">
        <f>IF('3. Input Data'!L432=0,"--",'3. Input Data'!L432)</f>
        <v>--</v>
      </c>
      <c r="R424" s="58">
        <f t="shared" si="67"/>
        <v>0</v>
      </c>
      <c r="S424" s="74">
        <f t="shared" si="68"/>
        <v>0</v>
      </c>
      <c r="T424" s="58">
        <f t="shared" si="69"/>
        <v>0</v>
      </c>
    </row>
    <row r="425" spans="1:20" x14ac:dyDescent="0.2">
      <c r="A425" s="71">
        <v>418</v>
      </c>
      <c r="B425" s="39">
        <f>'3. Input Data'!B433</f>
        <v>0</v>
      </c>
      <c r="C425" s="51" t="str">
        <f>IF('3. Input Data'!D433=0,"--",'3. Input Data'!D433)</f>
        <v>--</v>
      </c>
      <c r="D425" s="58">
        <f t="shared" si="60"/>
        <v>0</v>
      </c>
      <c r="E425" s="74" t="str">
        <f>IF('3. Input Data'!E433=0,"--",'3. Input Data'!E433)</f>
        <v>--</v>
      </c>
      <c r="F425" s="58">
        <f t="shared" si="61"/>
        <v>0</v>
      </c>
      <c r="G425" s="51" t="str">
        <f>IF('3. Input Data'!G433=0,"--",'3. Input Data'!G433)</f>
        <v>--</v>
      </c>
      <c r="H425" s="58">
        <f t="shared" si="62"/>
        <v>0</v>
      </c>
      <c r="I425" s="51" t="str">
        <f>IF('3. Input Data'!H433=0,"--",'3. Input Data'!H433)</f>
        <v>--</v>
      </c>
      <c r="J425" s="58">
        <f t="shared" si="63"/>
        <v>0</v>
      </c>
      <c r="K425" s="51" t="str">
        <f>IF('3. Input Data'!I433=0,"--",'3. Input Data'!I433)</f>
        <v>--</v>
      </c>
      <c r="L425" s="58">
        <f t="shared" si="64"/>
        <v>0</v>
      </c>
      <c r="M425" s="51" t="str">
        <f>IF('3. Input Data'!J433=0,"--",'3. Input Data'!J433)</f>
        <v>--</v>
      </c>
      <c r="N425" s="58">
        <f t="shared" si="65"/>
        <v>0</v>
      </c>
      <c r="O425" s="51" t="str">
        <f>IF('3. Input Data'!K433=0,"--",'3. Input Data'!K433)</f>
        <v>--</v>
      </c>
      <c r="P425" s="58">
        <f t="shared" si="66"/>
        <v>0</v>
      </c>
      <c r="Q425" s="51" t="str">
        <f>IF('3. Input Data'!L433=0,"--",'3. Input Data'!L433)</f>
        <v>--</v>
      </c>
      <c r="R425" s="58">
        <f t="shared" si="67"/>
        <v>0</v>
      </c>
      <c r="S425" s="74">
        <f t="shared" si="68"/>
        <v>0</v>
      </c>
      <c r="T425" s="58">
        <f t="shared" si="69"/>
        <v>0</v>
      </c>
    </row>
    <row r="426" spans="1:20" x14ac:dyDescent="0.2">
      <c r="A426" s="71">
        <v>419</v>
      </c>
      <c r="B426" s="39">
        <f>'3. Input Data'!B434</f>
        <v>0</v>
      </c>
      <c r="C426" s="51" t="str">
        <f>IF('3. Input Data'!D434=0,"--",'3. Input Data'!D434)</f>
        <v>--</v>
      </c>
      <c r="D426" s="58">
        <f t="shared" si="60"/>
        <v>0</v>
      </c>
      <c r="E426" s="74" t="str">
        <f>IF('3. Input Data'!E434=0,"--",'3. Input Data'!E434)</f>
        <v>--</v>
      </c>
      <c r="F426" s="58">
        <f t="shared" si="61"/>
        <v>0</v>
      </c>
      <c r="G426" s="51" t="str">
        <f>IF('3. Input Data'!G434=0,"--",'3. Input Data'!G434)</f>
        <v>--</v>
      </c>
      <c r="H426" s="58">
        <f t="shared" si="62"/>
        <v>0</v>
      </c>
      <c r="I426" s="51" t="str">
        <f>IF('3. Input Data'!H434=0,"--",'3. Input Data'!H434)</f>
        <v>--</v>
      </c>
      <c r="J426" s="58">
        <f t="shared" si="63"/>
        <v>0</v>
      </c>
      <c r="K426" s="51" t="str">
        <f>IF('3. Input Data'!I434=0,"--",'3. Input Data'!I434)</f>
        <v>--</v>
      </c>
      <c r="L426" s="58">
        <f t="shared" si="64"/>
        <v>0</v>
      </c>
      <c r="M426" s="51" t="str">
        <f>IF('3. Input Data'!J434=0,"--",'3. Input Data'!J434)</f>
        <v>--</v>
      </c>
      <c r="N426" s="58">
        <f t="shared" si="65"/>
        <v>0</v>
      </c>
      <c r="O426" s="51" t="str">
        <f>IF('3. Input Data'!K434=0,"--",'3. Input Data'!K434)</f>
        <v>--</v>
      </c>
      <c r="P426" s="58">
        <f t="shared" si="66"/>
        <v>0</v>
      </c>
      <c r="Q426" s="51" t="str">
        <f>IF('3. Input Data'!L434=0,"--",'3. Input Data'!L434)</f>
        <v>--</v>
      </c>
      <c r="R426" s="58">
        <f t="shared" si="67"/>
        <v>0</v>
      </c>
      <c r="S426" s="74">
        <f t="shared" si="68"/>
        <v>0</v>
      </c>
      <c r="T426" s="58">
        <f t="shared" si="69"/>
        <v>0</v>
      </c>
    </row>
    <row r="427" spans="1:20" x14ac:dyDescent="0.2">
      <c r="A427" s="71">
        <v>420</v>
      </c>
      <c r="B427" s="39">
        <f>'3. Input Data'!B435</f>
        <v>0</v>
      </c>
      <c r="C427" s="51" t="str">
        <f>IF('3. Input Data'!D435=0,"--",'3. Input Data'!D435)</f>
        <v>--</v>
      </c>
      <c r="D427" s="58">
        <f t="shared" si="60"/>
        <v>0</v>
      </c>
      <c r="E427" s="74" t="str">
        <f>IF('3. Input Data'!E435=0,"--",'3. Input Data'!E435)</f>
        <v>--</v>
      </c>
      <c r="F427" s="58">
        <f t="shared" si="61"/>
        <v>0</v>
      </c>
      <c r="G427" s="51" t="str">
        <f>IF('3. Input Data'!G435=0,"--",'3. Input Data'!G435)</f>
        <v>--</v>
      </c>
      <c r="H427" s="58">
        <f t="shared" si="62"/>
        <v>0</v>
      </c>
      <c r="I427" s="51" t="str">
        <f>IF('3. Input Data'!H435=0,"--",'3. Input Data'!H435)</f>
        <v>--</v>
      </c>
      <c r="J427" s="58">
        <f t="shared" si="63"/>
        <v>0</v>
      </c>
      <c r="K427" s="51" t="str">
        <f>IF('3. Input Data'!I435=0,"--",'3. Input Data'!I435)</f>
        <v>--</v>
      </c>
      <c r="L427" s="58">
        <f t="shared" si="64"/>
        <v>0</v>
      </c>
      <c r="M427" s="51" t="str">
        <f>IF('3. Input Data'!J435=0,"--",'3. Input Data'!J435)</f>
        <v>--</v>
      </c>
      <c r="N427" s="58">
        <f t="shared" si="65"/>
        <v>0</v>
      </c>
      <c r="O427" s="51" t="str">
        <f>IF('3. Input Data'!K435=0,"--",'3. Input Data'!K435)</f>
        <v>--</v>
      </c>
      <c r="P427" s="58">
        <f t="shared" si="66"/>
        <v>0</v>
      </c>
      <c r="Q427" s="51" t="str">
        <f>IF('3. Input Data'!L435=0,"--",'3. Input Data'!L435)</f>
        <v>--</v>
      </c>
      <c r="R427" s="58">
        <f t="shared" si="67"/>
        <v>0</v>
      </c>
      <c r="S427" s="74">
        <f t="shared" si="68"/>
        <v>0</v>
      </c>
      <c r="T427" s="58">
        <f t="shared" si="69"/>
        <v>0</v>
      </c>
    </row>
    <row r="428" spans="1:20" x14ac:dyDescent="0.2">
      <c r="A428" s="71">
        <v>421</v>
      </c>
      <c r="B428" s="39">
        <f>'3. Input Data'!B436</f>
        <v>0</v>
      </c>
      <c r="C428" s="51" t="str">
        <f>IF('3. Input Data'!D436=0,"--",'3. Input Data'!D436)</f>
        <v>--</v>
      </c>
      <c r="D428" s="58">
        <f t="shared" si="60"/>
        <v>0</v>
      </c>
      <c r="E428" s="74" t="str">
        <f>IF('3. Input Data'!E436=0,"--",'3. Input Data'!E436)</f>
        <v>--</v>
      </c>
      <c r="F428" s="58">
        <f t="shared" si="61"/>
        <v>0</v>
      </c>
      <c r="G428" s="51" t="str">
        <f>IF('3. Input Data'!G436=0,"--",'3. Input Data'!G436)</f>
        <v>--</v>
      </c>
      <c r="H428" s="58">
        <f t="shared" si="62"/>
        <v>0</v>
      </c>
      <c r="I428" s="51" t="str">
        <f>IF('3. Input Data'!H436=0,"--",'3. Input Data'!H436)</f>
        <v>--</v>
      </c>
      <c r="J428" s="58">
        <f t="shared" si="63"/>
        <v>0</v>
      </c>
      <c r="K428" s="51" t="str">
        <f>IF('3. Input Data'!I436=0,"--",'3. Input Data'!I436)</f>
        <v>--</v>
      </c>
      <c r="L428" s="58">
        <f t="shared" si="64"/>
        <v>0</v>
      </c>
      <c r="M428" s="51" t="str">
        <f>IF('3. Input Data'!J436=0,"--",'3. Input Data'!J436)</f>
        <v>--</v>
      </c>
      <c r="N428" s="58">
        <f t="shared" si="65"/>
        <v>0</v>
      </c>
      <c r="O428" s="51" t="str">
        <f>IF('3. Input Data'!K436=0,"--",'3. Input Data'!K436)</f>
        <v>--</v>
      </c>
      <c r="P428" s="58">
        <f t="shared" si="66"/>
        <v>0</v>
      </c>
      <c r="Q428" s="51" t="str">
        <f>IF('3. Input Data'!L436=0,"--",'3. Input Data'!L436)</f>
        <v>--</v>
      </c>
      <c r="R428" s="58">
        <f t="shared" si="67"/>
        <v>0</v>
      </c>
      <c r="S428" s="74">
        <f t="shared" si="68"/>
        <v>0</v>
      </c>
      <c r="T428" s="58">
        <f t="shared" si="69"/>
        <v>0</v>
      </c>
    </row>
    <row r="429" spans="1:20" x14ac:dyDescent="0.2">
      <c r="A429" s="71">
        <v>422</v>
      </c>
      <c r="B429" s="39">
        <f>'3. Input Data'!B437</f>
        <v>0</v>
      </c>
      <c r="C429" s="51" t="str">
        <f>IF('3. Input Data'!D437=0,"--",'3. Input Data'!D437)</f>
        <v>--</v>
      </c>
      <c r="D429" s="58">
        <f t="shared" si="60"/>
        <v>0</v>
      </c>
      <c r="E429" s="74" t="str">
        <f>IF('3. Input Data'!E437=0,"--",'3. Input Data'!E437)</f>
        <v>--</v>
      </c>
      <c r="F429" s="58">
        <f t="shared" si="61"/>
        <v>0</v>
      </c>
      <c r="G429" s="51" t="str">
        <f>IF('3. Input Data'!G437=0,"--",'3. Input Data'!G437)</f>
        <v>--</v>
      </c>
      <c r="H429" s="58">
        <f t="shared" si="62"/>
        <v>0</v>
      </c>
      <c r="I429" s="51" t="str">
        <f>IF('3. Input Data'!H437=0,"--",'3. Input Data'!H437)</f>
        <v>--</v>
      </c>
      <c r="J429" s="58">
        <f t="shared" si="63"/>
        <v>0</v>
      </c>
      <c r="K429" s="51" t="str">
        <f>IF('3. Input Data'!I437=0,"--",'3. Input Data'!I437)</f>
        <v>--</v>
      </c>
      <c r="L429" s="58">
        <f t="shared" si="64"/>
        <v>0</v>
      </c>
      <c r="M429" s="51" t="str">
        <f>IF('3. Input Data'!J437=0,"--",'3. Input Data'!J437)</f>
        <v>--</v>
      </c>
      <c r="N429" s="58">
        <f t="shared" si="65"/>
        <v>0</v>
      </c>
      <c r="O429" s="51" t="str">
        <f>IF('3. Input Data'!K437=0,"--",'3. Input Data'!K437)</f>
        <v>--</v>
      </c>
      <c r="P429" s="58">
        <f t="shared" si="66"/>
        <v>0</v>
      </c>
      <c r="Q429" s="51" t="str">
        <f>IF('3. Input Data'!L437=0,"--",'3. Input Data'!L437)</f>
        <v>--</v>
      </c>
      <c r="R429" s="58">
        <f t="shared" si="67"/>
        <v>0</v>
      </c>
      <c r="S429" s="74">
        <f t="shared" si="68"/>
        <v>0</v>
      </c>
      <c r="T429" s="58">
        <f t="shared" si="69"/>
        <v>0</v>
      </c>
    </row>
    <row r="430" spans="1:20" x14ac:dyDescent="0.2">
      <c r="A430" s="71">
        <v>423</v>
      </c>
      <c r="B430" s="39">
        <f>'3. Input Data'!B438</f>
        <v>0</v>
      </c>
      <c r="C430" s="51" t="str">
        <f>IF('3. Input Data'!D438=0,"--",'3. Input Data'!D438)</f>
        <v>--</v>
      </c>
      <c r="D430" s="58">
        <f t="shared" si="60"/>
        <v>0</v>
      </c>
      <c r="E430" s="74" t="str">
        <f>IF('3. Input Data'!E438=0,"--",'3. Input Data'!E438)</f>
        <v>--</v>
      </c>
      <c r="F430" s="58">
        <f t="shared" si="61"/>
        <v>0</v>
      </c>
      <c r="G430" s="51" t="str">
        <f>IF('3. Input Data'!G438=0,"--",'3. Input Data'!G438)</f>
        <v>--</v>
      </c>
      <c r="H430" s="58">
        <f t="shared" si="62"/>
        <v>0</v>
      </c>
      <c r="I430" s="51" t="str">
        <f>IF('3. Input Data'!H438=0,"--",'3. Input Data'!H438)</f>
        <v>--</v>
      </c>
      <c r="J430" s="58">
        <f t="shared" si="63"/>
        <v>0</v>
      </c>
      <c r="K430" s="51" t="str">
        <f>IF('3. Input Data'!I438=0,"--",'3. Input Data'!I438)</f>
        <v>--</v>
      </c>
      <c r="L430" s="58">
        <f t="shared" si="64"/>
        <v>0</v>
      </c>
      <c r="M430" s="51" t="str">
        <f>IF('3. Input Data'!J438=0,"--",'3. Input Data'!J438)</f>
        <v>--</v>
      </c>
      <c r="N430" s="58">
        <f t="shared" si="65"/>
        <v>0</v>
      </c>
      <c r="O430" s="51" t="str">
        <f>IF('3. Input Data'!K438=0,"--",'3. Input Data'!K438)</f>
        <v>--</v>
      </c>
      <c r="P430" s="58">
        <f t="shared" si="66"/>
        <v>0</v>
      </c>
      <c r="Q430" s="51" t="str">
        <f>IF('3. Input Data'!L438=0,"--",'3. Input Data'!L438)</f>
        <v>--</v>
      </c>
      <c r="R430" s="58">
        <f t="shared" si="67"/>
        <v>0</v>
      </c>
      <c r="S430" s="74">
        <f t="shared" si="68"/>
        <v>0</v>
      </c>
      <c r="T430" s="58">
        <f t="shared" si="69"/>
        <v>0</v>
      </c>
    </row>
    <row r="431" spans="1:20" x14ac:dyDescent="0.2">
      <c r="A431" s="71">
        <v>424</v>
      </c>
      <c r="B431" s="39">
        <f>'3. Input Data'!B439</f>
        <v>0</v>
      </c>
      <c r="C431" s="51" t="str">
        <f>IF('3. Input Data'!D439=0,"--",'3. Input Data'!D439)</f>
        <v>--</v>
      </c>
      <c r="D431" s="58">
        <f t="shared" si="60"/>
        <v>0</v>
      </c>
      <c r="E431" s="74" t="str">
        <f>IF('3. Input Data'!E439=0,"--",'3. Input Data'!E439)</f>
        <v>--</v>
      </c>
      <c r="F431" s="58">
        <f t="shared" si="61"/>
        <v>0</v>
      </c>
      <c r="G431" s="51" t="str">
        <f>IF('3. Input Data'!G439=0,"--",'3. Input Data'!G439)</f>
        <v>--</v>
      </c>
      <c r="H431" s="58">
        <f t="shared" si="62"/>
        <v>0</v>
      </c>
      <c r="I431" s="51" t="str">
        <f>IF('3. Input Data'!H439=0,"--",'3. Input Data'!H439)</f>
        <v>--</v>
      </c>
      <c r="J431" s="58">
        <f t="shared" si="63"/>
        <v>0</v>
      </c>
      <c r="K431" s="51" t="str">
        <f>IF('3. Input Data'!I439=0,"--",'3. Input Data'!I439)</f>
        <v>--</v>
      </c>
      <c r="L431" s="58">
        <f t="shared" si="64"/>
        <v>0</v>
      </c>
      <c r="M431" s="51" t="str">
        <f>IF('3. Input Data'!J439=0,"--",'3. Input Data'!J439)</f>
        <v>--</v>
      </c>
      <c r="N431" s="58">
        <f t="shared" si="65"/>
        <v>0</v>
      </c>
      <c r="O431" s="51" t="str">
        <f>IF('3. Input Data'!K439=0,"--",'3. Input Data'!K439)</f>
        <v>--</v>
      </c>
      <c r="P431" s="58">
        <f t="shared" si="66"/>
        <v>0</v>
      </c>
      <c r="Q431" s="51" t="str">
        <f>IF('3. Input Data'!L439=0,"--",'3. Input Data'!L439)</f>
        <v>--</v>
      </c>
      <c r="R431" s="58">
        <f t="shared" si="67"/>
        <v>0</v>
      </c>
      <c r="S431" s="74">
        <f t="shared" si="68"/>
        <v>0</v>
      </c>
      <c r="T431" s="58">
        <f t="shared" si="69"/>
        <v>0</v>
      </c>
    </row>
    <row r="432" spans="1:20" x14ac:dyDescent="0.2">
      <c r="A432" s="71">
        <v>425</v>
      </c>
      <c r="B432" s="39">
        <f>'3. Input Data'!B440</f>
        <v>0</v>
      </c>
      <c r="C432" s="51" t="str">
        <f>IF('3. Input Data'!D440=0,"--",'3. Input Data'!D440)</f>
        <v>--</v>
      </c>
      <c r="D432" s="58">
        <f t="shared" si="60"/>
        <v>0</v>
      </c>
      <c r="E432" s="74" t="str">
        <f>IF('3. Input Data'!E440=0,"--",'3. Input Data'!E440)</f>
        <v>--</v>
      </c>
      <c r="F432" s="58">
        <f t="shared" si="61"/>
        <v>0</v>
      </c>
      <c r="G432" s="51" t="str">
        <f>IF('3. Input Data'!G440=0,"--",'3. Input Data'!G440)</f>
        <v>--</v>
      </c>
      <c r="H432" s="58">
        <f t="shared" si="62"/>
        <v>0</v>
      </c>
      <c r="I432" s="51" t="str">
        <f>IF('3. Input Data'!H440=0,"--",'3. Input Data'!H440)</f>
        <v>--</v>
      </c>
      <c r="J432" s="58">
        <f t="shared" si="63"/>
        <v>0</v>
      </c>
      <c r="K432" s="51" t="str">
        <f>IF('3. Input Data'!I440=0,"--",'3. Input Data'!I440)</f>
        <v>--</v>
      </c>
      <c r="L432" s="58">
        <f t="shared" si="64"/>
        <v>0</v>
      </c>
      <c r="M432" s="51" t="str">
        <f>IF('3. Input Data'!J440=0,"--",'3. Input Data'!J440)</f>
        <v>--</v>
      </c>
      <c r="N432" s="58">
        <f t="shared" si="65"/>
        <v>0</v>
      </c>
      <c r="O432" s="51" t="str">
        <f>IF('3. Input Data'!K440=0,"--",'3. Input Data'!K440)</f>
        <v>--</v>
      </c>
      <c r="P432" s="58">
        <f t="shared" si="66"/>
        <v>0</v>
      </c>
      <c r="Q432" s="51" t="str">
        <f>IF('3. Input Data'!L440=0,"--",'3. Input Data'!L440)</f>
        <v>--</v>
      </c>
      <c r="R432" s="58">
        <f t="shared" si="67"/>
        <v>0</v>
      </c>
      <c r="S432" s="74">
        <f t="shared" si="68"/>
        <v>0</v>
      </c>
      <c r="T432" s="58">
        <f t="shared" si="69"/>
        <v>0</v>
      </c>
    </row>
    <row r="433" spans="1:20" x14ac:dyDescent="0.2">
      <c r="A433" s="71">
        <v>426</v>
      </c>
      <c r="B433" s="39">
        <f>'3. Input Data'!B441</f>
        <v>0</v>
      </c>
      <c r="C433" s="51" t="str">
        <f>IF('3. Input Data'!D441=0,"--",'3. Input Data'!D441)</f>
        <v>--</v>
      </c>
      <c r="D433" s="58">
        <f t="shared" si="60"/>
        <v>0</v>
      </c>
      <c r="E433" s="74" t="str">
        <f>IF('3. Input Data'!E441=0,"--",'3. Input Data'!E441)</f>
        <v>--</v>
      </c>
      <c r="F433" s="58">
        <f t="shared" si="61"/>
        <v>0</v>
      </c>
      <c r="G433" s="51" t="str">
        <f>IF('3. Input Data'!G441=0,"--",'3. Input Data'!G441)</f>
        <v>--</v>
      </c>
      <c r="H433" s="58">
        <f t="shared" si="62"/>
        <v>0</v>
      </c>
      <c r="I433" s="51" t="str">
        <f>IF('3. Input Data'!H441=0,"--",'3. Input Data'!H441)</f>
        <v>--</v>
      </c>
      <c r="J433" s="58">
        <f t="shared" si="63"/>
        <v>0</v>
      </c>
      <c r="K433" s="51" t="str">
        <f>IF('3. Input Data'!I441=0,"--",'3. Input Data'!I441)</f>
        <v>--</v>
      </c>
      <c r="L433" s="58">
        <f t="shared" si="64"/>
        <v>0</v>
      </c>
      <c r="M433" s="51" t="str">
        <f>IF('3. Input Data'!J441=0,"--",'3. Input Data'!J441)</f>
        <v>--</v>
      </c>
      <c r="N433" s="58">
        <f t="shared" si="65"/>
        <v>0</v>
      </c>
      <c r="O433" s="51" t="str">
        <f>IF('3. Input Data'!K441=0,"--",'3. Input Data'!K441)</f>
        <v>--</v>
      </c>
      <c r="P433" s="58">
        <f t="shared" si="66"/>
        <v>0</v>
      </c>
      <c r="Q433" s="51" t="str">
        <f>IF('3. Input Data'!L441=0,"--",'3. Input Data'!L441)</f>
        <v>--</v>
      </c>
      <c r="R433" s="58">
        <f t="shared" si="67"/>
        <v>0</v>
      </c>
      <c r="S433" s="74">
        <f t="shared" si="68"/>
        <v>0</v>
      </c>
      <c r="T433" s="58">
        <f t="shared" si="69"/>
        <v>0</v>
      </c>
    </row>
    <row r="434" spans="1:20" x14ac:dyDescent="0.2">
      <c r="A434" s="71">
        <v>427</v>
      </c>
      <c r="B434" s="39">
        <f>'3. Input Data'!B442</f>
        <v>0</v>
      </c>
      <c r="C434" s="51" t="str">
        <f>IF('3. Input Data'!D442=0,"--",'3. Input Data'!D442)</f>
        <v>--</v>
      </c>
      <c r="D434" s="58">
        <f t="shared" si="60"/>
        <v>0</v>
      </c>
      <c r="E434" s="74" t="str">
        <f>IF('3. Input Data'!E442=0,"--",'3. Input Data'!E442)</f>
        <v>--</v>
      </c>
      <c r="F434" s="58">
        <f t="shared" si="61"/>
        <v>0</v>
      </c>
      <c r="G434" s="51" t="str">
        <f>IF('3. Input Data'!G442=0,"--",'3. Input Data'!G442)</f>
        <v>--</v>
      </c>
      <c r="H434" s="58">
        <f t="shared" si="62"/>
        <v>0</v>
      </c>
      <c r="I434" s="51" t="str">
        <f>IF('3. Input Data'!H442=0,"--",'3. Input Data'!H442)</f>
        <v>--</v>
      </c>
      <c r="J434" s="58">
        <f t="shared" si="63"/>
        <v>0</v>
      </c>
      <c r="K434" s="51" t="str">
        <f>IF('3. Input Data'!I442=0,"--",'3. Input Data'!I442)</f>
        <v>--</v>
      </c>
      <c r="L434" s="58">
        <f t="shared" si="64"/>
        <v>0</v>
      </c>
      <c r="M434" s="51" t="str">
        <f>IF('3. Input Data'!J442=0,"--",'3. Input Data'!J442)</f>
        <v>--</v>
      </c>
      <c r="N434" s="58">
        <f t="shared" si="65"/>
        <v>0</v>
      </c>
      <c r="O434" s="51" t="str">
        <f>IF('3. Input Data'!K442=0,"--",'3. Input Data'!K442)</f>
        <v>--</v>
      </c>
      <c r="P434" s="58">
        <f t="shared" si="66"/>
        <v>0</v>
      </c>
      <c r="Q434" s="51" t="str">
        <f>IF('3. Input Data'!L442=0,"--",'3. Input Data'!L442)</f>
        <v>--</v>
      </c>
      <c r="R434" s="58">
        <f t="shared" si="67"/>
        <v>0</v>
      </c>
      <c r="S434" s="74">
        <f t="shared" si="68"/>
        <v>0</v>
      </c>
      <c r="T434" s="58">
        <f t="shared" si="69"/>
        <v>0</v>
      </c>
    </row>
    <row r="435" spans="1:20" x14ac:dyDescent="0.2">
      <c r="A435" s="71">
        <v>428</v>
      </c>
      <c r="B435" s="39">
        <f>'3. Input Data'!B443</f>
        <v>0</v>
      </c>
      <c r="C435" s="51" t="str">
        <f>IF('3. Input Data'!D443=0,"--",'3. Input Data'!D443)</f>
        <v>--</v>
      </c>
      <c r="D435" s="58">
        <f t="shared" si="60"/>
        <v>0</v>
      </c>
      <c r="E435" s="74" t="str">
        <f>IF('3. Input Data'!E443=0,"--",'3. Input Data'!E443)</f>
        <v>--</v>
      </c>
      <c r="F435" s="58">
        <f t="shared" si="61"/>
        <v>0</v>
      </c>
      <c r="G435" s="51" t="str">
        <f>IF('3. Input Data'!G443=0,"--",'3. Input Data'!G443)</f>
        <v>--</v>
      </c>
      <c r="H435" s="58">
        <f t="shared" si="62"/>
        <v>0</v>
      </c>
      <c r="I435" s="51" t="str">
        <f>IF('3. Input Data'!H443=0,"--",'3. Input Data'!H443)</f>
        <v>--</v>
      </c>
      <c r="J435" s="58">
        <f t="shared" si="63"/>
        <v>0</v>
      </c>
      <c r="K435" s="51" t="str">
        <f>IF('3. Input Data'!I443=0,"--",'3. Input Data'!I443)</f>
        <v>--</v>
      </c>
      <c r="L435" s="58">
        <f t="shared" si="64"/>
        <v>0</v>
      </c>
      <c r="M435" s="51" t="str">
        <f>IF('3. Input Data'!J443=0,"--",'3. Input Data'!J443)</f>
        <v>--</v>
      </c>
      <c r="N435" s="58">
        <f t="shared" si="65"/>
        <v>0</v>
      </c>
      <c r="O435" s="51" t="str">
        <f>IF('3. Input Data'!K443=0,"--",'3. Input Data'!K443)</f>
        <v>--</v>
      </c>
      <c r="P435" s="58">
        <f t="shared" si="66"/>
        <v>0</v>
      </c>
      <c r="Q435" s="51" t="str">
        <f>IF('3. Input Data'!L443=0,"--",'3. Input Data'!L443)</f>
        <v>--</v>
      </c>
      <c r="R435" s="58">
        <f t="shared" si="67"/>
        <v>0</v>
      </c>
      <c r="S435" s="74">
        <f t="shared" si="68"/>
        <v>0</v>
      </c>
      <c r="T435" s="58">
        <f t="shared" si="69"/>
        <v>0</v>
      </c>
    </row>
    <row r="436" spans="1:20" x14ac:dyDescent="0.2">
      <c r="A436" s="71">
        <v>429</v>
      </c>
      <c r="B436" s="39">
        <f>'3. Input Data'!B444</f>
        <v>0</v>
      </c>
      <c r="C436" s="51" t="str">
        <f>IF('3. Input Data'!D444=0,"--",'3. Input Data'!D444)</f>
        <v>--</v>
      </c>
      <c r="D436" s="58">
        <f t="shared" si="60"/>
        <v>0</v>
      </c>
      <c r="E436" s="74" t="str">
        <f>IF('3. Input Data'!E444=0,"--",'3. Input Data'!E444)</f>
        <v>--</v>
      </c>
      <c r="F436" s="58">
        <f t="shared" si="61"/>
        <v>0</v>
      </c>
      <c r="G436" s="51" t="str">
        <f>IF('3. Input Data'!G444=0,"--",'3. Input Data'!G444)</f>
        <v>--</v>
      </c>
      <c r="H436" s="58">
        <f t="shared" si="62"/>
        <v>0</v>
      </c>
      <c r="I436" s="51" t="str">
        <f>IF('3. Input Data'!H444=0,"--",'3. Input Data'!H444)</f>
        <v>--</v>
      </c>
      <c r="J436" s="58">
        <f t="shared" si="63"/>
        <v>0</v>
      </c>
      <c r="K436" s="51" t="str">
        <f>IF('3. Input Data'!I444=0,"--",'3. Input Data'!I444)</f>
        <v>--</v>
      </c>
      <c r="L436" s="58">
        <f t="shared" si="64"/>
        <v>0</v>
      </c>
      <c r="M436" s="51" t="str">
        <f>IF('3. Input Data'!J444=0,"--",'3. Input Data'!J444)</f>
        <v>--</v>
      </c>
      <c r="N436" s="58">
        <f t="shared" si="65"/>
        <v>0</v>
      </c>
      <c r="O436" s="51" t="str">
        <f>IF('3. Input Data'!K444=0,"--",'3. Input Data'!K444)</f>
        <v>--</v>
      </c>
      <c r="P436" s="58">
        <f t="shared" si="66"/>
        <v>0</v>
      </c>
      <c r="Q436" s="51" t="str">
        <f>IF('3. Input Data'!L444=0,"--",'3. Input Data'!L444)</f>
        <v>--</v>
      </c>
      <c r="R436" s="58">
        <f t="shared" si="67"/>
        <v>0</v>
      </c>
      <c r="S436" s="74">
        <f t="shared" si="68"/>
        <v>0</v>
      </c>
      <c r="T436" s="58">
        <f t="shared" si="69"/>
        <v>0</v>
      </c>
    </row>
    <row r="437" spans="1:20" x14ac:dyDescent="0.2">
      <c r="A437" s="71">
        <v>430</v>
      </c>
      <c r="B437" s="39">
        <f>'3. Input Data'!B445</f>
        <v>0</v>
      </c>
      <c r="C437" s="51" t="str">
        <f>IF('3. Input Data'!D445=0,"--",'3. Input Data'!D445)</f>
        <v>--</v>
      </c>
      <c r="D437" s="58">
        <f t="shared" si="60"/>
        <v>0</v>
      </c>
      <c r="E437" s="74" t="str">
        <f>IF('3. Input Data'!E445=0,"--",'3. Input Data'!E445)</f>
        <v>--</v>
      </c>
      <c r="F437" s="58">
        <f t="shared" si="61"/>
        <v>0</v>
      </c>
      <c r="G437" s="51" t="str">
        <f>IF('3. Input Data'!G445=0,"--",'3. Input Data'!G445)</f>
        <v>--</v>
      </c>
      <c r="H437" s="58">
        <f t="shared" si="62"/>
        <v>0</v>
      </c>
      <c r="I437" s="51" t="str">
        <f>IF('3. Input Data'!H445=0,"--",'3. Input Data'!H445)</f>
        <v>--</v>
      </c>
      <c r="J437" s="58">
        <f t="shared" si="63"/>
        <v>0</v>
      </c>
      <c r="K437" s="51" t="str">
        <f>IF('3. Input Data'!I445=0,"--",'3. Input Data'!I445)</f>
        <v>--</v>
      </c>
      <c r="L437" s="58">
        <f t="shared" si="64"/>
        <v>0</v>
      </c>
      <c r="M437" s="51" t="str">
        <f>IF('3. Input Data'!J445=0,"--",'3. Input Data'!J445)</f>
        <v>--</v>
      </c>
      <c r="N437" s="58">
        <f t="shared" si="65"/>
        <v>0</v>
      </c>
      <c r="O437" s="51" t="str">
        <f>IF('3. Input Data'!K445=0,"--",'3. Input Data'!K445)</f>
        <v>--</v>
      </c>
      <c r="P437" s="58">
        <f t="shared" si="66"/>
        <v>0</v>
      </c>
      <c r="Q437" s="51" t="str">
        <f>IF('3. Input Data'!L445=0,"--",'3. Input Data'!L445)</f>
        <v>--</v>
      </c>
      <c r="R437" s="58">
        <f t="shared" si="67"/>
        <v>0</v>
      </c>
      <c r="S437" s="74">
        <f t="shared" si="68"/>
        <v>0</v>
      </c>
      <c r="T437" s="58">
        <f t="shared" si="69"/>
        <v>0</v>
      </c>
    </row>
    <row r="438" spans="1:20" x14ac:dyDescent="0.2">
      <c r="A438" s="71">
        <v>431</v>
      </c>
      <c r="B438" s="39">
        <f>'3. Input Data'!B446</f>
        <v>0</v>
      </c>
      <c r="C438" s="51" t="str">
        <f>IF('3. Input Data'!D446=0,"--",'3. Input Data'!D446)</f>
        <v>--</v>
      </c>
      <c r="D438" s="58">
        <f t="shared" si="60"/>
        <v>0</v>
      </c>
      <c r="E438" s="74" t="str">
        <f>IF('3. Input Data'!E446=0,"--",'3. Input Data'!E446)</f>
        <v>--</v>
      </c>
      <c r="F438" s="58">
        <f t="shared" si="61"/>
        <v>0</v>
      </c>
      <c r="G438" s="51" t="str">
        <f>IF('3. Input Data'!G446=0,"--",'3. Input Data'!G446)</f>
        <v>--</v>
      </c>
      <c r="H438" s="58">
        <f t="shared" si="62"/>
        <v>0</v>
      </c>
      <c r="I438" s="51" t="str">
        <f>IF('3. Input Data'!H446=0,"--",'3. Input Data'!H446)</f>
        <v>--</v>
      </c>
      <c r="J438" s="58">
        <f t="shared" si="63"/>
        <v>0</v>
      </c>
      <c r="K438" s="51" t="str">
        <f>IF('3. Input Data'!I446=0,"--",'3. Input Data'!I446)</f>
        <v>--</v>
      </c>
      <c r="L438" s="58">
        <f t="shared" si="64"/>
        <v>0</v>
      </c>
      <c r="M438" s="51" t="str">
        <f>IF('3. Input Data'!J446=0,"--",'3. Input Data'!J446)</f>
        <v>--</v>
      </c>
      <c r="N438" s="58">
        <f t="shared" si="65"/>
        <v>0</v>
      </c>
      <c r="O438" s="51" t="str">
        <f>IF('3. Input Data'!K446=0,"--",'3. Input Data'!K446)</f>
        <v>--</v>
      </c>
      <c r="P438" s="58">
        <f t="shared" si="66"/>
        <v>0</v>
      </c>
      <c r="Q438" s="51" t="str">
        <f>IF('3. Input Data'!L446=0,"--",'3. Input Data'!L446)</f>
        <v>--</v>
      </c>
      <c r="R438" s="58">
        <f t="shared" si="67"/>
        <v>0</v>
      </c>
      <c r="S438" s="74">
        <f t="shared" si="68"/>
        <v>0</v>
      </c>
      <c r="T438" s="58">
        <f t="shared" si="69"/>
        <v>0</v>
      </c>
    </row>
    <row r="439" spans="1:20" x14ac:dyDescent="0.2">
      <c r="A439" s="71">
        <v>432</v>
      </c>
      <c r="B439" s="39">
        <f>'3. Input Data'!B447</f>
        <v>0</v>
      </c>
      <c r="C439" s="51" t="str">
        <f>IF('3. Input Data'!D447=0,"--",'3. Input Data'!D447)</f>
        <v>--</v>
      </c>
      <c r="D439" s="58">
        <f t="shared" si="60"/>
        <v>0</v>
      </c>
      <c r="E439" s="74" t="str">
        <f>IF('3. Input Data'!E447=0,"--",'3. Input Data'!E447)</f>
        <v>--</v>
      </c>
      <c r="F439" s="58">
        <f t="shared" si="61"/>
        <v>0</v>
      </c>
      <c r="G439" s="51" t="str">
        <f>IF('3. Input Data'!G447=0,"--",'3. Input Data'!G447)</f>
        <v>--</v>
      </c>
      <c r="H439" s="58">
        <f t="shared" si="62"/>
        <v>0</v>
      </c>
      <c r="I439" s="51" t="str">
        <f>IF('3. Input Data'!H447=0,"--",'3. Input Data'!H447)</f>
        <v>--</v>
      </c>
      <c r="J439" s="58">
        <f t="shared" si="63"/>
        <v>0</v>
      </c>
      <c r="K439" s="51" t="str">
        <f>IF('3. Input Data'!I447=0,"--",'3. Input Data'!I447)</f>
        <v>--</v>
      </c>
      <c r="L439" s="58">
        <f t="shared" si="64"/>
        <v>0</v>
      </c>
      <c r="M439" s="51" t="str">
        <f>IF('3. Input Data'!J447=0,"--",'3. Input Data'!J447)</f>
        <v>--</v>
      </c>
      <c r="N439" s="58">
        <f t="shared" si="65"/>
        <v>0</v>
      </c>
      <c r="O439" s="51" t="str">
        <f>IF('3. Input Data'!K447=0,"--",'3. Input Data'!K447)</f>
        <v>--</v>
      </c>
      <c r="P439" s="58">
        <f t="shared" si="66"/>
        <v>0</v>
      </c>
      <c r="Q439" s="51" t="str">
        <f>IF('3. Input Data'!L447=0,"--",'3. Input Data'!L447)</f>
        <v>--</v>
      </c>
      <c r="R439" s="58">
        <f t="shared" si="67"/>
        <v>0</v>
      </c>
      <c r="S439" s="74">
        <f t="shared" si="68"/>
        <v>0</v>
      </c>
      <c r="T439" s="58">
        <f t="shared" si="69"/>
        <v>0</v>
      </c>
    </row>
    <row r="440" spans="1:20" x14ac:dyDescent="0.2">
      <c r="A440" s="71">
        <v>433</v>
      </c>
      <c r="B440" s="39">
        <f>'3. Input Data'!B448</f>
        <v>0</v>
      </c>
      <c r="C440" s="51" t="str">
        <f>IF('3. Input Data'!D448=0,"--",'3. Input Data'!D448)</f>
        <v>--</v>
      </c>
      <c r="D440" s="58">
        <f t="shared" si="60"/>
        <v>0</v>
      </c>
      <c r="E440" s="74" t="str">
        <f>IF('3. Input Data'!E448=0,"--",'3. Input Data'!E448)</f>
        <v>--</v>
      </c>
      <c r="F440" s="58">
        <f t="shared" si="61"/>
        <v>0</v>
      </c>
      <c r="G440" s="51" t="str">
        <f>IF('3. Input Data'!G448=0,"--",'3. Input Data'!G448)</f>
        <v>--</v>
      </c>
      <c r="H440" s="58">
        <f t="shared" si="62"/>
        <v>0</v>
      </c>
      <c r="I440" s="51" t="str">
        <f>IF('3. Input Data'!H448=0,"--",'3. Input Data'!H448)</f>
        <v>--</v>
      </c>
      <c r="J440" s="58">
        <f t="shared" si="63"/>
        <v>0</v>
      </c>
      <c r="K440" s="51" t="str">
        <f>IF('3. Input Data'!I448=0,"--",'3. Input Data'!I448)</f>
        <v>--</v>
      </c>
      <c r="L440" s="58">
        <f t="shared" si="64"/>
        <v>0</v>
      </c>
      <c r="M440" s="51" t="str">
        <f>IF('3. Input Data'!J448=0,"--",'3. Input Data'!J448)</f>
        <v>--</v>
      </c>
      <c r="N440" s="58">
        <f t="shared" si="65"/>
        <v>0</v>
      </c>
      <c r="O440" s="51" t="str">
        <f>IF('3. Input Data'!K448=0,"--",'3. Input Data'!K448)</f>
        <v>--</v>
      </c>
      <c r="P440" s="58">
        <f t="shared" si="66"/>
        <v>0</v>
      </c>
      <c r="Q440" s="51" t="str">
        <f>IF('3. Input Data'!L448=0,"--",'3. Input Data'!L448)</f>
        <v>--</v>
      </c>
      <c r="R440" s="58">
        <f t="shared" si="67"/>
        <v>0</v>
      </c>
      <c r="S440" s="74">
        <f t="shared" si="68"/>
        <v>0</v>
      </c>
      <c r="T440" s="58">
        <f t="shared" si="69"/>
        <v>0</v>
      </c>
    </row>
    <row r="441" spans="1:20" x14ac:dyDescent="0.2">
      <c r="A441" s="71">
        <v>434</v>
      </c>
      <c r="B441" s="39">
        <f>'3. Input Data'!B449</f>
        <v>0</v>
      </c>
      <c r="C441" s="51" t="str">
        <f>IF('3. Input Data'!D449=0,"--",'3. Input Data'!D449)</f>
        <v>--</v>
      </c>
      <c r="D441" s="58">
        <f t="shared" si="60"/>
        <v>0</v>
      </c>
      <c r="E441" s="74" t="str">
        <f>IF('3. Input Data'!E449=0,"--",'3. Input Data'!E449)</f>
        <v>--</v>
      </c>
      <c r="F441" s="58">
        <f t="shared" si="61"/>
        <v>0</v>
      </c>
      <c r="G441" s="51" t="str">
        <f>IF('3. Input Data'!G449=0,"--",'3. Input Data'!G449)</f>
        <v>--</v>
      </c>
      <c r="H441" s="58">
        <f t="shared" si="62"/>
        <v>0</v>
      </c>
      <c r="I441" s="51" t="str">
        <f>IF('3. Input Data'!H449=0,"--",'3. Input Data'!H449)</f>
        <v>--</v>
      </c>
      <c r="J441" s="58">
        <f t="shared" si="63"/>
        <v>0</v>
      </c>
      <c r="K441" s="51" t="str">
        <f>IF('3. Input Data'!I449=0,"--",'3. Input Data'!I449)</f>
        <v>--</v>
      </c>
      <c r="L441" s="58">
        <f t="shared" si="64"/>
        <v>0</v>
      </c>
      <c r="M441" s="51" t="str">
        <f>IF('3. Input Data'!J449=0,"--",'3. Input Data'!J449)</f>
        <v>--</v>
      </c>
      <c r="N441" s="58">
        <f t="shared" si="65"/>
        <v>0</v>
      </c>
      <c r="O441" s="51" t="str">
        <f>IF('3. Input Data'!K449=0,"--",'3. Input Data'!K449)</f>
        <v>--</v>
      </c>
      <c r="P441" s="58">
        <f t="shared" si="66"/>
        <v>0</v>
      </c>
      <c r="Q441" s="51" t="str">
        <f>IF('3. Input Data'!L449=0,"--",'3. Input Data'!L449)</f>
        <v>--</v>
      </c>
      <c r="R441" s="58">
        <f t="shared" si="67"/>
        <v>0</v>
      </c>
      <c r="S441" s="74">
        <f t="shared" si="68"/>
        <v>0</v>
      </c>
      <c r="T441" s="58">
        <f t="shared" si="69"/>
        <v>0</v>
      </c>
    </row>
    <row r="442" spans="1:20" x14ac:dyDescent="0.2">
      <c r="A442" s="71">
        <v>435</v>
      </c>
      <c r="B442" s="39">
        <f>'3. Input Data'!B450</f>
        <v>0</v>
      </c>
      <c r="C442" s="51" t="str">
        <f>IF('3. Input Data'!D450=0,"--",'3. Input Data'!D450)</f>
        <v>--</v>
      </c>
      <c r="D442" s="58">
        <f t="shared" si="60"/>
        <v>0</v>
      </c>
      <c r="E442" s="74" t="str">
        <f>IF('3. Input Data'!E450=0,"--",'3. Input Data'!E450)</f>
        <v>--</v>
      </c>
      <c r="F442" s="58">
        <f t="shared" si="61"/>
        <v>0</v>
      </c>
      <c r="G442" s="51" t="str">
        <f>IF('3. Input Data'!G450=0,"--",'3. Input Data'!G450)</f>
        <v>--</v>
      </c>
      <c r="H442" s="58">
        <f t="shared" si="62"/>
        <v>0</v>
      </c>
      <c r="I442" s="51" t="str">
        <f>IF('3. Input Data'!H450=0,"--",'3. Input Data'!H450)</f>
        <v>--</v>
      </c>
      <c r="J442" s="58">
        <f t="shared" si="63"/>
        <v>0</v>
      </c>
      <c r="K442" s="51" t="str">
        <f>IF('3. Input Data'!I450=0,"--",'3. Input Data'!I450)</f>
        <v>--</v>
      </c>
      <c r="L442" s="58">
        <f t="shared" si="64"/>
        <v>0</v>
      </c>
      <c r="M442" s="51" t="str">
        <f>IF('3. Input Data'!J450=0,"--",'3. Input Data'!J450)</f>
        <v>--</v>
      </c>
      <c r="N442" s="58">
        <f t="shared" si="65"/>
        <v>0</v>
      </c>
      <c r="O442" s="51" t="str">
        <f>IF('3. Input Data'!K450=0,"--",'3. Input Data'!K450)</f>
        <v>--</v>
      </c>
      <c r="P442" s="58">
        <f t="shared" si="66"/>
        <v>0</v>
      </c>
      <c r="Q442" s="51" t="str">
        <f>IF('3. Input Data'!L450=0,"--",'3. Input Data'!L450)</f>
        <v>--</v>
      </c>
      <c r="R442" s="58">
        <f t="shared" si="67"/>
        <v>0</v>
      </c>
      <c r="S442" s="74">
        <f t="shared" si="68"/>
        <v>0</v>
      </c>
      <c r="T442" s="58">
        <f t="shared" si="69"/>
        <v>0</v>
      </c>
    </row>
    <row r="443" spans="1:20" x14ac:dyDescent="0.2">
      <c r="A443" s="71">
        <v>436</v>
      </c>
      <c r="B443" s="39">
        <f>'3. Input Data'!B451</f>
        <v>0</v>
      </c>
      <c r="C443" s="51" t="str">
        <f>IF('3. Input Data'!D451=0,"--",'3. Input Data'!D451)</f>
        <v>--</v>
      </c>
      <c r="D443" s="58">
        <f t="shared" si="60"/>
        <v>0</v>
      </c>
      <c r="E443" s="74" t="str">
        <f>IF('3. Input Data'!E451=0,"--",'3. Input Data'!E451)</f>
        <v>--</v>
      </c>
      <c r="F443" s="58">
        <f t="shared" si="61"/>
        <v>0</v>
      </c>
      <c r="G443" s="51" t="str">
        <f>IF('3. Input Data'!G451=0,"--",'3. Input Data'!G451)</f>
        <v>--</v>
      </c>
      <c r="H443" s="58">
        <f t="shared" si="62"/>
        <v>0</v>
      </c>
      <c r="I443" s="51" t="str">
        <f>IF('3. Input Data'!H451=0,"--",'3. Input Data'!H451)</f>
        <v>--</v>
      </c>
      <c r="J443" s="58">
        <f t="shared" si="63"/>
        <v>0</v>
      </c>
      <c r="K443" s="51" t="str">
        <f>IF('3. Input Data'!I451=0,"--",'3. Input Data'!I451)</f>
        <v>--</v>
      </c>
      <c r="L443" s="58">
        <f t="shared" si="64"/>
        <v>0</v>
      </c>
      <c r="M443" s="51" t="str">
        <f>IF('3. Input Data'!J451=0,"--",'3. Input Data'!J451)</f>
        <v>--</v>
      </c>
      <c r="N443" s="58">
        <f t="shared" si="65"/>
        <v>0</v>
      </c>
      <c r="O443" s="51" t="str">
        <f>IF('3. Input Data'!K451=0,"--",'3. Input Data'!K451)</f>
        <v>--</v>
      </c>
      <c r="P443" s="58">
        <f t="shared" si="66"/>
        <v>0</v>
      </c>
      <c r="Q443" s="51" t="str">
        <f>IF('3. Input Data'!L451=0,"--",'3. Input Data'!L451)</f>
        <v>--</v>
      </c>
      <c r="R443" s="58">
        <f t="shared" si="67"/>
        <v>0</v>
      </c>
      <c r="S443" s="74">
        <f t="shared" si="68"/>
        <v>0</v>
      </c>
      <c r="T443" s="58">
        <f t="shared" si="69"/>
        <v>0</v>
      </c>
    </row>
    <row r="444" spans="1:20" x14ac:dyDescent="0.2">
      <c r="A444" s="71">
        <v>437</v>
      </c>
      <c r="B444" s="39">
        <f>'3. Input Data'!B452</f>
        <v>0</v>
      </c>
      <c r="C444" s="51" t="str">
        <f>IF('3. Input Data'!D452=0,"--",'3. Input Data'!D452)</f>
        <v>--</v>
      </c>
      <c r="D444" s="58">
        <f t="shared" si="60"/>
        <v>0</v>
      </c>
      <c r="E444" s="74" t="str">
        <f>IF('3. Input Data'!E452=0,"--",'3. Input Data'!E452)</f>
        <v>--</v>
      </c>
      <c r="F444" s="58">
        <f t="shared" si="61"/>
        <v>0</v>
      </c>
      <c r="G444" s="51" t="str">
        <f>IF('3. Input Data'!G452=0,"--",'3. Input Data'!G452)</f>
        <v>--</v>
      </c>
      <c r="H444" s="58">
        <f t="shared" si="62"/>
        <v>0</v>
      </c>
      <c r="I444" s="51" t="str">
        <f>IF('3. Input Data'!H452=0,"--",'3. Input Data'!H452)</f>
        <v>--</v>
      </c>
      <c r="J444" s="58">
        <f t="shared" si="63"/>
        <v>0</v>
      </c>
      <c r="K444" s="51" t="str">
        <f>IF('3. Input Data'!I452=0,"--",'3. Input Data'!I452)</f>
        <v>--</v>
      </c>
      <c r="L444" s="58">
        <f t="shared" si="64"/>
        <v>0</v>
      </c>
      <c r="M444" s="51" t="str">
        <f>IF('3. Input Data'!J452=0,"--",'3. Input Data'!J452)</f>
        <v>--</v>
      </c>
      <c r="N444" s="58">
        <f t="shared" si="65"/>
        <v>0</v>
      </c>
      <c r="O444" s="51" t="str">
        <f>IF('3. Input Data'!K452=0,"--",'3. Input Data'!K452)</f>
        <v>--</v>
      </c>
      <c r="P444" s="58">
        <f t="shared" si="66"/>
        <v>0</v>
      </c>
      <c r="Q444" s="51" t="str">
        <f>IF('3. Input Data'!L452=0,"--",'3. Input Data'!L452)</f>
        <v>--</v>
      </c>
      <c r="R444" s="58">
        <f t="shared" si="67"/>
        <v>0</v>
      </c>
      <c r="S444" s="74">
        <f t="shared" si="68"/>
        <v>0</v>
      </c>
      <c r="T444" s="58">
        <f t="shared" si="69"/>
        <v>0</v>
      </c>
    </row>
    <row r="445" spans="1:20" x14ac:dyDescent="0.2">
      <c r="A445" s="71">
        <v>438</v>
      </c>
      <c r="B445" s="39">
        <f>'3. Input Data'!B453</f>
        <v>0</v>
      </c>
      <c r="C445" s="51" t="str">
        <f>IF('3. Input Data'!D453=0,"--",'3. Input Data'!D453)</f>
        <v>--</v>
      </c>
      <c r="D445" s="58">
        <f t="shared" si="60"/>
        <v>0</v>
      </c>
      <c r="E445" s="74" t="str">
        <f>IF('3. Input Data'!E453=0,"--",'3. Input Data'!E453)</f>
        <v>--</v>
      </c>
      <c r="F445" s="58">
        <f t="shared" si="61"/>
        <v>0</v>
      </c>
      <c r="G445" s="51" t="str">
        <f>IF('3. Input Data'!G453=0,"--",'3. Input Data'!G453)</f>
        <v>--</v>
      </c>
      <c r="H445" s="58">
        <f t="shared" si="62"/>
        <v>0</v>
      </c>
      <c r="I445" s="51" t="str">
        <f>IF('3. Input Data'!H453=0,"--",'3. Input Data'!H453)</f>
        <v>--</v>
      </c>
      <c r="J445" s="58">
        <f t="shared" si="63"/>
        <v>0</v>
      </c>
      <c r="K445" s="51" t="str">
        <f>IF('3. Input Data'!I453=0,"--",'3. Input Data'!I453)</f>
        <v>--</v>
      </c>
      <c r="L445" s="58">
        <f t="shared" si="64"/>
        <v>0</v>
      </c>
      <c r="M445" s="51" t="str">
        <f>IF('3. Input Data'!J453=0,"--",'3. Input Data'!J453)</f>
        <v>--</v>
      </c>
      <c r="N445" s="58">
        <f t="shared" si="65"/>
        <v>0</v>
      </c>
      <c r="O445" s="51" t="str">
        <f>IF('3. Input Data'!K453=0,"--",'3. Input Data'!K453)</f>
        <v>--</v>
      </c>
      <c r="P445" s="58">
        <f t="shared" si="66"/>
        <v>0</v>
      </c>
      <c r="Q445" s="51" t="str">
        <f>IF('3. Input Data'!L453=0,"--",'3. Input Data'!L453)</f>
        <v>--</v>
      </c>
      <c r="R445" s="58">
        <f t="shared" si="67"/>
        <v>0</v>
      </c>
      <c r="S445" s="74">
        <f t="shared" si="68"/>
        <v>0</v>
      </c>
      <c r="T445" s="58">
        <f t="shared" si="69"/>
        <v>0</v>
      </c>
    </row>
    <row r="446" spans="1:20" x14ac:dyDescent="0.2">
      <c r="A446" s="71">
        <v>439</v>
      </c>
      <c r="B446" s="39">
        <f>'3. Input Data'!B454</f>
        <v>0</v>
      </c>
      <c r="C446" s="51" t="str">
        <f>IF('3. Input Data'!D454=0,"--",'3. Input Data'!D454)</f>
        <v>--</v>
      </c>
      <c r="D446" s="58">
        <f t="shared" si="60"/>
        <v>0</v>
      </c>
      <c r="E446" s="74" t="str">
        <f>IF('3. Input Data'!E454=0,"--",'3. Input Data'!E454)</f>
        <v>--</v>
      </c>
      <c r="F446" s="58">
        <f t="shared" si="61"/>
        <v>0</v>
      </c>
      <c r="G446" s="51" t="str">
        <f>IF('3. Input Data'!G454=0,"--",'3. Input Data'!G454)</f>
        <v>--</v>
      </c>
      <c r="H446" s="58">
        <f t="shared" si="62"/>
        <v>0</v>
      </c>
      <c r="I446" s="51" t="str">
        <f>IF('3. Input Data'!H454=0,"--",'3. Input Data'!H454)</f>
        <v>--</v>
      </c>
      <c r="J446" s="58">
        <f t="shared" si="63"/>
        <v>0</v>
      </c>
      <c r="K446" s="51" t="str">
        <f>IF('3. Input Data'!I454=0,"--",'3. Input Data'!I454)</f>
        <v>--</v>
      </c>
      <c r="L446" s="58">
        <f t="shared" si="64"/>
        <v>0</v>
      </c>
      <c r="M446" s="51" t="str">
        <f>IF('3. Input Data'!J454=0,"--",'3. Input Data'!J454)</f>
        <v>--</v>
      </c>
      <c r="N446" s="58">
        <f t="shared" si="65"/>
        <v>0</v>
      </c>
      <c r="O446" s="51" t="str">
        <f>IF('3. Input Data'!K454=0,"--",'3. Input Data'!K454)</f>
        <v>--</v>
      </c>
      <c r="P446" s="58">
        <f t="shared" si="66"/>
        <v>0</v>
      </c>
      <c r="Q446" s="51" t="str">
        <f>IF('3. Input Data'!L454=0,"--",'3. Input Data'!L454)</f>
        <v>--</v>
      </c>
      <c r="R446" s="58">
        <f t="shared" si="67"/>
        <v>0</v>
      </c>
      <c r="S446" s="74">
        <f t="shared" si="68"/>
        <v>0</v>
      </c>
      <c r="T446" s="58">
        <f t="shared" si="69"/>
        <v>0</v>
      </c>
    </row>
    <row r="447" spans="1:20" x14ac:dyDescent="0.2">
      <c r="A447" s="71">
        <v>440</v>
      </c>
      <c r="B447" s="39">
        <f>'3. Input Data'!B455</f>
        <v>0</v>
      </c>
      <c r="C447" s="51" t="str">
        <f>IF('3. Input Data'!D455=0,"--",'3. Input Data'!D455)</f>
        <v>--</v>
      </c>
      <c r="D447" s="58">
        <f t="shared" si="60"/>
        <v>0</v>
      </c>
      <c r="E447" s="74" t="str">
        <f>IF('3. Input Data'!E455=0,"--",'3. Input Data'!E455)</f>
        <v>--</v>
      </c>
      <c r="F447" s="58">
        <f t="shared" si="61"/>
        <v>0</v>
      </c>
      <c r="G447" s="51" t="str">
        <f>IF('3. Input Data'!G455=0,"--",'3. Input Data'!G455)</f>
        <v>--</v>
      </c>
      <c r="H447" s="58">
        <f t="shared" si="62"/>
        <v>0</v>
      </c>
      <c r="I447" s="51" t="str">
        <f>IF('3. Input Data'!H455=0,"--",'3. Input Data'!H455)</f>
        <v>--</v>
      </c>
      <c r="J447" s="58">
        <f t="shared" si="63"/>
        <v>0</v>
      </c>
      <c r="K447" s="51" t="str">
        <f>IF('3. Input Data'!I455=0,"--",'3. Input Data'!I455)</f>
        <v>--</v>
      </c>
      <c r="L447" s="58">
        <f t="shared" si="64"/>
        <v>0</v>
      </c>
      <c r="M447" s="51" t="str">
        <f>IF('3. Input Data'!J455=0,"--",'3. Input Data'!J455)</f>
        <v>--</v>
      </c>
      <c r="N447" s="58">
        <f t="shared" si="65"/>
        <v>0</v>
      </c>
      <c r="O447" s="51" t="str">
        <f>IF('3. Input Data'!K455=0,"--",'3. Input Data'!K455)</f>
        <v>--</v>
      </c>
      <c r="P447" s="58">
        <f t="shared" si="66"/>
        <v>0</v>
      </c>
      <c r="Q447" s="51" t="str">
        <f>IF('3. Input Data'!L455=0,"--",'3. Input Data'!L455)</f>
        <v>--</v>
      </c>
      <c r="R447" s="58">
        <f t="shared" si="67"/>
        <v>0</v>
      </c>
      <c r="S447" s="74">
        <f t="shared" si="68"/>
        <v>0</v>
      </c>
      <c r="T447" s="58">
        <f t="shared" si="69"/>
        <v>0</v>
      </c>
    </row>
    <row r="448" spans="1:20" x14ac:dyDescent="0.2">
      <c r="A448" s="71">
        <v>441</v>
      </c>
      <c r="B448" s="39">
        <f>'3. Input Data'!B456</f>
        <v>0</v>
      </c>
      <c r="C448" s="51" t="str">
        <f>IF('3. Input Data'!D456=0,"--",'3. Input Data'!D456)</f>
        <v>--</v>
      </c>
      <c r="D448" s="58">
        <f t="shared" si="60"/>
        <v>0</v>
      </c>
      <c r="E448" s="74" t="str">
        <f>IF('3. Input Data'!E456=0,"--",'3. Input Data'!E456)</f>
        <v>--</v>
      </c>
      <c r="F448" s="58">
        <f t="shared" si="61"/>
        <v>0</v>
      </c>
      <c r="G448" s="51" t="str">
        <f>IF('3. Input Data'!G456=0,"--",'3. Input Data'!G456)</f>
        <v>--</v>
      </c>
      <c r="H448" s="58">
        <f t="shared" si="62"/>
        <v>0</v>
      </c>
      <c r="I448" s="51" t="str">
        <f>IF('3. Input Data'!H456=0,"--",'3. Input Data'!H456)</f>
        <v>--</v>
      </c>
      <c r="J448" s="58">
        <f t="shared" si="63"/>
        <v>0</v>
      </c>
      <c r="K448" s="51" t="str">
        <f>IF('3. Input Data'!I456=0,"--",'3. Input Data'!I456)</f>
        <v>--</v>
      </c>
      <c r="L448" s="58">
        <f t="shared" si="64"/>
        <v>0</v>
      </c>
      <c r="M448" s="51" t="str">
        <f>IF('3. Input Data'!J456=0,"--",'3. Input Data'!J456)</f>
        <v>--</v>
      </c>
      <c r="N448" s="58">
        <f t="shared" si="65"/>
        <v>0</v>
      </c>
      <c r="O448" s="51" t="str">
        <f>IF('3. Input Data'!K456=0,"--",'3. Input Data'!K456)</f>
        <v>--</v>
      </c>
      <c r="P448" s="58">
        <f t="shared" si="66"/>
        <v>0</v>
      </c>
      <c r="Q448" s="51" t="str">
        <f>IF('3. Input Data'!L456=0,"--",'3. Input Data'!L456)</f>
        <v>--</v>
      </c>
      <c r="R448" s="58">
        <f t="shared" si="67"/>
        <v>0</v>
      </c>
      <c r="S448" s="74">
        <f t="shared" si="68"/>
        <v>0</v>
      </c>
      <c r="T448" s="58">
        <f t="shared" si="69"/>
        <v>0</v>
      </c>
    </row>
    <row r="449" spans="1:20" x14ac:dyDescent="0.2">
      <c r="A449" s="71">
        <v>442</v>
      </c>
      <c r="B449" s="39">
        <f>'3. Input Data'!B457</f>
        <v>0</v>
      </c>
      <c r="C449" s="51" t="str">
        <f>IF('3. Input Data'!D457=0,"--",'3. Input Data'!D457)</f>
        <v>--</v>
      </c>
      <c r="D449" s="58">
        <f t="shared" si="60"/>
        <v>0</v>
      </c>
      <c r="E449" s="74" t="str">
        <f>IF('3. Input Data'!E457=0,"--",'3. Input Data'!E457)</f>
        <v>--</v>
      </c>
      <c r="F449" s="58">
        <f t="shared" si="61"/>
        <v>0</v>
      </c>
      <c r="G449" s="51" t="str">
        <f>IF('3. Input Data'!G457=0,"--",'3. Input Data'!G457)</f>
        <v>--</v>
      </c>
      <c r="H449" s="58">
        <f t="shared" si="62"/>
        <v>0</v>
      </c>
      <c r="I449" s="51" t="str">
        <f>IF('3. Input Data'!H457=0,"--",'3. Input Data'!H457)</f>
        <v>--</v>
      </c>
      <c r="J449" s="58">
        <f t="shared" si="63"/>
        <v>0</v>
      </c>
      <c r="K449" s="51" t="str">
        <f>IF('3. Input Data'!I457=0,"--",'3. Input Data'!I457)</f>
        <v>--</v>
      </c>
      <c r="L449" s="58">
        <f t="shared" si="64"/>
        <v>0</v>
      </c>
      <c r="M449" s="51" t="str">
        <f>IF('3. Input Data'!J457=0,"--",'3. Input Data'!J457)</f>
        <v>--</v>
      </c>
      <c r="N449" s="58">
        <f t="shared" si="65"/>
        <v>0</v>
      </c>
      <c r="O449" s="51" t="str">
        <f>IF('3. Input Data'!K457=0,"--",'3. Input Data'!K457)</f>
        <v>--</v>
      </c>
      <c r="P449" s="58">
        <f t="shared" si="66"/>
        <v>0</v>
      </c>
      <c r="Q449" s="51" t="str">
        <f>IF('3. Input Data'!L457=0,"--",'3. Input Data'!L457)</f>
        <v>--</v>
      </c>
      <c r="R449" s="58">
        <f t="shared" si="67"/>
        <v>0</v>
      </c>
      <c r="S449" s="74">
        <f t="shared" si="68"/>
        <v>0</v>
      </c>
      <c r="T449" s="58">
        <f t="shared" si="69"/>
        <v>0</v>
      </c>
    </row>
    <row r="450" spans="1:20" x14ac:dyDescent="0.2">
      <c r="A450" s="71">
        <v>443</v>
      </c>
      <c r="B450" s="39">
        <f>'3. Input Data'!B458</f>
        <v>0</v>
      </c>
      <c r="C450" s="51" t="str">
        <f>IF('3. Input Data'!D458=0,"--",'3. Input Data'!D458)</f>
        <v>--</v>
      </c>
      <c r="D450" s="58">
        <f t="shared" si="60"/>
        <v>0</v>
      </c>
      <c r="E450" s="74" t="str">
        <f>IF('3. Input Data'!E458=0,"--",'3. Input Data'!E458)</f>
        <v>--</v>
      </c>
      <c r="F450" s="58">
        <f t="shared" si="61"/>
        <v>0</v>
      </c>
      <c r="G450" s="51" t="str">
        <f>IF('3. Input Data'!G458=0,"--",'3. Input Data'!G458)</f>
        <v>--</v>
      </c>
      <c r="H450" s="58">
        <f t="shared" si="62"/>
        <v>0</v>
      </c>
      <c r="I450" s="51" t="str">
        <f>IF('3. Input Data'!H458=0,"--",'3. Input Data'!H458)</f>
        <v>--</v>
      </c>
      <c r="J450" s="58">
        <f t="shared" si="63"/>
        <v>0</v>
      </c>
      <c r="K450" s="51" t="str">
        <f>IF('3. Input Data'!I458=0,"--",'3. Input Data'!I458)</f>
        <v>--</v>
      </c>
      <c r="L450" s="58">
        <f t="shared" si="64"/>
        <v>0</v>
      </c>
      <c r="M450" s="51" t="str">
        <f>IF('3. Input Data'!J458=0,"--",'3. Input Data'!J458)</f>
        <v>--</v>
      </c>
      <c r="N450" s="58">
        <f t="shared" si="65"/>
        <v>0</v>
      </c>
      <c r="O450" s="51" t="str">
        <f>IF('3. Input Data'!K458=0,"--",'3. Input Data'!K458)</f>
        <v>--</v>
      </c>
      <c r="P450" s="58">
        <f t="shared" si="66"/>
        <v>0</v>
      </c>
      <c r="Q450" s="51" t="str">
        <f>IF('3. Input Data'!L458=0,"--",'3. Input Data'!L458)</f>
        <v>--</v>
      </c>
      <c r="R450" s="58">
        <f t="shared" si="67"/>
        <v>0</v>
      </c>
      <c r="S450" s="74">
        <f t="shared" si="68"/>
        <v>0</v>
      </c>
      <c r="T450" s="58">
        <f t="shared" si="69"/>
        <v>0</v>
      </c>
    </row>
    <row r="451" spans="1:20" x14ac:dyDescent="0.2">
      <c r="A451" s="71">
        <v>444</v>
      </c>
      <c r="B451" s="39">
        <f>'3. Input Data'!B459</f>
        <v>0</v>
      </c>
      <c r="C451" s="51" t="str">
        <f>IF('3. Input Data'!D459=0,"--",'3. Input Data'!D459)</f>
        <v>--</v>
      </c>
      <c r="D451" s="58">
        <f t="shared" si="60"/>
        <v>0</v>
      </c>
      <c r="E451" s="74" t="str">
        <f>IF('3. Input Data'!E459=0,"--",'3. Input Data'!E459)</f>
        <v>--</v>
      </c>
      <c r="F451" s="58">
        <f t="shared" si="61"/>
        <v>0</v>
      </c>
      <c r="G451" s="51" t="str">
        <f>IF('3. Input Data'!G459=0,"--",'3. Input Data'!G459)</f>
        <v>--</v>
      </c>
      <c r="H451" s="58">
        <f t="shared" si="62"/>
        <v>0</v>
      </c>
      <c r="I451" s="51" t="str">
        <f>IF('3. Input Data'!H459=0,"--",'3. Input Data'!H459)</f>
        <v>--</v>
      </c>
      <c r="J451" s="58">
        <f t="shared" si="63"/>
        <v>0</v>
      </c>
      <c r="K451" s="51" t="str">
        <f>IF('3. Input Data'!I459=0,"--",'3. Input Data'!I459)</f>
        <v>--</v>
      </c>
      <c r="L451" s="58">
        <f t="shared" si="64"/>
        <v>0</v>
      </c>
      <c r="M451" s="51" t="str">
        <f>IF('3. Input Data'!J459=0,"--",'3. Input Data'!J459)</f>
        <v>--</v>
      </c>
      <c r="N451" s="58">
        <f t="shared" si="65"/>
        <v>0</v>
      </c>
      <c r="O451" s="51" t="str">
        <f>IF('3. Input Data'!K459=0,"--",'3. Input Data'!K459)</f>
        <v>--</v>
      </c>
      <c r="P451" s="58">
        <f t="shared" si="66"/>
        <v>0</v>
      </c>
      <c r="Q451" s="51" t="str">
        <f>IF('3. Input Data'!L459=0,"--",'3. Input Data'!L459)</f>
        <v>--</v>
      </c>
      <c r="R451" s="58">
        <f t="shared" si="67"/>
        <v>0</v>
      </c>
      <c r="S451" s="74">
        <f t="shared" si="68"/>
        <v>0</v>
      </c>
      <c r="T451" s="58">
        <f t="shared" si="69"/>
        <v>0</v>
      </c>
    </row>
    <row r="452" spans="1:20" x14ac:dyDescent="0.2">
      <c r="A452" s="71">
        <v>445</v>
      </c>
      <c r="B452" s="39">
        <f>'3. Input Data'!B460</f>
        <v>0</v>
      </c>
      <c r="C452" s="51" t="str">
        <f>IF('3. Input Data'!D460=0,"--",'3. Input Data'!D460)</f>
        <v>--</v>
      </c>
      <c r="D452" s="58">
        <f t="shared" si="60"/>
        <v>0</v>
      </c>
      <c r="E452" s="74" t="str">
        <f>IF('3. Input Data'!E460=0,"--",'3. Input Data'!E460)</f>
        <v>--</v>
      </c>
      <c r="F452" s="58">
        <f t="shared" si="61"/>
        <v>0</v>
      </c>
      <c r="G452" s="51" t="str">
        <f>IF('3. Input Data'!G460=0,"--",'3. Input Data'!G460)</f>
        <v>--</v>
      </c>
      <c r="H452" s="58">
        <f t="shared" si="62"/>
        <v>0</v>
      </c>
      <c r="I452" s="51" t="str">
        <f>IF('3. Input Data'!H460=0,"--",'3. Input Data'!H460)</f>
        <v>--</v>
      </c>
      <c r="J452" s="58">
        <f t="shared" si="63"/>
        <v>0</v>
      </c>
      <c r="K452" s="51" t="str">
        <f>IF('3. Input Data'!I460=0,"--",'3. Input Data'!I460)</f>
        <v>--</v>
      </c>
      <c r="L452" s="58">
        <f t="shared" si="64"/>
        <v>0</v>
      </c>
      <c r="M452" s="51" t="str">
        <f>IF('3. Input Data'!J460=0,"--",'3. Input Data'!J460)</f>
        <v>--</v>
      </c>
      <c r="N452" s="58">
        <f t="shared" si="65"/>
        <v>0</v>
      </c>
      <c r="O452" s="51" t="str">
        <f>IF('3. Input Data'!K460=0,"--",'3. Input Data'!K460)</f>
        <v>--</v>
      </c>
      <c r="P452" s="58">
        <f t="shared" si="66"/>
        <v>0</v>
      </c>
      <c r="Q452" s="51" t="str">
        <f>IF('3. Input Data'!L460=0,"--",'3. Input Data'!L460)</f>
        <v>--</v>
      </c>
      <c r="R452" s="58">
        <f t="shared" si="67"/>
        <v>0</v>
      </c>
      <c r="S452" s="74">
        <f t="shared" si="68"/>
        <v>0</v>
      </c>
      <c r="T452" s="58">
        <f t="shared" si="69"/>
        <v>0</v>
      </c>
    </row>
    <row r="453" spans="1:20" x14ac:dyDescent="0.2">
      <c r="A453" s="71">
        <v>446</v>
      </c>
      <c r="B453" s="39">
        <f>'3. Input Data'!B461</f>
        <v>0</v>
      </c>
      <c r="C453" s="51" t="str">
        <f>IF('3. Input Data'!D461=0,"--",'3. Input Data'!D461)</f>
        <v>--</v>
      </c>
      <c r="D453" s="58">
        <f t="shared" si="60"/>
        <v>0</v>
      </c>
      <c r="E453" s="74" t="str">
        <f>IF('3. Input Data'!E461=0,"--",'3. Input Data'!E461)</f>
        <v>--</v>
      </c>
      <c r="F453" s="58">
        <f t="shared" si="61"/>
        <v>0</v>
      </c>
      <c r="G453" s="51" t="str">
        <f>IF('3. Input Data'!G461=0,"--",'3. Input Data'!G461)</f>
        <v>--</v>
      </c>
      <c r="H453" s="58">
        <f t="shared" si="62"/>
        <v>0</v>
      </c>
      <c r="I453" s="51" t="str">
        <f>IF('3. Input Data'!H461=0,"--",'3. Input Data'!H461)</f>
        <v>--</v>
      </c>
      <c r="J453" s="58">
        <f t="shared" si="63"/>
        <v>0</v>
      </c>
      <c r="K453" s="51" t="str">
        <f>IF('3. Input Data'!I461=0,"--",'3. Input Data'!I461)</f>
        <v>--</v>
      </c>
      <c r="L453" s="58">
        <f t="shared" si="64"/>
        <v>0</v>
      </c>
      <c r="M453" s="51" t="str">
        <f>IF('3. Input Data'!J461=0,"--",'3. Input Data'!J461)</f>
        <v>--</v>
      </c>
      <c r="N453" s="58">
        <f t="shared" si="65"/>
        <v>0</v>
      </c>
      <c r="O453" s="51" t="str">
        <f>IF('3. Input Data'!K461=0,"--",'3. Input Data'!K461)</f>
        <v>--</v>
      </c>
      <c r="P453" s="58">
        <f t="shared" si="66"/>
        <v>0</v>
      </c>
      <c r="Q453" s="51" t="str">
        <f>IF('3. Input Data'!L461=0,"--",'3. Input Data'!L461)</f>
        <v>--</v>
      </c>
      <c r="R453" s="58">
        <f t="shared" si="67"/>
        <v>0</v>
      </c>
      <c r="S453" s="74">
        <f t="shared" si="68"/>
        <v>0</v>
      </c>
      <c r="T453" s="58">
        <f t="shared" si="69"/>
        <v>0</v>
      </c>
    </row>
    <row r="454" spans="1:20" x14ac:dyDescent="0.2">
      <c r="A454" s="71">
        <v>447</v>
      </c>
      <c r="B454" s="39">
        <f>'3. Input Data'!B462</f>
        <v>0</v>
      </c>
      <c r="C454" s="51" t="str">
        <f>IF('3. Input Data'!D462=0,"--",'3. Input Data'!D462)</f>
        <v>--</v>
      </c>
      <c r="D454" s="58">
        <f t="shared" si="60"/>
        <v>0</v>
      </c>
      <c r="E454" s="74" t="str">
        <f>IF('3. Input Data'!E462=0,"--",'3. Input Data'!E462)</f>
        <v>--</v>
      </c>
      <c r="F454" s="58">
        <f t="shared" si="61"/>
        <v>0</v>
      </c>
      <c r="G454" s="51" t="str">
        <f>IF('3. Input Data'!G462=0,"--",'3. Input Data'!G462)</f>
        <v>--</v>
      </c>
      <c r="H454" s="58">
        <f t="shared" si="62"/>
        <v>0</v>
      </c>
      <c r="I454" s="51" t="str">
        <f>IF('3. Input Data'!H462=0,"--",'3. Input Data'!H462)</f>
        <v>--</v>
      </c>
      <c r="J454" s="58">
        <f t="shared" si="63"/>
        <v>0</v>
      </c>
      <c r="K454" s="51" t="str">
        <f>IF('3. Input Data'!I462=0,"--",'3. Input Data'!I462)</f>
        <v>--</v>
      </c>
      <c r="L454" s="58">
        <f t="shared" si="64"/>
        <v>0</v>
      </c>
      <c r="M454" s="51" t="str">
        <f>IF('3. Input Data'!J462=0,"--",'3. Input Data'!J462)</f>
        <v>--</v>
      </c>
      <c r="N454" s="58">
        <f t="shared" si="65"/>
        <v>0</v>
      </c>
      <c r="O454" s="51" t="str">
        <f>IF('3. Input Data'!K462=0,"--",'3. Input Data'!K462)</f>
        <v>--</v>
      </c>
      <c r="P454" s="58">
        <f t="shared" si="66"/>
        <v>0</v>
      </c>
      <c r="Q454" s="51" t="str">
        <f>IF('3. Input Data'!L462=0,"--",'3. Input Data'!L462)</f>
        <v>--</v>
      </c>
      <c r="R454" s="58">
        <f t="shared" si="67"/>
        <v>0</v>
      </c>
      <c r="S454" s="74">
        <f t="shared" si="68"/>
        <v>0</v>
      </c>
      <c r="T454" s="58">
        <f t="shared" si="69"/>
        <v>0</v>
      </c>
    </row>
    <row r="455" spans="1:20" x14ac:dyDescent="0.2">
      <c r="A455" s="71">
        <v>448</v>
      </c>
      <c r="B455" s="39">
        <f>'3. Input Data'!B463</f>
        <v>0</v>
      </c>
      <c r="C455" s="51" t="str">
        <f>IF('3. Input Data'!D463=0,"--",'3. Input Data'!D463)</f>
        <v>--</v>
      </c>
      <c r="D455" s="58">
        <f t="shared" si="60"/>
        <v>0</v>
      </c>
      <c r="E455" s="74" t="str">
        <f>IF('3. Input Data'!E463=0,"--",'3. Input Data'!E463)</f>
        <v>--</v>
      </c>
      <c r="F455" s="58">
        <f t="shared" si="61"/>
        <v>0</v>
      </c>
      <c r="G455" s="51" t="str">
        <f>IF('3. Input Data'!G463=0,"--",'3. Input Data'!G463)</f>
        <v>--</v>
      </c>
      <c r="H455" s="58">
        <f t="shared" si="62"/>
        <v>0</v>
      </c>
      <c r="I455" s="51" t="str">
        <f>IF('3. Input Data'!H463=0,"--",'3. Input Data'!H463)</f>
        <v>--</v>
      </c>
      <c r="J455" s="58">
        <f t="shared" si="63"/>
        <v>0</v>
      </c>
      <c r="K455" s="51" t="str">
        <f>IF('3. Input Data'!I463=0,"--",'3. Input Data'!I463)</f>
        <v>--</v>
      </c>
      <c r="L455" s="58">
        <f t="shared" si="64"/>
        <v>0</v>
      </c>
      <c r="M455" s="51" t="str">
        <f>IF('3. Input Data'!J463=0,"--",'3. Input Data'!J463)</f>
        <v>--</v>
      </c>
      <c r="N455" s="58">
        <f t="shared" si="65"/>
        <v>0</v>
      </c>
      <c r="O455" s="51" t="str">
        <f>IF('3. Input Data'!K463=0,"--",'3. Input Data'!K463)</f>
        <v>--</v>
      </c>
      <c r="P455" s="58">
        <f t="shared" si="66"/>
        <v>0</v>
      </c>
      <c r="Q455" s="51" t="str">
        <f>IF('3. Input Data'!L463=0,"--",'3. Input Data'!L463)</f>
        <v>--</v>
      </c>
      <c r="R455" s="58">
        <f t="shared" si="67"/>
        <v>0</v>
      </c>
      <c r="S455" s="74">
        <f t="shared" si="68"/>
        <v>0</v>
      </c>
      <c r="T455" s="58">
        <f t="shared" si="69"/>
        <v>0</v>
      </c>
    </row>
    <row r="456" spans="1:20" x14ac:dyDescent="0.2">
      <c r="A456" s="71">
        <v>449</v>
      </c>
      <c r="B456" s="39">
        <f>'3. Input Data'!B464</f>
        <v>0</v>
      </c>
      <c r="C456" s="51" t="str">
        <f>IF('3. Input Data'!D464=0,"--",'3. Input Data'!D464)</f>
        <v>--</v>
      </c>
      <c r="D456" s="58">
        <f t="shared" si="60"/>
        <v>0</v>
      </c>
      <c r="E456" s="74" t="str">
        <f>IF('3. Input Data'!E464=0,"--",'3. Input Data'!E464)</f>
        <v>--</v>
      </c>
      <c r="F456" s="58">
        <f t="shared" si="61"/>
        <v>0</v>
      </c>
      <c r="G456" s="51" t="str">
        <f>IF('3. Input Data'!G464=0,"--",'3. Input Data'!G464)</f>
        <v>--</v>
      </c>
      <c r="H456" s="58">
        <f t="shared" si="62"/>
        <v>0</v>
      </c>
      <c r="I456" s="51" t="str">
        <f>IF('3. Input Data'!H464=0,"--",'3. Input Data'!H464)</f>
        <v>--</v>
      </c>
      <c r="J456" s="58">
        <f t="shared" si="63"/>
        <v>0</v>
      </c>
      <c r="K456" s="51" t="str">
        <f>IF('3. Input Data'!I464=0,"--",'3. Input Data'!I464)</f>
        <v>--</v>
      </c>
      <c r="L456" s="58">
        <f t="shared" si="64"/>
        <v>0</v>
      </c>
      <c r="M456" s="51" t="str">
        <f>IF('3. Input Data'!J464=0,"--",'3. Input Data'!J464)</f>
        <v>--</v>
      </c>
      <c r="N456" s="58">
        <f t="shared" si="65"/>
        <v>0</v>
      </c>
      <c r="O456" s="51" t="str">
        <f>IF('3. Input Data'!K464=0,"--",'3. Input Data'!K464)</f>
        <v>--</v>
      </c>
      <c r="P456" s="58">
        <f t="shared" si="66"/>
        <v>0</v>
      </c>
      <c r="Q456" s="51" t="str">
        <f>IF('3. Input Data'!L464=0,"--",'3. Input Data'!L464)</f>
        <v>--</v>
      </c>
      <c r="R456" s="58">
        <f t="shared" si="67"/>
        <v>0</v>
      </c>
      <c r="S456" s="74">
        <f t="shared" si="68"/>
        <v>0</v>
      </c>
      <c r="T456" s="58">
        <f t="shared" si="69"/>
        <v>0</v>
      </c>
    </row>
    <row r="457" spans="1:20" x14ac:dyDescent="0.2">
      <c r="A457" s="71">
        <v>450</v>
      </c>
      <c r="B457" s="39">
        <f>'3. Input Data'!B465</f>
        <v>0</v>
      </c>
      <c r="C457" s="51" t="str">
        <f>IF('3. Input Data'!D465=0,"--",'3. Input Data'!D465)</f>
        <v>--</v>
      </c>
      <c r="D457" s="58">
        <f t="shared" ref="D457:D520" si="70">IF(C457="--",0,LOG10(5+STANDARDIZE(C457,$C$1,$D$2)))</f>
        <v>0</v>
      </c>
      <c r="E457" s="74" t="str">
        <f>IF('3. Input Data'!E465=0,"--",'3. Input Data'!E465)</f>
        <v>--</v>
      </c>
      <c r="F457" s="58">
        <f t="shared" ref="F457:F520" si="71">IF(E457="--",0,LOG10(5+STANDARDIZE(E457,$E$1,$F$2)))</f>
        <v>0</v>
      </c>
      <c r="G457" s="51" t="str">
        <f>IF('3. Input Data'!G465=0,"--",'3. Input Data'!G465)</f>
        <v>--</v>
      </c>
      <c r="H457" s="58">
        <f t="shared" ref="H457:H520" si="72">IF(G457="--",0,LOG10(5+STANDARDIZE(G457,$G$1,$H$2)))</f>
        <v>0</v>
      </c>
      <c r="I457" s="51" t="str">
        <f>IF('3. Input Data'!H465=0,"--",'3. Input Data'!H465)</f>
        <v>--</v>
      </c>
      <c r="J457" s="58">
        <f t="shared" ref="J457:J520" si="73">IF(I457="--",0,LOG10(5+STANDARDIZE(I457,$I$1,$J$2)))</f>
        <v>0</v>
      </c>
      <c r="K457" s="51" t="str">
        <f>IF('3. Input Data'!I465=0,"--",'3. Input Data'!I465)</f>
        <v>--</v>
      </c>
      <c r="L457" s="58">
        <f t="shared" ref="L457:L520" si="74">IF(K457="--",0,LOG10(5+STANDARDIZE(K457,$K$1,$L$2)))</f>
        <v>0</v>
      </c>
      <c r="M457" s="51" t="str">
        <f>IF('3. Input Data'!J465=0,"--",'3. Input Data'!J465)</f>
        <v>--</v>
      </c>
      <c r="N457" s="58">
        <f t="shared" ref="N457:N520" si="75">IF(M457="--",0,LOG10(5+STANDARDIZE(M457,$M$1,$N$2)))</f>
        <v>0</v>
      </c>
      <c r="O457" s="51" t="str">
        <f>IF('3. Input Data'!K465=0,"--",'3. Input Data'!K465)</f>
        <v>--</v>
      </c>
      <c r="P457" s="58">
        <f t="shared" ref="P457:P520" si="76">IF(O457="--",0,LOG10(5+STANDARDIZE(O457,$O$1,$P$2)))</f>
        <v>0</v>
      </c>
      <c r="Q457" s="51" t="str">
        <f>IF('3. Input Data'!L465=0,"--",'3. Input Data'!L465)</f>
        <v>--</v>
      </c>
      <c r="R457" s="58">
        <f t="shared" ref="R457:R520" si="77">IF(Q457="--",0,LOG10(5+STANDARDIZE(Q457,$Q$1,$R$2)))</f>
        <v>0</v>
      </c>
      <c r="S457" s="74">
        <f t="shared" ref="S457:S520" si="78">IF(O457="--",0,O457)+IF(Q457="--",0,Q457)</f>
        <v>0</v>
      </c>
      <c r="T457" s="58">
        <f t="shared" ref="T457:T520" si="79">IF(S457=0,0,LOG10(5+STANDARDIZE(S457,$S$1,$T$2)))</f>
        <v>0</v>
      </c>
    </row>
    <row r="458" spans="1:20" x14ac:dyDescent="0.2">
      <c r="A458" s="71">
        <v>451</v>
      </c>
      <c r="B458" s="39">
        <f>'3. Input Data'!B466</f>
        <v>0</v>
      </c>
      <c r="C458" s="51" t="str">
        <f>IF('3. Input Data'!D466=0,"--",'3. Input Data'!D466)</f>
        <v>--</v>
      </c>
      <c r="D458" s="58">
        <f t="shared" si="70"/>
        <v>0</v>
      </c>
      <c r="E458" s="74" t="str">
        <f>IF('3. Input Data'!E466=0,"--",'3. Input Data'!E466)</f>
        <v>--</v>
      </c>
      <c r="F458" s="58">
        <f t="shared" si="71"/>
        <v>0</v>
      </c>
      <c r="G458" s="51" t="str">
        <f>IF('3. Input Data'!G466=0,"--",'3. Input Data'!G466)</f>
        <v>--</v>
      </c>
      <c r="H458" s="58">
        <f t="shared" si="72"/>
        <v>0</v>
      </c>
      <c r="I458" s="51" t="str">
        <f>IF('3. Input Data'!H466=0,"--",'3. Input Data'!H466)</f>
        <v>--</v>
      </c>
      <c r="J458" s="58">
        <f t="shared" si="73"/>
        <v>0</v>
      </c>
      <c r="K458" s="51" t="str">
        <f>IF('3. Input Data'!I466=0,"--",'3. Input Data'!I466)</f>
        <v>--</v>
      </c>
      <c r="L458" s="58">
        <f t="shared" si="74"/>
        <v>0</v>
      </c>
      <c r="M458" s="51" t="str">
        <f>IF('3. Input Data'!J466=0,"--",'3. Input Data'!J466)</f>
        <v>--</v>
      </c>
      <c r="N458" s="58">
        <f t="shared" si="75"/>
        <v>0</v>
      </c>
      <c r="O458" s="51" t="str">
        <f>IF('3. Input Data'!K466=0,"--",'3. Input Data'!K466)</f>
        <v>--</v>
      </c>
      <c r="P458" s="58">
        <f t="shared" si="76"/>
        <v>0</v>
      </c>
      <c r="Q458" s="51" t="str">
        <f>IF('3. Input Data'!L466=0,"--",'3. Input Data'!L466)</f>
        <v>--</v>
      </c>
      <c r="R458" s="58">
        <f t="shared" si="77"/>
        <v>0</v>
      </c>
      <c r="S458" s="74">
        <f t="shared" si="78"/>
        <v>0</v>
      </c>
      <c r="T458" s="58">
        <f t="shared" si="79"/>
        <v>0</v>
      </c>
    </row>
    <row r="459" spans="1:20" x14ac:dyDescent="0.2">
      <c r="A459" s="71">
        <v>452</v>
      </c>
      <c r="B459" s="39">
        <f>'3. Input Data'!B467</f>
        <v>0</v>
      </c>
      <c r="C459" s="51" t="str">
        <f>IF('3. Input Data'!D467=0,"--",'3. Input Data'!D467)</f>
        <v>--</v>
      </c>
      <c r="D459" s="58">
        <f t="shared" si="70"/>
        <v>0</v>
      </c>
      <c r="E459" s="74" t="str">
        <f>IF('3. Input Data'!E467=0,"--",'3. Input Data'!E467)</f>
        <v>--</v>
      </c>
      <c r="F459" s="58">
        <f t="shared" si="71"/>
        <v>0</v>
      </c>
      <c r="G459" s="51" t="str">
        <f>IF('3. Input Data'!G467=0,"--",'3. Input Data'!G467)</f>
        <v>--</v>
      </c>
      <c r="H459" s="58">
        <f t="shared" si="72"/>
        <v>0</v>
      </c>
      <c r="I459" s="51" t="str">
        <f>IF('3. Input Data'!H467=0,"--",'3. Input Data'!H467)</f>
        <v>--</v>
      </c>
      <c r="J459" s="58">
        <f t="shared" si="73"/>
        <v>0</v>
      </c>
      <c r="K459" s="51" t="str">
        <f>IF('3. Input Data'!I467=0,"--",'3. Input Data'!I467)</f>
        <v>--</v>
      </c>
      <c r="L459" s="58">
        <f t="shared" si="74"/>
        <v>0</v>
      </c>
      <c r="M459" s="51" t="str">
        <f>IF('3. Input Data'!J467=0,"--",'3. Input Data'!J467)</f>
        <v>--</v>
      </c>
      <c r="N459" s="58">
        <f t="shared" si="75"/>
        <v>0</v>
      </c>
      <c r="O459" s="51" t="str">
        <f>IF('3. Input Data'!K467=0,"--",'3. Input Data'!K467)</f>
        <v>--</v>
      </c>
      <c r="P459" s="58">
        <f t="shared" si="76"/>
        <v>0</v>
      </c>
      <c r="Q459" s="51" t="str">
        <f>IF('3. Input Data'!L467=0,"--",'3. Input Data'!L467)</f>
        <v>--</v>
      </c>
      <c r="R459" s="58">
        <f t="shared" si="77"/>
        <v>0</v>
      </c>
      <c r="S459" s="74">
        <f t="shared" si="78"/>
        <v>0</v>
      </c>
      <c r="T459" s="58">
        <f t="shared" si="79"/>
        <v>0</v>
      </c>
    </row>
    <row r="460" spans="1:20" x14ac:dyDescent="0.2">
      <c r="A460" s="71">
        <v>453</v>
      </c>
      <c r="B460" s="39">
        <f>'3. Input Data'!B468</f>
        <v>0</v>
      </c>
      <c r="C460" s="51" t="str">
        <f>IF('3. Input Data'!D468=0,"--",'3. Input Data'!D468)</f>
        <v>--</v>
      </c>
      <c r="D460" s="58">
        <f t="shared" si="70"/>
        <v>0</v>
      </c>
      <c r="E460" s="74" t="str">
        <f>IF('3. Input Data'!E468=0,"--",'3. Input Data'!E468)</f>
        <v>--</v>
      </c>
      <c r="F460" s="58">
        <f t="shared" si="71"/>
        <v>0</v>
      </c>
      <c r="G460" s="51" t="str">
        <f>IF('3. Input Data'!G468=0,"--",'3. Input Data'!G468)</f>
        <v>--</v>
      </c>
      <c r="H460" s="58">
        <f t="shared" si="72"/>
        <v>0</v>
      </c>
      <c r="I460" s="51" t="str">
        <f>IF('3. Input Data'!H468=0,"--",'3. Input Data'!H468)</f>
        <v>--</v>
      </c>
      <c r="J460" s="58">
        <f t="shared" si="73"/>
        <v>0</v>
      </c>
      <c r="K460" s="51" t="str">
        <f>IF('3. Input Data'!I468=0,"--",'3. Input Data'!I468)</f>
        <v>--</v>
      </c>
      <c r="L460" s="58">
        <f t="shared" si="74"/>
        <v>0</v>
      </c>
      <c r="M460" s="51" t="str">
        <f>IF('3. Input Data'!J468=0,"--",'3. Input Data'!J468)</f>
        <v>--</v>
      </c>
      <c r="N460" s="58">
        <f t="shared" si="75"/>
        <v>0</v>
      </c>
      <c r="O460" s="51" t="str">
        <f>IF('3. Input Data'!K468=0,"--",'3. Input Data'!K468)</f>
        <v>--</v>
      </c>
      <c r="P460" s="58">
        <f t="shared" si="76"/>
        <v>0</v>
      </c>
      <c r="Q460" s="51" t="str">
        <f>IF('3. Input Data'!L468=0,"--",'3. Input Data'!L468)</f>
        <v>--</v>
      </c>
      <c r="R460" s="58">
        <f t="shared" si="77"/>
        <v>0</v>
      </c>
      <c r="S460" s="74">
        <f t="shared" si="78"/>
        <v>0</v>
      </c>
      <c r="T460" s="58">
        <f t="shared" si="79"/>
        <v>0</v>
      </c>
    </row>
    <row r="461" spans="1:20" x14ac:dyDescent="0.2">
      <c r="A461" s="71">
        <v>454</v>
      </c>
      <c r="B461" s="39">
        <f>'3. Input Data'!B469</f>
        <v>0</v>
      </c>
      <c r="C461" s="51" t="str">
        <f>IF('3. Input Data'!D469=0,"--",'3. Input Data'!D469)</f>
        <v>--</v>
      </c>
      <c r="D461" s="58">
        <f t="shared" si="70"/>
        <v>0</v>
      </c>
      <c r="E461" s="74" t="str">
        <f>IF('3. Input Data'!E469=0,"--",'3. Input Data'!E469)</f>
        <v>--</v>
      </c>
      <c r="F461" s="58">
        <f t="shared" si="71"/>
        <v>0</v>
      </c>
      <c r="G461" s="51" t="str">
        <f>IF('3. Input Data'!G469=0,"--",'3. Input Data'!G469)</f>
        <v>--</v>
      </c>
      <c r="H461" s="58">
        <f t="shared" si="72"/>
        <v>0</v>
      </c>
      <c r="I461" s="51" t="str">
        <f>IF('3. Input Data'!H469=0,"--",'3. Input Data'!H469)</f>
        <v>--</v>
      </c>
      <c r="J461" s="58">
        <f t="shared" si="73"/>
        <v>0</v>
      </c>
      <c r="K461" s="51" t="str">
        <f>IF('3. Input Data'!I469=0,"--",'3. Input Data'!I469)</f>
        <v>--</v>
      </c>
      <c r="L461" s="58">
        <f t="shared" si="74"/>
        <v>0</v>
      </c>
      <c r="M461" s="51" t="str">
        <f>IF('3. Input Data'!J469=0,"--",'3. Input Data'!J469)</f>
        <v>--</v>
      </c>
      <c r="N461" s="58">
        <f t="shared" si="75"/>
        <v>0</v>
      </c>
      <c r="O461" s="51" t="str">
        <f>IF('3. Input Data'!K469=0,"--",'3. Input Data'!K469)</f>
        <v>--</v>
      </c>
      <c r="P461" s="58">
        <f t="shared" si="76"/>
        <v>0</v>
      </c>
      <c r="Q461" s="51" t="str">
        <f>IF('3. Input Data'!L469=0,"--",'3. Input Data'!L469)</f>
        <v>--</v>
      </c>
      <c r="R461" s="58">
        <f t="shared" si="77"/>
        <v>0</v>
      </c>
      <c r="S461" s="74">
        <f t="shared" si="78"/>
        <v>0</v>
      </c>
      <c r="T461" s="58">
        <f t="shared" si="79"/>
        <v>0</v>
      </c>
    </row>
    <row r="462" spans="1:20" x14ac:dyDescent="0.2">
      <c r="A462" s="71">
        <v>455</v>
      </c>
      <c r="B462" s="39">
        <f>'3. Input Data'!B470</f>
        <v>0</v>
      </c>
      <c r="C462" s="51" t="str">
        <f>IF('3. Input Data'!D470=0,"--",'3. Input Data'!D470)</f>
        <v>--</v>
      </c>
      <c r="D462" s="58">
        <f t="shared" si="70"/>
        <v>0</v>
      </c>
      <c r="E462" s="74" t="str">
        <f>IF('3. Input Data'!E470=0,"--",'3. Input Data'!E470)</f>
        <v>--</v>
      </c>
      <c r="F462" s="58">
        <f t="shared" si="71"/>
        <v>0</v>
      </c>
      <c r="G462" s="51" t="str">
        <f>IF('3. Input Data'!G470=0,"--",'3. Input Data'!G470)</f>
        <v>--</v>
      </c>
      <c r="H462" s="58">
        <f t="shared" si="72"/>
        <v>0</v>
      </c>
      <c r="I462" s="51" t="str">
        <f>IF('3. Input Data'!H470=0,"--",'3. Input Data'!H470)</f>
        <v>--</v>
      </c>
      <c r="J462" s="58">
        <f t="shared" si="73"/>
        <v>0</v>
      </c>
      <c r="K462" s="51" t="str">
        <f>IF('3. Input Data'!I470=0,"--",'3. Input Data'!I470)</f>
        <v>--</v>
      </c>
      <c r="L462" s="58">
        <f t="shared" si="74"/>
        <v>0</v>
      </c>
      <c r="M462" s="51" t="str">
        <f>IF('3. Input Data'!J470=0,"--",'3. Input Data'!J470)</f>
        <v>--</v>
      </c>
      <c r="N462" s="58">
        <f t="shared" si="75"/>
        <v>0</v>
      </c>
      <c r="O462" s="51" t="str">
        <f>IF('3. Input Data'!K470=0,"--",'3. Input Data'!K470)</f>
        <v>--</v>
      </c>
      <c r="P462" s="58">
        <f t="shared" si="76"/>
        <v>0</v>
      </c>
      <c r="Q462" s="51" t="str">
        <f>IF('3. Input Data'!L470=0,"--",'3. Input Data'!L470)</f>
        <v>--</v>
      </c>
      <c r="R462" s="58">
        <f t="shared" si="77"/>
        <v>0</v>
      </c>
      <c r="S462" s="74">
        <f t="shared" si="78"/>
        <v>0</v>
      </c>
      <c r="T462" s="58">
        <f t="shared" si="79"/>
        <v>0</v>
      </c>
    </row>
    <row r="463" spans="1:20" x14ac:dyDescent="0.2">
      <c r="A463" s="71">
        <v>456</v>
      </c>
      <c r="B463" s="39">
        <f>'3. Input Data'!B471</f>
        <v>0</v>
      </c>
      <c r="C463" s="51" t="str">
        <f>IF('3. Input Data'!D471=0,"--",'3. Input Data'!D471)</f>
        <v>--</v>
      </c>
      <c r="D463" s="58">
        <f t="shared" si="70"/>
        <v>0</v>
      </c>
      <c r="E463" s="74" t="str">
        <f>IF('3. Input Data'!E471=0,"--",'3. Input Data'!E471)</f>
        <v>--</v>
      </c>
      <c r="F463" s="58">
        <f t="shared" si="71"/>
        <v>0</v>
      </c>
      <c r="G463" s="51" t="str">
        <f>IF('3. Input Data'!G471=0,"--",'3. Input Data'!G471)</f>
        <v>--</v>
      </c>
      <c r="H463" s="58">
        <f t="shared" si="72"/>
        <v>0</v>
      </c>
      <c r="I463" s="51" t="str">
        <f>IF('3. Input Data'!H471=0,"--",'3. Input Data'!H471)</f>
        <v>--</v>
      </c>
      <c r="J463" s="58">
        <f t="shared" si="73"/>
        <v>0</v>
      </c>
      <c r="K463" s="51" t="str">
        <f>IF('3. Input Data'!I471=0,"--",'3. Input Data'!I471)</f>
        <v>--</v>
      </c>
      <c r="L463" s="58">
        <f t="shared" si="74"/>
        <v>0</v>
      </c>
      <c r="M463" s="51" t="str">
        <f>IF('3. Input Data'!J471=0,"--",'3. Input Data'!J471)</f>
        <v>--</v>
      </c>
      <c r="N463" s="58">
        <f t="shared" si="75"/>
        <v>0</v>
      </c>
      <c r="O463" s="51" t="str">
        <f>IF('3. Input Data'!K471=0,"--",'3. Input Data'!K471)</f>
        <v>--</v>
      </c>
      <c r="P463" s="58">
        <f t="shared" si="76"/>
        <v>0</v>
      </c>
      <c r="Q463" s="51" t="str">
        <f>IF('3. Input Data'!L471=0,"--",'3. Input Data'!L471)</f>
        <v>--</v>
      </c>
      <c r="R463" s="58">
        <f t="shared" si="77"/>
        <v>0</v>
      </c>
      <c r="S463" s="74">
        <f t="shared" si="78"/>
        <v>0</v>
      </c>
      <c r="T463" s="58">
        <f t="shared" si="79"/>
        <v>0</v>
      </c>
    </row>
    <row r="464" spans="1:20" x14ac:dyDescent="0.2">
      <c r="A464" s="71">
        <v>457</v>
      </c>
      <c r="B464" s="39">
        <f>'3. Input Data'!B472</f>
        <v>0</v>
      </c>
      <c r="C464" s="51" t="str">
        <f>IF('3. Input Data'!D472=0,"--",'3. Input Data'!D472)</f>
        <v>--</v>
      </c>
      <c r="D464" s="58">
        <f t="shared" si="70"/>
        <v>0</v>
      </c>
      <c r="E464" s="74" t="str">
        <f>IF('3. Input Data'!E472=0,"--",'3. Input Data'!E472)</f>
        <v>--</v>
      </c>
      <c r="F464" s="58">
        <f t="shared" si="71"/>
        <v>0</v>
      </c>
      <c r="G464" s="51" t="str">
        <f>IF('3. Input Data'!G472=0,"--",'3. Input Data'!G472)</f>
        <v>--</v>
      </c>
      <c r="H464" s="58">
        <f t="shared" si="72"/>
        <v>0</v>
      </c>
      <c r="I464" s="51" t="str">
        <f>IF('3. Input Data'!H472=0,"--",'3. Input Data'!H472)</f>
        <v>--</v>
      </c>
      <c r="J464" s="58">
        <f t="shared" si="73"/>
        <v>0</v>
      </c>
      <c r="K464" s="51" t="str">
        <f>IF('3. Input Data'!I472=0,"--",'3. Input Data'!I472)</f>
        <v>--</v>
      </c>
      <c r="L464" s="58">
        <f t="shared" si="74"/>
        <v>0</v>
      </c>
      <c r="M464" s="51" t="str">
        <f>IF('3. Input Data'!J472=0,"--",'3. Input Data'!J472)</f>
        <v>--</v>
      </c>
      <c r="N464" s="58">
        <f t="shared" si="75"/>
        <v>0</v>
      </c>
      <c r="O464" s="51" t="str">
        <f>IF('3. Input Data'!K472=0,"--",'3. Input Data'!K472)</f>
        <v>--</v>
      </c>
      <c r="P464" s="58">
        <f t="shared" si="76"/>
        <v>0</v>
      </c>
      <c r="Q464" s="51" t="str">
        <f>IF('3. Input Data'!L472=0,"--",'3. Input Data'!L472)</f>
        <v>--</v>
      </c>
      <c r="R464" s="58">
        <f t="shared" si="77"/>
        <v>0</v>
      </c>
      <c r="S464" s="74">
        <f t="shared" si="78"/>
        <v>0</v>
      </c>
      <c r="T464" s="58">
        <f t="shared" si="79"/>
        <v>0</v>
      </c>
    </row>
    <row r="465" spans="1:20" x14ac:dyDescent="0.2">
      <c r="A465" s="71">
        <v>458</v>
      </c>
      <c r="B465" s="39">
        <f>'3. Input Data'!B473</f>
        <v>0</v>
      </c>
      <c r="C465" s="51" t="str">
        <f>IF('3. Input Data'!D473=0,"--",'3. Input Data'!D473)</f>
        <v>--</v>
      </c>
      <c r="D465" s="58">
        <f t="shared" si="70"/>
        <v>0</v>
      </c>
      <c r="E465" s="74" t="str">
        <f>IF('3. Input Data'!E473=0,"--",'3. Input Data'!E473)</f>
        <v>--</v>
      </c>
      <c r="F465" s="58">
        <f t="shared" si="71"/>
        <v>0</v>
      </c>
      <c r="G465" s="51" t="str">
        <f>IF('3. Input Data'!G473=0,"--",'3. Input Data'!G473)</f>
        <v>--</v>
      </c>
      <c r="H465" s="58">
        <f t="shared" si="72"/>
        <v>0</v>
      </c>
      <c r="I465" s="51" t="str">
        <f>IF('3. Input Data'!H473=0,"--",'3. Input Data'!H473)</f>
        <v>--</v>
      </c>
      <c r="J465" s="58">
        <f t="shared" si="73"/>
        <v>0</v>
      </c>
      <c r="K465" s="51" t="str">
        <f>IF('3. Input Data'!I473=0,"--",'3. Input Data'!I473)</f>
        <v>--</v>
      </c>
      <c r="L465" s="58">
        <f t="shared" si="74"/>
        <v>0</v>
      </c>
      <c r="M465" s="51" t="str">
        <f>IF('3. Input Data'!J473=0,"--",'3. Input Data'!J473)</f>
        <v>--</v>
      </c>
      <c r="N465" s="58">
        <f t="shared" si="75"/>
        <v>0</v>
      </c>
      <c r="O465" s="51" t="str">
        <f>IF('3. Input Data'!K473=0,"--",'3. Input Data'!K473)</f>
        <v>--</v>
      </c>
      <c r="P465" s="58">
        <f t="shared" si="76"/>
        <v>0</v>
      </c>
      <c r="Q465" s="51" t="str">
        <f>IF('3. Input Data'!L473=0,"--",'3. Input Data'!L473)</f>
        <v>--</v>
      </c>
      <c r="R465" s="58">
        <f t="shared" si="77"/>
        <v>0</v>
      </c>
      <c r="S465" s="74">
        <f t="shared" si="78"/>
        <v>0</v>
      </c>
      <c r="T465" s="58">
        <f t="shared" si="79"/>
        <v>0</v>
      </c>
    </row>
    <row r="466" spans="1:20" x14ac:dyDescent="0.2">
      <c r="A466" s="71">
        <v>459</v>
      </c>
      <c r="B466" s="39">
        <f>'3. Input Data'!B474</f>
        <v>0</v>
      </c>
      <c r="C466" s="51" t="str">
        <f>IF('3. Input Data'!D474=0,"--",'3. Input Data'!D474)</f>
        <v>--</v>
      </c>
      <c r="D466" s="58">
        <f t="shared" si="70"/>
        <v>0</v>
      </c>
      <c r="E466" s="74" t="str">
        <f>IF('3. Input Data'!E474=0,"--",'3. Input Data'!E474)</f>
        <v>--</v>
      </c>
      <c r="F466" s="58">
        <f t="shared" si="71"/>
        <v>0</v>
      </c>
      <c r="G466" s="51" t="str">
        <f>IF('3. Input Data'!G474=0,"--",'3. Input Data'!G474)</f>
        <v>--</v>
      </c>
      <c r="H466" s="58">
        <f t="shared" si="72"/>
        <v>0</v>
      </c>
      <c r="I466" s="51" t="str">
        <f>IF('3. Input Data'!H474=0,"--",'3. Input Data'!H474)</f>
        <v>--</v>
      </c>
      <c r="J466" s="58">
        <f t="shared" si="73"/>
        <v>0</v>
      </c>
      <c r="K466" s="51" t="str">
        <f>IF('3. Input Data'!I474=0,"--",'3. Input Data'!I474)</f>
        <v>--</v>
      </c>
      <c r="L466" s="58">
        <f t="shared" si="74"/>
        <v>0</v>
      </c>
      <c r="M466" s="51" t="str">
        <f>IF('3. Input Data'!J474=0,"--",'3. Input Data'!J474)</f>
        <v>--</v>
      </c>
      <c r="N466" s="58">
        <f t="shared" si="75"/>
        <v>0</v>
      </c>
      <c r="O466" s="51" t="str">
        <f>IF('3. Input Data'!K474=0,"--",'3. Input Data'!K474)</f>
        <v>--</v>
      </c>
      <c r="P466" s="58">
        <f t="shared" si="76"/>
        <v>0</v>
      </c>
      <c r="Q466" s="51" t="str">
        <f>IF('3. Input Data'!L474=0,"--",'3. Input Data'!L474)</f>
        <v>--</v>
      </c>
      <c r="R466" s="58">
        <f t="shared" si="77"/>
        <v>0</v>
      </c>
      <c r="S466" s="74">
        <f t="shared" si="78"/>
        <v>0</v>
      </c>
      <c r="T466" s="58">
        <f t="shared" si="79"/>
        <v>0</v>
      </c>
    </row>
    <row r="467" spans="1:20" x14ac:dyDescent="0.2">
      <c r="A467" s="71">
        <v>460</v>
      </c>
      <c r="B467" s="39">
        <f>'3. Input Data'!B475</f>
        <v>0</v>
      </c>
      <c r="C467" s="51" t="str">
        <f>IF('3. Input Data'!D475=0,"--",'3. Input Data'!D475)</f>
        <v>--</v>
      </c>
      <c r="D467" s="58">
        <f t="shared" si="70"/>
        <v>0</v>
      </c>
      <c r="E467" s="74" t="str">
        <f>IF('3. Input Data'!E475=0,"--",'3. Input Data'!E475)</f>
        <v>--</v>
      </c>
      <c r="F467" s="58">
        <f t="shared" si="71"/>
        <v>0</v>
      </c>
      <c r="G467" s="51" t="str">
        <f>IF('3. Input Data'!G475=0,"--",'3. Input Data'!G475)</f>
        <v>--</v>
      </c>
      <c r="H467" s="58">
        <f t="shared" si="72"/>
        <v>0</v>
      </c>
      <c r="I467" s="51" t="str">
        <f>IF('3. Input Data'!H475=0,"--",'3. Input Data'!H475)</f>
        <v>--</v>
      </c>
      <c r="J467" s="58">
        <f t="shared" si="73"/>
        <v>0</v>
      </c>
      <c r="K467" s="51" t="str">
        <f>IF('3. Input Data'!I475=0,"--",'3. Input Data'!I475)</f>
        <v>--</v>
      </c>
      <c r="L467" s="58">
        <f t="shared" si="74"/>
        <v>0</v>
      </c>
      <c r="M467" s="51" t="str">
        <f>IF('3. Input Data'!J475=0,"--",'3. Input Data'!J475)</f>
        <v>--</v>
      </c>
      <c r="N467" s="58">
        <f t="shared" si="75"/>
        <v>0</v>
      </c>
      <c r="O467" s="51" t="str">
        <f>IF('3. Input Data'!K475=0,"--",'3. Input Data'!K475)</f>
        <v>--</v>
      </c>
      <c r="P467" s="58">
        <f t="shared" si="76"/>
        <v>0</v>
      </c>
      <c r="Q467" s="51" t="str">
        <f>IF('3. Input Data'!L475=0,"--",'3. Input Data'!L475)</f>
        <v>--</v>
      </c>
      <c r="R467" s="58">
        <f t="shared" si="77"/>
        <v>0</v>
      </c>
      <c r="S467" s="74">
        <f t="shared" si="78"/>
        <v>0</v>
      </c>
      <c r="T467" s="58">
        <f t="shared" si="79"/>
        <v>0</v>
      </c>
    </row>
    <row r="468" spans="1:20" x14ac:dyDescent="0.2">
      <c r="A468" s="71">
        <v>461</v>
      </c>
      <c r="B468" s="39">
        <f>'3. Input Data'!B476</f>
        <v>0</v>
      </c>
      <c r="C468" s="51" t="str">
        <f>IF('3. Input Data'!D476=0,"--",'3. Input Data'!D476)</f>
        <v>--</v>
      </c>
      <c r="D468" s="58">
        <f t="shared" si="70"/>
        <v>0</v>
      </c>
      <c r="E468" s="74" t="str">
        <f>IF('3. Input Data'!E476=0,"--",'3. Input Data'!E476)</f>
        <v>--</v>
      </c>
      <c r="F468" s="58">
        <f t="shared" si="71"/>
        <v>0</v>
      </c>
      <c r="G468" s="51" t="str">
        <f>IF('3. Input Data'!G476=0,"--",'3. Input Data'!G476)</f>
        <v>--</v>
      </c>
      <c r="H468" s="58">
        <f t="shared" si="72"/>
        <v>0</v>
      </c>
      <c r="I468" s="51" t="str">
        <f>IF('3. Input Data'!H476=0,"--",'3. Input Data'!H476)</f>
        <v>--</v>
      </c>
      <c r="J468" s="58">
        <f t="shared" si="73"/>
        <v>0</v>
      </c>
      <c r="K468" s="51" t="str">
        <f>IF('3. Input Data'!I476=0,"--",'3. Input Data'!I476)</f>
        <v>--</v>
      </c>
      <c r="L468" s="58">
        <f t="shared" si="74"/>
        <v>0</v>
      </c>
      <c r="M468" s="51" t="str">
        <f>IF('3. Input Data'!J476=0,"--",'3. Input Data'!J476)</f>
        <v>--</v>
      </c>
      <c r="N468" s="58">
        <f t="shared" si="75"/>
        <v>0</v>
      </c>
      <c r="O468" s="51" t="str">
        <f>IF('3. Input Data'!K476=0,"--",'3. Input Data'!K476)</f>
        <v>--</v>
      </c>
      <c r="P468" s="58">
        <f t="shared" si="76"/>
        <v>0</v>
      </c>
      <c r="Q468" s="51" t="str">
        <f>IF('3. Input Data'!L476=0,"--",'3. Input Data'!L476)</f>
        <v>--</v>
      </c>
      <c r="R468" s="58">
        <f t="shared" si="77"/>
        <v>0</v>
      </c>
      <c r="S468" s="74">
        <f t="shared" si="78"/>
        <v>0</v>
      </c>
      <c r="T468" s="58">
        <f t="shared" si="79"/>
        <v>0</v>
      </c>
    </row>
    <row r="469" spans="1:20" x14ac:dyDescent="0.2">
      <c r="A469" s="71">
        <v>462</v>
      </c>
      <c r="B469" s="39">
        <f>'3. Input Data'!B477</f>
        <v>0</v>
      </c>
      <c r="C469" s="51" t="str">
        <f>IF('3. Input Data'!D477=0,"--",'3. Input Data'!D477)</f>
        <v>--</v>
      </c>
      <c r="D469" s="58">
        <f t="shared" si="70"/>
        <v>0</v>
      </c>
      <c r="E469" s="74" t="str">
        <f>IF('3. Input Data'!E477=0,"--",'3. Input Data'!E477)</f>
        <v>--</v>
      </c>
      <c r="F469" s="58">
        <f t="shared" si="71"/>
        <v>0</v>
      </c>
      <c r="G469" s="51" t="str">
        <f>IF('3. Input Data'!G477=0,"--",'3. Input Data'!G477)</f>
        <v>--</v>
      </c>
      <c r="H469" s="58">
        <f t="shared" si="72"/>
        <v>0</v>
      </c>
      <c r="I469" s="51" t="str">
        <f>IF('3. Input Data'!H477=0,"--",'3. Input Data'!H477)</f>
        <v>--</v>
      </c>
      <c r="J469" s="58">
        <f t="shared" si="73"/>
        <v>0</v>
      </c>
      <c r="K469" s="51" t="str">
        <f>IF('3. Input Data'!I477=0,"--",'3. Input Data'!I477)</f>
        <v>--</v>
      </c>
      <c r="L469" s="58">
        <f t="shared" si="74"/>
        <v>0</v>
      </c>
      <c r="M469" s="51" t="str">
        <f>IF('3. Input Data'!J477=0,"--",'3. Input Data'!J477)</f>
        <v>--</v>
      </c>
      <c r="N469" s="58">
        <f t="shared" si="75"/>
        <v>0</v>
      </c>
      <c r="O469" s="51" t="str">
        <f>IF('3. Input Data'!K477=0,"--",'3. Input Data'!K477)</f>
        <v>--</v>
      </c>
      <c r="P469" s="58">
        <f t="shared" si="76"/>
        <v>0</v>
      </c>
      <c r="Q469" s="51" t="str">
        <f>IF('3. Input Data'!L477=0,"--",'3. Input Data'!L477)</f>
        <v>--</v>
      </c>
      <c r="R469" s="58">
        <f t="shared" si="77"/>
        <v>0</v>
      </c>
      <c r="S469" s="74">
        <f t="shared" si="78"/>
        <v>0</v>
      </c>
      <c r="T469" s="58">
        <f t="shared" si="79"/>
        <v>0</v>
      </c>
    </row>
    <row r="470" spans="1:20" x14ac:dyDescent="0.2">
      <c r="A470" s="71">
        <v>463</v>
      </c>
      <c r="B470" s="39">
        <f>'3. Input Data'!B478</f>
        <v>0</v>
      </c>
      <c r="C470" s="51" t="str">
        <f>IF('3. Input Data'!D478=0,"--",'3. Input Data'!D478)</f>
        <v>--</v>
      </c>
      <c r="D470" s="58">
        <f t="shared" si="70"/>
        <v>0</v>
      </c>
      <c r="E470" s="74" t="str">
        <f>IF('3. Input Data'!E478=0,"--",'3. Input Data'!E478)</f>
        <v>--</v>
      </c>
      <c r="F470" s="58">
        <f t="shared" si="71"/>
        <v>0</v>
      </c>
      <c r="G470" s="51" t="str">
        <f>IF('3. Input Data'!G478=0,"--",'3. Input Data'!G478)</f>
        <v>--</v>
      </c>
      <c r="H470" s="58">
        <f t="shared" si="72"/>
        <v>0</v>
      </c>
      <c r="I470" s="51" t="str">
        <f>IF('3. Input Data'!H478=0,"--",'3. Input Data'!H478)</f>
        <v>--</v>
      </c>
      <c r="J470" s="58">
        <f t="shared" si="73"/>
        <v>0</v>
      </c>
      <c r="K470" s="51" t="str">
        <f>IF('3. Input Data'!I478=0,"--",'3. Input Data'!I478)</f>
        <v>--</v>
      </c>
      <c r="L470" s="58">
        <f t="shared" si="74"/>
        <v>0</v>
      </c>
      <c r="M470" s="51" t="str">
        <f>IF('3. Input Data'!J478=0,"--",'3. Input Data'!J478)</f>
        <v>--</v>
      </c>
      <c r="N470" s="58">
        <f t="shared" si="75"/>
        <v>0</v>
      </c>
      <c r="O470" s="51" t="str">
        <f>IF('3. Input Data'!K478=0,"--",'3. Input Data'!K478)</f>
        <v>--</v>
      </c>
      <c r="P470" s="58">
        <f t="shared" si="76"/>
        <v>0</v>
      </c>
      <c r="Q470" s="51" t="str">
        <f>IF('3. Input Data'!L478=0,"--",'3. Input Data'!L478)</f>
        <v>--</v>
      </c>
      <c r="R470" s="58">
        <f t="shared" si="77"/>
        <v>0</v>
      </c>
      <c r="S470" s="74">
        <f t="shared" si="78"/>
        <v>0</v>
      </c>
      <c r="T470" s="58">
        <f t="shared" si="79"/>
        <v>0</v>
      </c>
    </row>
    <row r="471" spans="1:20" x14ac:dyDescent="0.2">
      <c r="A471" s="71">
        <v>464</v>
      </c>
      <c r="B471" s="39">
        <f>'3. Input Data'!B479</f>
        <v>0</v>
      </c>
      <c r="C471" s="51" t="str">
        <f>IF('3. Input Data'!D479=0,"--",'3. Input Data'!D479)</f>
        <v>--</v>
      </c>
      <c r="D471" s="58">
        <f t="shared" si="70"/>
        <v>0</v>
      </c>
      <c r="E471" s="74" t="str">
        <f>IF('3. Input Data'!E479=0,"--",'3. Input Data'!E479)</f>
        <v>--</v>
      </c>
      <c r="F471" s="58">
        <f t="shared" si="71"/>
        <v>0</v>
      </c>
      <c r="G471" s="51" t="str">
        <f>IF('3. Input Data'!G479=0,"--",'3. Input Data'!G479)</f>
        <v>--</v>
      </c>
      <c r="H471" s="58">
        <f t="shared" si="72"/>
        <v>0</v>
      </c>
      <c r="I471" s="51" t="str">
        <f>IF('3. Input Data'!H479=0,"--",'3. Input Data'!H479)</f>
        <v>--</v>
      </c>
      <c r="J471" s="58">
        <f t="shared" si="73"/>
        <v>0</v>
      </c>
      <c r="K471" s="51" t="str">
        <f>IF('3. Input Data'!I479=0,"--",'3. Input Data'!I479)</f>
        <v>--</v>
      </c>
      <c r="L471" s="58">
        <f t="shared" si="74"/>
        <v>0</v>
      </c>
      <c r="M471" s="51" t="str">
        <f>IF('3. Input Data'!J479=0,"--",'3. Input Data'!J479)</f>
        <v>--</v>
      </c>
      <c r="N471" s="58">
        <f t="shared" si="75"/>
        <v>0</v>
      </c>
      <c r="O471" s="51" t="str">
        <f>IF('3. Input Data'!K479=0,"--",'3. Input Data'!K479)</f>
        <v>--</v>
      </c>
      <c r="P471" s="58">
        <f t="shared" si="76"/>
        <v>0</v>
      </c>
      <c r="Q471" s="51" t="str">
        <f>IF('3. Input Data'!L479=0,"--",'3. Input Data'!L479)</f>
        <v>--</v>
      </c>
      <c r="R471" s="58">
        <f t="shared" si="77"/>
        <v>0</v>
      </c>
      <c r="S471" s="74">
        <f t="shared" si="78"/>
        <v>0</v>
      </c>
      <c r="T471" s="58">
        <f t="shared" si="79"/>
        <v>0</v>
      </c>
    </row>
    <row r="472" spans="1:20" x14ac:dyDescent="0.2">
      <c r="A472" s="71">
        <v>465</v>
      </c>
      <c r="B472" s="39">
        <f>'3. Input Data'!B480</f>
        <v>0</v>
      </c>
      <c r="C472" s="51" t="str">
        <f>IF('3. Input Data'!D480=0,"--",'3. Input Data'!D480)</f>
        <v>--</v>
      </c>
      <c r="D472" s="58">
        <f t="shared" si="70"/>
        <v>0</v>
      </c>
      <c r="E472" s="74" t="str">
        <f>IF('3. Input Data'!E480=0,"--",'3. Input Data'!E480)</f>
        <v>--</v>
      </c>
      <c r="F472" s="58">
        <f t="shared" si="71"/>
        <v>0</v>
      </c>
      <c r="G472" s="51" t="str">
        <f>IF('3. Input Data'!G480=0,"--",'3. Input Data'!G480)</f>
        <v>--</v>
      </c>
      <c r="H472" s="58">
        <f t="shared" si="72"/>
        <v>0</v>
      </c>
      <c r="I472" s="51" t="str">
        <f>IF('3. Input Data'!H480=0,"--",'3. Input Data'!H480)</f>
        <v>--</v>
      </c>
      <c r="J472" s="58">
        <f t="shared" si="73"/>
        <v>0</v>
      </c>
      <c r="K472" s="51" t="str">
        <f>IF('3. Input Data'!I480=0,"--",'3. Input Data'!I480)</f>
        <v>--</v>
      </c>
      <c r="L472" s="58">
        <f t="shared" si="74"/>
        <v>0</v>
      </c>
      <c r="M472" s="51" t="str">
        <f>IF('3. Input Data'!J480=0,"--",'3. Input Data'!J480)</f>
        <v>--</v>
      </c>
      <c r="N472" s="58">
        <f t="shared" si="75"/>
        <v>0</v>
      </c>
      <c r="O472" s="51" t="str">
        <f>IF('3. Input Data'!K480=0,"--",'3. Input Data'!K480)</f>
        <v>--</v>
      </c>
      <c r="P472" s="58">
        <f t="shared" si="76"/>
        <v>0</v>
      </c>
      <c r="Q472" s="51" t="str">
        <f>IF('3. Input Data'!L480=0,"--",'3. Input Data'!L480)</f>
        <v>--</v>
      </c>
      <c r="R472" s="58">
        <f t="shared" si="77"/>
        <v>0</v>
      </c>
      <c r="S472" s="74">
        <f t="shared" si="78"/>
        <v>0</v>
      </c>
      <c r="T472" s="58">
        <f t="shared" si="79"/>
        <v>0</v>
      </c>
    </row>
    <row r="473" spans="1:20" x14ac:dyDescent="0.2">
      <c r="A473" s="71">
        <v>466</v>
      </c>
      <c r="B473" s="39">
        <f>'3. Input Data'!B481</f>
        <v>0</v>
      </c>
      <c r="C473" s="51" t="str">
        <f>IF('3. Input Data'!D481=0,"--",'3. Input Data'!D481)</f>
        <v>--</v>
      </c>
      <c r="D473" s="58">
        <f t="shared" si="70"/>
        <v>0</v>
      </c>
      <c r="E473" s="74" t="str">
        <f>IF('3. Input Data'!E481=0,"--",'3. Input Data'!E481)</f>
        <v>--</v>
      </c>
      <c r="F473" s="58">
        <f t="shared" si="71"/>
        <v>0</v>
      </c>
      <c r="G473" s="51" t="str">
        <f>IF('3. Input Data'!G481=0,"--",'3. Input Data'!G481)</f>
        <v>--</v>
      </c>
      <c r="H473" s="58">
        <f t="shared" si="72"/>
        <v>0</v>
      </c>
      <c r="I473" s="51" t="str">
        <f>IF('3. Input Data'!H481=0,"--",'3. Input Data'!H481)</f>
        <v>--</v>
      </c>
      <c r="J473" s="58">
        <f t="shared" si="73"/>
        <v>0</v>
      </c>
      <c r="K473" s="51" t="str">
        <f>IF('3. Input Data'!I481=0,"--",'3. Input Data'!I481)</f>
        <v>--</v>
      </c>
      <c r="L473" s="58">
        <f t="shared" si="74"/>
        <v>0</v>
      </c>
      <c r="M473" s="51" t="str">
        <f>IF('3. Input Data'!J481=0,"--",'3. Input Data'!J481)</f>
        <v>--</v>
      </c>
      <c r="N473" s="58">
        <f t="shared" si="75"/>
        <v>0</v>
      </c>
      <c r="O473" s="51" t="str">
        <f>IF('3. Input Data'!K481=0,"--",'3. Input Data'!K481)</f>
        <v>--</v>
      </c>
      <c r="P473" s="58">
        <f t="shared" si="76"/>
        <v>0</v>
      </c>
      <c r="Q473" s="51" t="str">
        <f>IF('3. Input Data'!L481=0,"--",'3. Input Data'!L481)</f>
        <v>--</v>
      </c>
      <c r="R473" s="58">
        <f t="shared" si="77"/>
        <v>0</v>
      </c>
      <c r="S473" s="74">
        <f t="shared" si="78"/>
        <v>0</v>
      </c>
      <c r="T473" s="58">
        <f t="shared" si="79"/>
        <v>0</v>
      </c>
    </row>
    <row r="474" spans="1:20" x14ac:dyDescent="0.2">
      <c r="A474" s="71">
        <v>467</v>
      </c>
      <c r="B474" s="39">
        <f>'3. Input Data'!B482</f>
        <v>0</v>
      </c>
      <c r="C474" s="51" t="str">
        <f>IF('3. Input Data'!D482=0,"--",'3. Input Data'!D482)</f>
        <v>--</v>
      </c>
      <c r="D474" s="58">
        <f t="shared" si="70"/>
        <v>0</v>
      </c>
      <c r="E474" s="74" t="str">
        <f>IF('3. Input Data'!E482=0,"--",'3. Input Data'!E482)</f>
        <v>--</v>
      </c>
      <c r="F474" s="58">
        <f t="shared" si="71"/>
        <v>0</v>
      </c>
      <c r="G474" s="51" t="str">
        <f>IF('3. Input Data'!G482=0,"--",'3. Input Data'!G482)</f>
        <v>--</v>
      </c>
      <c r="H474" s="58">
        <f t="shared" si="72"/>
        <v>0</v>
      </c>
      <c r="I474" s="51" t="str">
        <f>IF('3. Input Data'!H482=0,"--",'3. Input Data'!H482)</f>
        <v>--</v>
      </c>
      <c r="J474" s="58">
        <f t="shared" si="73"/>
        <v>0</v>
      </c>
      <c r="K474" s="51" t="str">
        <f>IF('3. Input Data'!I482=0,"--",'3. Input Data'!I482)</f>
        <v>--</v>
      </c>
      <c r="L474" s="58">
        <f t="shared" si="74"/>
        <v>0</v>
      </c>
      <c r="M474" s="51" t="str">
        <f>IF('3. Input Data'!J482=0,"--",'3. Input Data'!J482)</f>
        <v>--</v>
      </c>
      <c r="N474" s="58">
        <f t="shared" si="75"/>
        <v>0</v>
      </c>
      <c r="O474" s="51" t="str">
        <f>IF('3. Input Data'!K482=0,"--",'3. Input Data'!K482)</f>
        <v>--</v>
      </c>
      <c r="P474" s="58">
        <f t="shared" si="76"/>
        <v>0</v>
      </c>
      <c r="Q474" s="51" t="str">
        <f>IF('3. Input Data'!L482=0,"--",'3. Input Data'!L482)</f>
        <v>--</v>
      </c>
      <c r="R474" s="58">
        <f t="shared" si="77"/>
        <v>0</v>
      </c>
      <c r="S474" s="74">
        <f t="shared" si="78"/>
        <v>0</v>
      </c>
      <c r="T474" s="58">
        <f t="shared" si="79"/>
        <v>0</v>
      </c>
    </row>
    <row r="475" spans="1:20" x14ac:dyDescent="0.2">
      <c r="A475" s="71">
        <v>468</v>
      </c>
      <c r="B475" s="39">
        <f>'3. Input Data'!B483</f>
        <v>0</v>
      </c>
      <c r="C475" s="51" t="str">
        <f>IF('3. Input Data'!D483=0,"--",'3. Input Data'!D483)</f>
        <v>--</v>
      </c>
      <c r="D475" s="58">
        <f t="shared" si="70"/>
        <v>0</v>
      </c>
      <c r="E475" s="74" t="str">
        <f>IF('3. Input Data'!E483=0,"--",'3. Input Data'!E483)</f>
        <v>--</v>
      </c>
      <c r="F475" s="58">
        <f t="shared" si="71"/>
        <v>0</v>
      </c>
      <c r="G475" s="51" t="str">
        <f>IF('3. Input Data'!G483=0,"--",'3. Input Data'!G483)</f>
        <v>--</v>
      </c>
      <c r="H475" s="58">
        <f t="shared" si="72"/>
        <v>0</v>
      </c>
      <c r="I475" s="51" t="str">
        <f>IF('3. Input Data'!H483=0,"--",'3. Input Data'!H483)</f>
        <v>--</v>
      </c>
      <c r="J475" s="58">
        <f t="shared" si="73"/>
        <v>0</v>
      </c>
      <c r="K475" s="51" t="str">
        <f>IF('3. Input Data'!I483=0,"--",'3. Input Data'!I483)</f>
        <v>--</v>
      </c>
      <c r="L475" s="58">
        <f t="shared" si="74"/>
        <v>0</v>
      </c>
      <c r="M475" s="51" t="str">
        <f>IF('3. Input Data'!J483=0,"--",'3. Input Data'!J483)</f>
        <v>--</v>
      </c>
      <c r="N475" s="58">
        <f t="shared" si="75"/>
        <v>0</v>
      </c>
      <c r="O475" s="51" t="str">
        <f>IF('3. Input Data'!K483=0,"--",'3. Input Data'!K483)</f>
        <v>--</v>
      </c>
      <c r="P475" s="58">
        <f t="shared" si="76"/>
        <v>0</v>
      </c>
      <c r="Q475" s="51" t="str">
        <f>IF('3. Input Data'!L483=0,"--",'3. Input Data'!L483)</f>
        <v>--</v>
      </c>
      <c r="R475" s="58">
        <f t="shared" si="77"/>
        <v>0</v>
      </c>
      <c r="S475" s="74">
        <f t="shared" si="78"/>
        <v>0</v>
      </c>
      <c r="T475" s="58">
        <f t="shared" si="79"/>
        <v>0</v>
      </c>
    </row>
    <row r="476" spans="1:20" x14ac:dyDescent="0.2">
      <c r="A476" s="71">
        <v>469</v>
      </c>
      <c r="B476" s="39">
        <f>'3. Input Data'!B484</f>
        <v>0</v>
      </c>
      <c r="C476" s="51" t="str">
        <f>IF('3. Input Data'!D484=0,"--",'3. Input Data'!D484)</f>
        <v>--</v>
      </c>
      <c r="D476" s="58">
        <f t="shared" si="70"/>
        <v>0</v>
      </c>
      <c r="E476" s="74" t="str">
        <f>IF('3. Input Data'!E484=0,"--",'3. Input Data'!E484)</f>
        <v>--</v>
      </c>
      <c r="F476" s="58">
        <f t="shared" si="71"/>
        <v>0</v>
      </c>
      <c r="G476" s="51" t="str">
        <f>IF('3. Input Data'!G484=0,"--",'3. Input Data'!G484)</f>
        <v>--</v>
      </c>
      <c r="H476" s="58">
        <f t="shared" si="72"/>
        <v>0</v>
      </c>
      <c r="I476" s="51" t="str">
        <f>IF('3. Input Data'!H484=0,"--",'3. Input Data'!H484)</f>
        <v>--</v>
      </c>
      <c r="J476" s="58">
        <f t="shared" si="73"/>
        <v>0</v>
      </c>
      <c r="K476" s="51" t="str">
        <f>IF('3. Input Data'!I484=0,"--",'3. Input Data'!I484)</f>
        <v>--</v>
      </c>
      <c r="L476" s="58">
        <f t="shared" si="74"/>
        <v>0</v>
      </c>
      <c r="M476" s="51" t="str">
        <f>IF('3. Input Data'!J484=0,"--",'3. Input Data'!J484)</f>
        <v>--</v>
      </c>
      <c r="N476" s="58">
        <f t="shared" si="75"/>
        <v>0</v>
      </c>
      <c r="O476" s="51" t="str">
        <f>IF('3. Input Data'!K484=0,"--",'3. Input Data'!K484)</f>
        <v>--</v>
      </c>
      <c r="P476" s="58">
        <f t="shared" si="76"/>
        <v>0</v>
      </c>
      <c r="Q476" s="51" t="str">
        <f>IF('3. Input Data'!L484=0,"--",'3. Input Data'!L484)</f>
        <v>--</v>
      </c>
      <c r="R476" s="58">
        <f t="shared" si="77"/>
        <v>0</v>
      </c>
      <c r="S476" s="74">
        <f t="shared" si="78"/>
        <v>0</v>
      </c>
      <c r="T476" s="58">
        <f t="shared" si="79"/>
        <v>0</v>
      </c>
    </row>
    <row r="477" spans="1:20" x14ac:dyDescent="0.2">
      <c r="A477" s="71">
        <v>470</v>
      </c>
      <c r="B477" s="39">
        <f>'3. Input Data'!B485</f>
        <v>0</v>
      </c>
      <c r="C477" s="51" t="str">
        <f>IF('3. Input Data'!D485=0,"--",'3. Input Data'!D485)</f>
        <v>--</v>
      </c>
      <c r="D477" s="58">
        <f t="shared" si="70"/>
        <v>0</v>
      </c>
      <c r="E477" s="74" t="str">
        <f>IF('3. Input Data'!E485=0,"--",'3. Input Data'!E485)</f>
        <v>--</v>
      </c>
      <c r="F477" s="58">
        <f t="shared" si="71"/>
        <v>0</v>
      </c>
      <c r="G477" s="51" t="str">
        <f>IF('3. Input Data'!G485=0,"--",'3. Input Data'!G485)</f>
        <v>--</v>
      </c>
      <c r="H477" s="58">
        <f t="shared" si="72"/>
        <v>0</v>
      </c>
      <c r="I477" s="51" t="str">
        <f>IF('3. Input Data'!H485=0,"--",'3. Input Data'!H485)</f>
        <v>--</v>
      </c>
      <c r="J477" s="58">
        <f t="shared" si="73"/>
        <v>0</v>
      </c>
      <c r="K477" s="51" t="str">
        <f>IF('3. Input Data'!I485=0,"--",'3. Input Data'!I485)</f>
        <v>--</v>
      </c>
      <c r="L477" s="58">
        <f t="shared" si="74"/>
        <v>0</v>
      </c>
      <c r="M477" s="51" t="str">
        <f>IF('3. Input Data'!J485=0,"--",'3. Input Data'!J485)</f>
        <v>--</v>
      </c>
      <c r="N477" s="58">
        <f t="shared" si="75"/>
        <v>0</v>
      </c>
      <c r="O477" s="51" t="str">
        <f>IF('3. Input Data'!K485=0,"--",'3. Input Data'!K485)</f>
        <v>--</v>
      </c>
      <c r="P477" s="58">
        <f t="shared" si="76"/>
        <v>0</v>
      </c>
      <c r="Q477" s="51" t="str">
        <f>IF('3. Input Data'!L485=0,"--",'3. Input Data'!L485)</f>
        <v>--</v>
      </c>
      <c r="R477" s="58">
        <f t="shared" si="77"/>
        <v>0</v>
      </c>
      <c r="S477" s="74">
        <f t="shared" si="78"/>
        <v>0</v>
      </c>
      <c r="T477" s="58">
        <f t="shared" si="79"/>
        <v>0</v>
      </c>
    </row>
    <row r="478" spans="1:20" x14ac:dyDescent="0.2">
      <c r="A478" s="71">
        <v>471</v>
      </c>
      <c r="B478" s="39">
        <f>'3. Input Data'!B486</f>
        <v>0</v>
      </c>
      <c r="C478" s="51" t="str">
        <f>IF('3. Input Data'!D486=0,"--",'3. Input Data'!D486)</f>
        <v>--</v>
      </c>
      <c r="D478" s="58">
        <f t="shared" si="70"/>
        <v>0</v>
      </c>
      <c r="E478" s="74" t="str">
        <f>IF('3. Input Data'!E486=0,"--",'3. Input Data'!E486)</f>
        <v>--</v>
      </c>
      <c r="F478" s="58">
        <f t="shared" si="71"/>
        <v>0</v>
      </c>
      <c r="G478" s="51" t="str">
        <f>IF('3. Input Data'!G486=0,"--",'3. Input Data'!G486)</f>
        <v>--</v>
      </c>
      <c r="H478" s="58">
        <f t="shared" si="72"/>
        <v>0</v>
      </c>
      <c r="I478" s="51" t="str">
        <f>IF('3. Input Data'!H486=0,"--",'3. Input Data'!H486)</f>
        <v>--</v>
      </c>
      <c r="J478" s="58">
        <f t="shared" si="73"/>
        <v>0</v>
      </c>
      <c r="K478" s="51" t="str">
        <f>IF('3. Input Data'!I486=0,"--",'3. Input Data'!I486)</f>
        <v>--</v>
      </c>
      <c r="L478" s="58">
        <f t="shared" si="74"/>
        <v>0</v>
      </c>
      <c r="M478" s="51" t="str">
        <f>IF('3. Input Data'!J486=0,"--",'3. Input Data'!J486)</f>
        <v>--</v>
      </c>
      <c r="N478" s="58">
        <f t="shared" si="75"/>
        <v>0</v>
      </c>
      <c r="O478" s="51" t="str">
        <f>IF('3. Input Data'!K486=0,"--",'3. Input Data'!K486)</f>
        <v>--</v>
      </c>
      <c r="P478" s="58">
        <f t="shared" si="76"/>
        <v>0</v>
      </c>
      <c r="Q478" s="51" t="str">
        <f>IF('3. Input Data'!L486=0,"--",'3. Input Data'!L486)</f>
        <v>--</v>
      </c>
      <c r="R478" s="58">
        <f t="shared" si="77"/>
        <v>0</v>
      </c>
      <c r="S478" s="74">
        <f t="shared" si="78"/>
        <v>0</v>
      </c>
      <c r="T478" s="58">
        <f t="shared" si="79"/>
        <v>0</v>
      </c>
    </row>
    <row r="479" spans="1:20" x14ac:dyDescent="0.2">
      <c r="A479" s="71">
        <v>472</v>
      </c>
      <c r="B479" s="39">
        <f>'3. Input Data'!B487</f>
        <v>0</v>
      </c>
      <c r="C479" s="51" t="str">
        <f>IF('3. Input Data'!D487=0,"--",'3. Input Data'!D487)</f>
        <v>--</v>
      </c>
      <c r="D479" s="58">
        <f t="shared" si="70"/>
        <v>0</v>
      </c>
      <c r="E479" s="74" t="str">
        <f>IF('3. Input Data'!E487=0,"--",'3. Input Data'!E487)</f>
        <v>--</v>
      </c>
      <c r="F479" s="58">
        <f t="shared" si="71"/>
        <v>0</v>
      </c>
      <c r="G479" s="51" t="str">
        <f>IF('3. Input Data'!G487=0,"--",'3. Input Data'!G487)</f>
        <v>--</v>
      </c>
      <c r="H479" s="58">
        <f t="shared" si="72"/>
        <v>0</v>
      </c>
      <c r="I479" s="51" t="str">
        <f>IF('3. Input Data'!H487=0,"--",'3. Input Data'!H487)</f>
        <v>--</v>
      </c>
      <c r="J479" s="58">
        <f t="shared" si="73"/>
        <v>0</v>
      </c>
      <c r="K479" s="51" t="str">
        <f>IF('3. Input Data'!I487=0,"--",'3. Input Data'!I487)</f>
        <v>--</v>
      </c>
      <c r="L479" s="58">
        <f t="shared" si="74"/>
        <v>0</v>
      </c>
      <c r="M479" s="51" t="str">
        <f>IF('3. Input Data'!J487=0,"--",'3. Input Data'!J487)</f>
        <v>--</v>
      </c>
      <c r="N479" s="58">
        <f t="shared" si="75"/>
        <v>0</v>
      </c>
      <c r="O479" s="51" t="str">
        <f>IF('3. Input Data'!K487=0,"--",'3. Input Data'!K487)</f>
        <v>--</v>
      </c>
      <c r="P479" s="58">
        <f t="shared" si="76"/>
        <v>0</v>
      </c>
      <c r="Q479" s="51" t="str">
        <f>IF('3. Input Data'!L487=0,"--",'3. Input Data'!L487)</f>
        <v>--</v>
      </c>
      <c r="R479" s="58">
        <f t="shared" si="77"/>
        <v>0</v>
      </c>
      <c r="S479" s="74">
        <f t="shared" si="78"/>
        <v>0</v>
      </c>
      <c r="T479" s="58">
        <f t="shared" si="79"/>
        <v>0</v>
      </c>
    </row>
    <row r="480" spans="1:20" x14ac:dyDescent="0.2">
      <c r="A480" s="71">
        <v>473</v>
      </c>
      <c r="B480" s="39">
        <f>'3. Input Data'!B488</f>
        <v>0</v>
      </c>
      <c r="C480" s="51" t="str">
        <f>IF('3. Input Data'!D488=0,"--",'3. Input Data'!D488)</f>
        <v>--</v>
      </c>
      <c r="D480" s="58">
        <f t="shared" si="70"/>
        <v>0</v>
      </c>
      <c r="E480" s="74" t="str">
        <f>IF('3. Input Data'!E488=0,"--",'3. Input Data'!E488)</f>
        <v>--</v>
      </c>
      <c r="F480" s="58">
        <f t="shared" si="71"/>
        <v>0</v>
      </c>
      <c r="G480" s="51" t="str">
        <f>IF('3. Input Data'!G488=0,"--",'3. Input Data'!G488)</f>
        <v>--</v>
      </c>
      <c r="H480" s="58">
        <f t="shared" si="72"/>
        <v>0</v>
      </c>
      <c r="I480" s="51" t="str">
        <f>IF('3. Input Data'!H488=0,"--",'3. Input Data'!H488)</f>
        <v>--</v>
      </c>
      <c r="J480" s="58">
        <f t="shared" si="73"/>
        <v>0</v>
      </c>
      <c r="K480" s="51" t="str">
        <f>IF('3. Input Data'!I488=0,"--",'3. Input Data'!I488)</f>
        <v>--</v>
      </c>
      <c r="L480" s="58">
        <f t="shared" si="74"/>
        <v>0</v>
      </c>
      <c r="M480" s="51" t="str">
        <f>IF('3. Input Data'!J488=0,"--",'3. Input Data'!J488)</f>
        <v>--</v>
      </c>
      <c r="N480" s="58">
        <f t="shared" si="75"/>
        <v>0</v>
      </c>
      <c r="O480" s="51" t="str">
        <f>IF('3. Input Data'!K488=0,"--",'3. Input Data'!K488)</f>
        <v>--</v>
      </c>
      <c r="P480" s="58">
        <f t="shared" si="76"/>
        <v>0</v>
      </c>
      <c r="Q480" s="51" t="str">
        <f>IF('3. Input Data'!L488=0,"--",'3. Input Data'!L488)</f>
        <v>--</v>
      </c>
      <c r="R480" s="58">
        <f t="shared" si="77"/>
        <v>0</v>
      </c>
      <c r="S480" s="74">
        <f t="shared" si="78"/>
        <v>0</v>
      </c>
      <c r="T480" s="58">
        <f t="shared" si="79"/>
        <v>0</v>
      </c>
    </row>
    <row r="481" spans="1:20" x14ac:dyDescent="0.2">
      <c r="A481" s="71">
        <v>474</v>
      </c>
      <c r="B481" s="39">
        <f>'3. Input Data'!B489</f>
        <v>0</v>
      </c>
      <c r="C481" s="51" t="str">
        <f>IF('3. Input Data'!D489=0,"--",'3. Input Data'!D489)</f>
        <v>--</v>
      </c>
      <c r="D481" s="58">
        <f t="shared" si="70"/>
        <v>0</v>
      </c>
      <c r="E481" s="74" t="str">
        <f>IF('3. Input Data'!E489=0,"--",'3. Input Data'!E489)</f>
        <v>--</v>
      </c>
      <c r="F481" s="58">
        <f t="shared" si="71"/>
        <v>0</v>
      </c>
      <c r="G481" s="51" t="str">
        <f>IF('3. Input Data'!G489=0,"--",'3. Input Data'!G489)</f>
        <v>--</v>
      </c>
      <c r="H481" s="58">
        <f t="shared" si="72"/>
        <v>0</v>
      </c>
      <c r="I481" s="51" t="str">
        <f>IF('3. Input Data'!H489=0,"--",'3. Input Data'!H489)</f>
        <v>--</v>
      </c>
      <c r="J481" s="58">
        <f t="shared" si="73"/>
        <v>0</v>
      </c>
      <c r="K481" s="51" t="str">
        <f>IF('3. Input Data'!I489=0,"--",'3. Input Data'!I489)</f>
        <v>--</v>
      </c>
      <c r="L481" s="58">
        <f t="shared" si="74"/>
        <v>0</v>
      </c>
      <c r="M481" s="51" t="str">
        <f>IF('3. Input Data'!J489=0,"--",'3. Input Data'!J489)</f>
        <v>--</v>
      </c>
      <c r="N481" s="58">
        <f t="shared" si="75"/>
        <v>0</v>
      </c>
      <c r="O481" s="51" t="str">
        <f>IF('3. Input Data'!K489=0,"--",'3. Input Data'!K489)</f>
        <v>--</v>
      </c>
      <c r="P481" s="58">
        <f t="shared" si="76"/>
        <v>0</v>
      </c>
      <c r="Q481" s="51" t="str">
        <f>IF('3. Input Data'!L489=0,"--",'3. Input Data'!L489)</f>
        <v>--</v>
      </c>
      <c r="R481" s="58">
        <f t="shared" si="77"/>
        <v>0</v>
      </c>
      <c r="S481" s="74">
        <f t="shared" si="78"/>
        <v>0</v>
      </c>
      <c r="T481" s="58">
        <f t="shared" si="79"/>
        <v>0</v>
      </c>
    </row>
    <row r="482" spans="1:20" x14ac:dyDescent="0.2">
      <c r="A482" s="71">
        <v>475</v>
      </c>
      <c r="B482" s="39">
        <f>'3. Input Data'!B490</f>
        <v>0</v>
      </c>
      <c r="C482" s="51" t="str">
        <f>IF('3. Input Data'!D490=0,"--",'3. Input Data'!D490)</f>
        <v>--</v>
      </c>
      <c r="D482" s="58">
        <f t="shared" si="70"/>
        <v>0</v>
      </c>
      <c r="E482" s="74" t="str">
        <f>IF('3. Input Data'!E490=0,"--",'3. Input Data'!E490)</f>
        <v>--</v>
      </c>
      <c r="F482" s="58">
        <f t="shared" si="71"/>
        <v>0</v>
      </c>
      <c r="G482" s="51" t="str">
        <f>IF('3. Input Data'!G490=0,"--",'3. Input Data'!G490)</f>
        <v>--</v>
      </c>
      <c r="H482" s="58">
        <f t="shared" si="72"/>
        <v>0</v>
      </c>
      <c r="I482" s="51" t="str">
        <f>IF('3. Input Data'!H490=0,"--",'3. Input Data'!H490)</f>
        <v>--</v>
      </c>
      <c r="J482" s="58">
        <f t="shared" si="73"/>
        <v>0</v>
      </c>
      <c r="K482" s="51" t="str">
        <f>IF('3. Input Data'!I490=0,"--",'3. Input Data'!I490)</f>
        <v>--</v>
      </c>
      <c r="L482" s="58">
        <f t="shared" si="74"/>
        <v>0</v>
      </c>
      <c r="M482" s="51" t="str">
        <f>IF('3. Input Data'!J490=0,"--",'3. Input Data'!J490)</f>
        <v>--</v>
      </c>
      <c r="N482" s="58">
        <f t="shared" si="75"/>
        <v>0</v>
      </c>
      <c r="O482" s="51" t="str">
        <f>IF('3. Input Data'!K490=0,"--",'3. Input Data'!K490)</f>
        <v>--</v>
      </c>
      <c r="P482" s="58">
        <f t="shared" si="76"/>
        <v>0</v>
      </c>
      <c r="Q482" s="51" t="str">
        <f>IF('3. Input Data'!L490=0,"--",'3. Input Data'!L490)</f>
        <v>--</v>
      </c>
      <c r="R482" s="58">
        <f t="shared" si="77"/>
        <v>0</v>
      </c>
      <c r="S482" s="74">
        <f t="shared" si="78"/>
        <v>0</v>
      </c>
      <c r="T482" s="58">
        <f t="shared" si="79"/>
        <v>0</v>
      </c>
    </row>
    <row r="483" spans="1:20" x14ac:dyDescent="0.2">
      <c r="A483" s="71">
        <v>476</v>
      </c>
      <c r="B483" s="39">
        <f>'3. Input Data'!B491</f>
        <v>0</v>
      </c>
      <c r="C483" s="51" t="str">
        <f>IF('3. Input Data'!D491=0,"--",'3. Input Data'!D491)</f>
        <v>--</v>
      </c>
      <c r="D483" s="58">
        <f t="shared" si="70"/>
        <v>0</v>
      </c>
      <c r="E483" s="74" t="str">
        <f>IF('3. Input Data'!E491=0,"--",'3. Input Data'!E491)</f>
        <v>--</v>
      </c>
      <c r="F483" s="58">
        <f t="shared" si="71"/>
        <v>0</v>
      </c>
      <c r="G483" s="51" t="str">
        <f>IF('3. Input Data'!G491=0,"--",'3. Input Data'!G491)</f>
        <v>--</v>
      </c>
      <c r="H483" s="58">
        <f t="shared" si="72"/>
        <v>0</v>
      </c>
      <c r="I483" s="51" t="str">
        <f>IF('3. Input Data'!H491=0,"--",'3. Input Data'!H491)</f>
        <v>--</v>
      </c>
      <c r="J483" s="58">
        <f t="shared" si="73"/>
        <v>0</v>
      </c>
      <c r="K483" s="51" t="str">
        <f>IF('3. Input Data'!I491=0,"--",'3. Input Data'!I491)</f>
        <v>--</v>
      </c>
      <c r="L483" s="58">
        <f t="shared" si="74"/>
        <v>0</v>
      </c>
      <c r="M483" s="51" t="str">
        <f>IF('3. Input Data'!J491=0,"--",'3. Input Data'!J491)</f>
        <v>--</v>
      </c>
      <c r="N483" s="58">
        <f t="shared" si="75"/>
        <v>0</v>
      </c>
      <c r="O483" s="51" t="str">
        <f>IF('3. Input Data'!K491=0,"--",'3. Input Data'!K491)</f>
        <v>--</v>
      </c>
      <c r="P483" s="58">
        <f t="shared" si="76"/>
        <v>0</v>
      </c>
      <c r="Q483" s="51" t="str">
        <f>IF('3. Input Data'!L491=0,"--",'3. Input Data'!L491)</f>
        <v>--</v>
      </c>
      <c r="R483" s="58">
        <f t="shared" si="77"/>
        <v>0</v>
      </c>
      <c r="S483" s="74">
        <f t="shared" si="78"/>
        <v>0</v>
      </c>
      <c r="T483" s="58">
        <f t="shared" si="79"/>
        <v>0</v>
      </c>
    </row>
    <row r="484" spans="1:20" x14ac:dyDescent="0.2">
      <c r="A484" s="71">
        <v>477</v>
      </c>
      <c r="B484" s="39">
        <f>'3. Input Data'!B492</f>
        <v>0</v>
      </c>
      <c r="C484" s="51" t="str">
        <f>IF('3. Input Data'!D492=0,"--",'3. Input Data'!D492)</f>
        <v>--</v>
      </c>
      <c r="D484" s="58">
        <f t="shared" si="70"/>
        <v>0</v>
      </c>
      <c r="E484" s="74" t="str">
        <f>IF('3. Input Data'!E492=0,"--",'3. Input Data'!E492)</f>
        <v>--</v>
      </c>
      <c r="F484" s="58">
        <f t="shared" si="71"/>
        <v>0</v>
      </c>
      <c r="G484" s="51" t="str">
        <f>IF('3. Input Data'!G492=0,"--",'3. Input Data'!G492)</f>
        <v>--</v>
      </c>
      <c r="H484" s="58">
        <f t="shared" si="72"/>
        <v>0</v>
      </c>
      <c r="I484" s="51" t="str">
        <f>IF('3. Input Data'!H492=0,"--",'3. Input Data'!H492)</f>
        <v>--</v>
      </c>
      <c r="J484" s="58">
        <f t="shared" si="73"/>
        <v>0</v>
      </c>
      <c r="K484" s="51" t="str">
        <f>IF('3. Input Data'!I492=0,"--",'3. Input Data'!I492)</f>
        <v>--</v>
      </c>
      <c r="L484" s="58">
        <f t="shared" si="74"/>
        <v>0</v>
      </c>
      <c r="M484" s="51" t="str">
        <f>IF('3. Input Data'!J492=0,"--",'3. Input Data'!J492)</f>
        <v>--</v>
      </c>
      <c r="N484" s="58">
        <f t="shared" si="75"/>
        <v>0</v>
      </c>
      <c r="O484" s="51" t="str">
        <f>IF('3. Input Data'!K492=0,"--",'3. Input Data'!K492)</f>
        <v>--</v>
      </c>
      <c r="P484" s="58">
        <f t="shared" si="76"/>
        <v>0</v>
      </c>
      <c r="Q484" s="51" t="str">
        <f>IF('3. Input Data'!L492=0,"--",'3. Input Data'!L492)</f>
        <v>--</v>
      </c>
      <c r="R484" s="58">
        <f t="shared" si="77"/>
        <v>0</v>
      </c>
      <c r="S484" s="74">
        <f t="shared" si="78"/>
        <v>0</v>
      </c>
      <c r="T484" s="58">
        <f t="shared" si="79"/>
        <v>0</v>
      </c>
    </row>
    <row r="485" spans="1:20" x14ac:dyDescent="0.2">
      <c r="A485" s="71">
        <v>478</v>
      </c>
      <c r="B485" s="39">
        <f>'3. Input Data'!B493</f>
        <v>0</v>
      </c>
      <c r="C485" s="51" t="str">
        <f>IF('3. Input Data'!D493=0,"--",'3. Input Data'!D493)</f>
        <v>--</v>
      </c>
      <c r="D485" s="58">
        <f t="shared" si="70"/>
        <v>0</v>
      </c>
      <c r="E485" s="74" t="str">
        <f>IF('3. Input Data'!E493=0,"--",'3. Input Data'!E493)</f>
        <v>--</v>
      </c>
      <c r="F485" s="58">
        <f t="shared" si="71"/>
        <v>0</v>
      </c>
      <c r="G485" s="51" t="str">
        <f>IF('3. Input Data'!G493=0,"--",'3. Input Data'!G493)</f>
        <v>--</v>
      </c>
      <c r="H485" s="58">
        <f t="shared" si="72"/>
        <v>0</v>
      </c>
      <c r="I485" s="51" t="str">
        <f>IF('3. Input Data'!H493=0,"--",'3. Input Data'!H493)</f>
        <v>--</v>
      </c>
      <c r="J485" s="58">
        <f t="shared" si="73"/>
        <v>0</v>
      </c>
      <c r="K485" s="51" t="str">
        <f>IF('3. Input Data'!I493=0,"--",'3. Input Data'!I493)</f>
        <v>--</v>
      </c>
      <c r="L485" s="58">
        <f t="shared" si="74"/>
        <v>0</v>
      </c>
      <c r="M485" s="51" t="str">
        <f>IF('3. Input Data'!J493=0,"--",'3. Input Data'!J493)</f>
        <v>--</v>
      </c>
      <c r="N485" s="58">
        <f t="shared" si="75"/>
        <v>0</v>
      </c>
      <c r="O485" s="51" t="str">
        <f>IF('3. Input Data'!K493=0,"--",'3. Input Data'!K493)</f>
        <v>--</v>
      </c>
      <c r="P485" s="58">
        <f t="shared" si="76"/>
        <v>0</v>
      </c>
      <c r="Q485" s="51" t="str">
        <f>IF('3. Input Data'!L493=0,"--",'3. Input Data'!L493)</f>
        <v>--</v>
      </c>
      <c r="R485" s="58">
        <f t="shared" si="77"/>
        <v>0</v>
      </c>
      <c r="S485" s="74">
        <f t="shared" si="78"/>
        <v>0</v>
      </c>
      <c r="T485" s="58">
        <f t="shared" si="79"/>
        <v>0</v>
      </c>
    </row>
    <row r="486" spans="1:20" x14ac:dyDescent="0.2">
      <c r="A486" s="71">
        <v>479</v>
      </c>
      <c r="B486" s="39">
        <f>'3. Input Data'!B494</f>
        <v>0</v>
      </c>
      <c r="C486" s="51" t="str">
        <f>IF('3. Input Data'!D494=0,"--",'3. Input Data'!D494)</f>
        <v>--</v>
      </c>
      <c r="D486" s="58">
        <f t="shared" si="70"/>
        <v>0</v>
      </c>
      <c r="E486" s="74" t="str">
        <f>IF('3. Input Data'!E494=0,"--",'3. Input Data'!E494)</f>
        <v>--</v>
      </c>
      <c r="F486" s="58">
        <f t="shared" si="71"/>
        <v>0</v>
      </c>
      <c r="G486" s="51" t="str">
        <f>IF('3. Input Data'!G494=0,"--",'3. Input Data'!G494)</f>
        <v>--</v>
      </c>
      <c r="H486" s="58">
        <f t="shared" si="72"/>
        <v>0</v>
      </c>
      <c r="I486" s="51" t="str">
        <f>IF('3. Input Data'!H494=0,"--",'3. Input Data'!H494)</f>
        <v>--</v>
      </c>
      <c r="J486" s="58">
        <f t="shared" si="73"/>
        <v>0</v>
      </c>
      <c r="K486" s="51" t="str">
        <f>IF('3. Input Data'!I494=0,"--",'3. Input Data'!I494)</f>
        <v>--</v>
      </c>
      <c r="L486" s="58">
        <f t="shared" si="74"/>
        <v>0</v>
      </c>
      <c r="M486" s="51" t="str">
        <f>IF('3. Input Data'!J494=0,"--",'3. Input Data'!J494)</f>
        <v>--</v>
      </c>
      <c r="N486" s="58">
        <f t="shared" si="75"/>
        <v>0</v>
      </c>
      <c r="O486" s="51" t="str">
        <f>IF('3. Input Data'!K494=0,"--",'3. Input Data'!K494)</f>
        <v>--</v>
      </c>
      <c r="P486" s="58">
        <f t="shared" si="76"/>
        <v>0</v>
      </c>
      <c r="Q486" s="51" t="str">
        <f>IF('3. Input Data'!L494=0,"--",'3. Input Data'!L494)</f>
        <v>--</v>
      </c>
      <c r="R486" s="58">
        <f t="shared" si="77"/>
        <v>0</v>
      </c>
      <c r="S486" s="74">
        <f t="shared" si="78"/>
        <v>0</v>
      </c>
      <c r="T486" s="58">
        <f t="shared" si="79"/>
        <v>0</v>
      </c>
    </row>
    <row r="487" spans="1:20" x14ac:dyDescent="0.2">
      <c r="A487" s="71">
        <v>480</v>
      </c>
      <c r="B487" s="39">
        <f>'3. Input Data'!B495</f>
        <v>0</v>
      </c>
      <c r="C487" s="51" t="str">
        <f>IF('3. Input Data'!D495=0,"--",'3. Input Data'!D495)</f>
        <v>--</v>
      </c>
      <c r="D487" s="58">
        <f t="shared" si="70"/>
        <v>0</v>
      </c>
      <c r="E487" s="74" t="str">
        <f>IF('3. Input Data'!E495=0,"--",'3. Input Data'!E495)</f>
        <v>--</v>
      </c>
      <c r="F487" s="58">
        <f t="shared" si="71"/>
        <v>0</v>
      </c>
      <c r="G487" s="51" t="str">
        <f>IF('3. Input Data'!G495=0,"--",'3. Input Data'!G495)</f>
        <v>--</v>
      </c>
      <c r="H487" s="58">
        <f t="shared" si="72"/>
        <v>0</v>
      </c>
      <c r="I487" s="51" t="str">
        <f>IF('3. Input Data'!H495=0,"--",'3. Input Data'!H495)</f>
        <v>--</v>
      </c>
      <c r="J487" s="58">
        <f t="shared" si="73"/>
        <v>0</v>
      </c>
      <c r="K487" s="51" t="str">
        <f>IF('3. Input Data'!I495=0,"--",'3. Input Data'!I495)</f>
        <v>--</v>
      </c>
      <c r="L487" s="58">
        <f t="shared" si="74"/>
        <v>0</v>
      </c>
      <c r="M487" s="51" t="str">
        <f>IF('3. Input Data'!J495=0,"--",'3. Input Data'!J495)</f>
        <v>--</v>
      </c>
      <c r="N487" s="58">
        <f t="shared" si="75"/>
        <v>0</v>
      </c>
      <c r="O487" s="51" t="str">
        <f>IF('3. Input Data'!K495=0,"--",'3. Input Data'!K495)</f>
        <v>--</v>
      </c>
      <c r="P487" s="58">
        <f t="shared" si="76"/>
        <v>0</v>
      </c>
      <c r="Q487" s="51" t="str">
        <f>IF('3. Input Data'!L495=0,"--",'3. Input Data'!L495)</f>
        <v>--</v>
      </c>
      <c r="R487" s="58">
        <f t="shared" si="77"/>
        <v>0</v>
      </c>
      <c r="S487" s="74">
        <f t="shared" si="78"/>
        <v>0</v>
      </c>
      <c r="T487" s="58">
        <f t="shared" si="79"/>
        <v>0</v>
      </c>
    </row>
    <row r="488" spans="1:20" x14ac:dyDescent="0.2">
      <c r="A488" s="71">
        <v>481</v>
      </c>
      <c r="B488" s="39">
        <f>'3. Input Data'!B496</f>
        <v>0</v>
      </c>
      <c r="C488" s="51" t="str">
        <f>IF('3. Input Data'!D496=0,"--",'3. Input Data'!D496)</f>
        <v>--</v>
      </c>
      <c r="D488" s="58">
        <f t="shared" si="70"/>
        <v>0</v>
      </c>
      <c r="E488" s="74" t="str">
        <f>IF('3. Input Data'!E496=0,"--",'3. Input Data'!E496)</f>
        <v>--</v>
      </c>
      <c r="F488" s="58">
        <f t="shared" si="71"/>
        <v>0</v>
      </c>
      <c r="G488" s="51" t="str">
        <f>IF('3. Input Data'!G496=0,"--",'3. Input Data'!G496)</f>
        <v>--</v>
      </c>
      <c r="H488" s="58">
        <f t="shared" si="72"/>
        <v>0</v>
      </c>
      <c r="I488" s="51" t="str">
        <f>IF('3. Input Data'!H496=0,"--",'3. Input Data'!H496)</f>
        <v>--</v>
      </c>
      <c r="J488" s="58">
        <f t="shared" si="73"/>
        <v>0</v>
      </c>
      <c r="K488" s="51" t="str">
        <f>IF('3. Input Data'!I496=0,"--",'3. Input Data'!I496)</f>
        <v>--</v>
      </c>
      <c r="L488" s="58">
        <f t="shared" si="74"/>
        <v>0</v>
      </c>
      <c r="M488" s="51" t="str">
        <f>IF('3. Input Data'!J496=0,"--",'3. Input Data'!J496)</f>
        <v>--</v>
      </c>
      <c r="N488" s="58">
        <f t="shared" si="75"/>
        <v>0</v>
      </c>
      <c r="O488" s="51" t="str">
        <f>IF('3. Input Data'!K496=0,"--",'3. Input Data'!K496)</f>
        <v>--</v>
      </c>
      <c r="P488" s="58">
        <f t="shared" si="76"/>
        <v>0</v>
      </c>
      <c r="Q488" s="51" t="str">
        <f>IF('3. Input Data'!L496=0,"--",'3. Input Data'!L496)</f>
        <v>--</v>
      </c>
      <c r="R488" s="58">
        <f t="shared" si="77"/>
        <v>0</v>
      </c>
      <c r="S488" s="74">
        <f t="shared" si="78"/>
        <v>0</v>
      </c>
      <c r="T488" s="58">
        <f t="shared" si="79"/>
        <v>0</v>
      </c>
    </row>
    <row r="489" spans="1:20" x14ac:dyDescent="0.2">
      <c r="A489" s="71">
        <v>482</v>
      </c>
      <c r="B489" s="39">
        <f>'3. Input Data'!B497</f>
        <v>0</v>
      </c>
      <c r="C489" s="51" t="str">
        <f>IF('3. Input Data'!D497=0,"--",'3. Input Data'!D497)</f>
        <v>--</v>
      </c>
      <c r="D489" s="58">
        <f t="shared" si="70"/>
        <v>0</v>
      </c>
      <c r="E489" s="74" t="str">
        <f>IF('3. Input Data'!E497=0,"--",'3. Input Data'!E497)</f>
        <v>--</v>
      </c>
      <c r="F489" s="58">
        <f t="shared" si="71"/>
        <v>0</v>
      </c>
      <c r="G489" s="51" t="str">
        <f>IF('3. Input Data'!G497=0,"--",'3. Input Data'!G497)</f>
        <v>--</v>
      </c>
      <c r="H489" s="58">
        <f t="shared" si="72"/>
        <v>0</v>
      </c>
      <c r="I489" s="51" t="str">
        <f>IF('3. Input Data'!H497=0,"--",'3. Input Data'!H497)</f>
        <v>--</v>
      </c>
      <c r="J489" s="58">
        <f t="shared" si="73"/>
        <v>0</v>
      </c>
      <c r="K489" s="51" t="str">
        <f>IF('3. Input Data'!I497=0,"--",'3. Input Data'!I497)</f>
        <v>--</v>
      </c>
      <c r="L489" s="58">
        <f t="shared" si="74"/>
        <v>0</v>
      </c>
      <c r="M489" s="51" t="str">
        <f>IF('3. Input Data'!J497=0,"--",'3. Input Data'!J497)</f>
        <v>--</v>
      </c>
      <c r="N489" s="58">
        <f t="shared" si="75"/>
        <v>0</v>
      </c>
      <c r="O489" s="51" t="str">
        <f>IF('3. Input Data'!K497=0,"--",'3. Input Data'!K497)</f>
        <v>--</v>
      </c>
      <c r="P489" s="58">
        <f t="shared" si="76"/>
        <v>0</v>
      </c>
      <c r="Q489" s="51" t="str">
        <f>IF('3. Input Data'!L497=0,"--",'3. Input Data'!L497)</f>
        <v>--</v>
      </c>
      <c r="R489" s="58">
        <f t="shared" si="77"/>
        <v>0</v>
      </c>
      <c r="S489" s="74">
        <f t="shared" si="78"/>
        <v>0</v>
      </c>
      <c r="T489" s="58">
        <f t="shared" si="79"/>
        <v>0</v>
      </c>
    </row>
    <row r="490" spans="1:20" x14ac:dyDescent="0.2">
      <c r="A490" s="71">
        <v>483</v>
      </c>
      <c r="B490" s="39">
        <f>'3. Input Data'!B498</f>
        <v>0</v>
      </c>
      <c r="C490" s="51" t="str">
        <f>IF('3. Input Data'!D498=0,"--",'3. Input Data'!D498)</f>
        <v>--</v>
      </c>
      <c r="D490" s="58">
        <f t="shared" si="70"/>
        <v>0</v>
      </c>
      <c r="E490" s="74" t="str">
        <f>IF('3. Input Data'!E498=0,"--",'3. Input Data'!E498)</f>
        <v>--</v>
      </c>
      <c r="F490" s="58">
        <f t="shared" si="71"/>
        <v>0</v>
      </c>
      <c r="G490" s="51" t="str">
        <f>IF('3. Input Data'!G498=0,"--",'3. Input Data'!G498)</f>
        <v>--</v>
      </c>
      <c r="H490" s="58">
        <f t="shared" si="72"/>
        <v>0</v>
      </c>
      <c r="I490" s="51" t="str">
        <f>IF('3. Input Data'!H498=0,"--",'3. Input Data'!H498)</f>
        <v>--</v>
      </c>
      <c r="J490" s="58">
        <f t="shared" si="73"/>
        <v>0</v>
      </c>
      <c r="K490" s="51" t="str">
        <f>IF('3. Input Data'!I498=0,"--",'3. Input Data'!I498)</f>
        <v>--</v>
      </c>
      <c r="L490" s="58">
        <f t="shared" si="74"/>
        <v>0</v>
      </c>
      <c r="M490" s="51" t="str">
        <f>IF('3. Input Data'!J498=0,"--",'3. Input Data'!J498)</f>
        <v>--</v>
      </c>
      <c r="N490" s="58">
        <f t="shared" si="75"/>
        <v>0</v>
      </c>
      <c r="O490" s="51" t="str">
        <f>IF('3. Input Data'!K498=0,"--",'3. Input Data'!K498)</f>
        <v>--</v>
      </c>
      <c r="P490" s="58">
        <f t="shared" si="76"/>
        <v>0</v>
      </c>
      <c r="Q490" s="51" t="str">
        <f>IF('3. Input Data'!L498=0,"--",'3. Input Data'!L498)</f>
        <v>--</v>
      </c>
      <c r="R490" s="58">
        <f t="shared" si="77"/>
        <v>0</v>
      </c>
      <c r="S490" s="74">
        <f t="shared" si="78"/>
        <v>0</v>
      </c>
      <c r="T490" s="58">
        <f t="shared" si="79"/>
        <v>0</v>
      </c>
    </row>
    <row r="491" spans="1:20" x14ac:dyDescent="0.2">
      <c r="A491" s="71">
        <v>484</v>
      </c>
      <c r="B491" s="39">
        <f>'3. Input Data'!B499</f>
        <v>0</v>
      </c>
      <c r="C491" s="51" t="str">
        <f>IF('3. Input Data'!D499=0,"--",'3. Input Data'!D499)</f>
        <v>--</v>
      </c>
      <c r="D491" s="58">
        <f t="shared" si="70"/>
        <v>0</v>
      </c>
      <c r="E491" s="74" t="str">
        <f>IF('3. Input Data'!E499=0,"--",'3. Input Data'!E499)</f>
        <v>--</v>
      </c>
      <c r="F491" s="58">
        <f t="shared" si="71"/>
        <v>0</v>
      </c>
      <c r="G491" s="51" t="str">
        <f>IF('3. Input Data'!G499=0,"--",'3. Input Data'!G499)</f>
        <v>--</v>
      </c>
      <c r="H491" s="58">
        <f t="shared" si="72"/>
        <v>0</v>
      </c>
      <c r="I491" s="51" t="str">
        <f>IF('3. Input Data'!H499=0,"--",'3. Input Data'!H499)</f>
        <v>--</v>
      </c>
      <c r="J491" s="58">
        <f t="shared" si="73"/>
        <v>0</v>
      </c>
      <c r="K491" s="51" t="str">
        <f>IF('3. Input Data'!I499=0,"--",'3. Input Data'!I499)</f>
        <v>--</v>
      </c>
      <c r="L491" s="58">
        <f t="shared" si="74"/>
        <v>0</v>
      </c>
      <c r="M491" s="51" t="str">
        <f>IF('3. Input Data'!J499=0,"--",'3. Input Data'!J499)</f>
        <v>--</v>
      </c>
      <c r="N491" s="58">
        <f t="shared" si="75"/>
        <v>0</v>
      </c>
      <c r="O491" s="51" t="str">
        <f>IF('3. Input Data'!K499=0,"--",'3. Input Data'!K499)</f>
        <v>--</v>
      </c>
      <c r="P491" s="58">
        <f t="shared" si="76"/>
        <v>0</v>
      </c>
      <c r="Q491" s="51" t="str">
        <f>IF('3. Input Data'!L499=0,"--",'3. Input Data'!L499)</f>
        <v>--</v>
      </c>
      <c r="R491" s="58">
        <f t="shared" si="77"/>
        <v>0</v>
      </c>
      <c r="S491" s="74">
        <f t="shared" si="78"/>
        <v>0</v>
      </c>
      <c r="T491" s="58">
        <f t="shared" si="79"/>
        <v>0</v>
      </c>
    </row>
    <row r="492" spans="1:20" x14ac:dyDescent="0.2">
      <c r="A492" s="71">
        <v>485</v>
      </c>
      <c r="B492" s="39">
        <f>'3. Input Data'!B500</f>
        <v>0</v>
      </c>
      <c r="C492" s="51" t="str">
        <f>IF('3. Input Data'!D500=0,"--",'3. Input Data'!D500)</f>
        <v>--</v>
      </c>
      <c r="D492" s="58">
        <f t="shared" si="70"/>
        <v>0</v>
      </c>
      <c r="E492" s="74" t="str">
        <f>IF('3. Input Data'!E500=0,"--",'3. Input Data'!E500)</f>
        <v>--</v>
      </c>
      <c r="F492" s="58">
        <f t="shared" si="71"/>
        <v>0</v>
      </c>
      <c r="G492" s="51" t="str">
        <f>IF('3. Input Data'!G500=0,"--",'3. Input Data'!G500)</f>
        <v>--</v>
      </c>
      <c r="H492" s="58">
        <f t="shared" si="72"/>
        <v>0</v>
      </c>
      <c r="I492" s="51" t="str">
        <f>IF('3. Input Data'!H500=0,"--",'3. Input Data'!H500)</f>
        <v>--</v>
      </c>
      <c r="J492" s="58">
        <f t="shared" si="73"/>
        <v>0</v>
      </c>
      <c r="K492" s="51" t="str">
        <f>IF('3. Input Data'!I500=0,"--",'3. Input Data'!I500)</f>
        <v>--</v>
      </c>
      <c r="L492" s="58">
        <f t="shared" si="74"/>
        <v>0</v>
      </c>
      <c r="M492" s="51" t="str">
        <f>IF('3. Input Data'!J500=0,"--",'3. Input Data'!J500)</f>
        <v>--</v>
      </c>
      <c r="N492" s="58">
        <f t="shared" si="75"/>
        <v>0</v>
      </c>
      <c r="O492" s="51" t="str">
        <f>IF('3. Input Data'!K500=0,"--",'3. Input Data'!K500)</f>
        <v>--</v>
      </c>
      <c r="P492" s="58">
        <f t="shared" si="76"/>
        <v>0</v>
      </c>
      <c r="Q492" s="51" t="str">
        <f>IF('3. Input Data'!L500=0,"--",'3. Input Data'!L500)</f>
        <v>--</v>
      </c>
      <c r="R492" s="58">
        <f t="shared" si="77"/>
        <v>0</v>
      </c>
      <c r="S492" s="74">
        <f t="shared" si="78"/>
        <v>0</v>
      </c>
      <c r="T492" s="58">
        <f t="shared" si="79"/>
        <v>0</v>
      </c>
    </row>
    <row r="493" spans="1:20" x14ac:dyDescent="0.2">
      <c r="A493" s="71">
        <v>486</v>
      </c>
      <c r="B493" s="39">
        <f>'3. Input Data'!B501</f>
        <v>0</v>
      </c>
      <c r="C493" s="51" t="str">
        <f>IF('3. Input Data'!D501=0,"--",'3. Input Data'!D501)</f>
        <v>--</v>
      </c>
      <c r="D493" s="58">
        <f t="shared" si="70"/>
        <v>0</v>
      </c>
      <c r="E493" s="74" t="str">
        <f>IF('3. Input Data'!E501=0,"--",'3. Input Data'!E501)</f>
        <v>--</v>
      </c>
      <c r="F493" s="58">
        <f t="shared" si="71"/>
        <v>0</v>
      </c>
      <c r="G493" s="51" t="str">
        <f>IF('3. Input Data'!G501=0,"--",'3. Input Data'!G501)</f>
        <v>--</v>
      </c>
      <c r="H493" s="58">
        <f t="shared" si="72"/>
        <v>0</v>
      </c>
      <c r="I493" s="51" t="str">
        <f>IF('3. Input Data'!H501=0,"--",'3. Input Data'!H501)</f>
        <v>--</v>
      </c>
      <c r="J493" s="58">
        <f t="shared" si="73"/>
        <v>0</v>
      </c>
      <c r="K493" s="51" t="str">
        <f>IF('3. Input Data'!I501=0,"--",'3. Input Data'!I501)</f>
        <v>--</v>
      </c>
      <c r="L493" s="58">
        <f t="shared" si="74"/>
        <v>0</v>
      </c>
      <c r="M493" s="51" t="str">
        <f>IF('3. Input Data'!J501=0,"--",'3. Input Data'!J501)</f>
        <v>--</v>
      </c>
      <c r="N493" s="58">
        <f t="shared" si="75"/>
        <v>0</v>
      </c>
      <c r="O493" s="51" t="str">
        <f>IF('3. Input Data'!K501=0,"--",'3. Input Data'!K501)</f>
        <v>--</v>
      </c>
      <c r="P493" s="58">
        <f t="shared" si="76"/>
        <v>0</v>
      </c>
      <c r="Q493" s="51" t="str">
        <f>IF('3. Input Data'!L501=0,"--",'3. Input Data'!L501)</f>
        <v>--</v>
      </c>
      <c r="R493" s="58">
        <f t="shared" si="77"/>
        <v>0</v>
      </c>
      <c r="S493" s="74">
        <f t="shared" si="78"/>
        <v>0</v>
      </c>
      <c r="T493" s="58">
        <f t="shared" si="79"/>
        <v>0</v>
      </c>
    </row>
    <row r="494" spans="1:20" x14ac:dyDescent="0.2">
      <c r="A494" s="71">
        <v>487</v>
      </c>
      <c r="B494" s="39">
        <f>'3. Input Data'!B502</f>
        <v>0</v>
      </c>
      <c r="C494" s="51" t="str">
        <f>IF('3. Input Data'!D502=0,"--",'3. Input Data'!D502)</f>
        <v>--</v>
      </c>
      <c r="D494" s="58">
        <f t="shared" si="70"/>
        <v>0</v>
      </c>
      <c r="E494" s="74" t="str">
        <f>IF('3. Input Data'!E502=0,"--",'3. Input Data'!E502)</f>
        <v>--</v>
      </c>
      <c r="F494" s="58">
        <f t="shared" si="71"/>
        <v>0</v>
      </c>
      <c r="G494" s="51" t="str">
        <f>IF('3. Input Data'!G502=0,"--",'3. Input Data'!G502)</f>
        <v>--</v>
      </c>
      <c r="H494" s="58">
        <f t="shared" si="72"/>
        <v>0</v>
      </c>
      <c r="I494" s="51" t="str">
        <f>IF('3. Input Data'!H502=0,"--",'3. Input Data'!H502)</f>
        <v>--</v>
      </c>
      <c r="J494" s="58">
        <f t="shared" si="73"/>
        <v>0</v>
      </c>
      <c r="K494" s="51" t="str">
        <f>IF('3. Input Data'!I502=0,"--",'3. Input Data'!I502)</f>
        <v>--</v>
      </c>
      <c r="L494" s="58">
        <f t="shared" si="74"/>
        <v>0</v>
      </c>
      <c r="M494" s="51" t="str">
        <f>IF('3. Input Data'!J502=0,"--",'3. Input Data'!J502)</f>
        <v>--</v>
      </c>
      <c r="N494" s="58">
        <f t="shared" si="75"/>
        <v>0</v>
      </c>
      <c r="O494" s="51" t="str">
        <f>IF('3. Input Data'!K502=0,"--",'3. Input Data'!K502)</f>
        <v>--</v>
      </c>
      <c r="P494" s="58">
        <f t="shared" si="76"/>
        <v>0</v>
      </c>
      <c r="Q494" s="51" t="str">
        <f>IF('3. Input Data'!L502=0,"--",'3. Input Data'!L502)</f>
        <v>--</v>
      </c>
      <c r="R494" s="58">
        <f t="shared" si="77"/>
        <v>0</v>
      </c>
      <c r="S494" s="74">
        <f t="shared" si="78"/>
        <v>0</v>
      </c>
      <c r="T494" s="58">
        <f t="shared" si="79"/>
        <v>0</v>
      </c>
    </row>
    <row r="495" spans="1:20" x14ac:dyDescent="0.2">
      <c r="A495" s="71">
        <v>488</v>
      </c>
      <c r="B495" s="39">
        <f>'3. Input Data'!B503</f>
        <v>0</v>
      </c>
      <c r="C495" s="51" t="str">
        <f>IF('3. Input Data'!D503=0,"--",'3. Input Data'!D503)</f>
        <v>--</v>
      </c>
      <c r="D495" s="58">
        <f t="shared" si="70"/>
        <v>0</v>
      </c>
      <c r="E495" s="74" t="str">
        <f>IF('3. Input Data'!E503=0,"--",'3. Input Data'!E503)</f>
        <v>--</v>
      </c>
      <c r="F495" s="58">
        <f t="shared" si="71"/>
        <v>0</v>
      </c>
      <c r="G495" s="51" t="str">
        <f>IF('3. Input Data'!G503=0,"--",'3. Input Data'!G503)</f>
        <v>--</v>
      </c>
      <c r="H495" s="58">
        <f t="shared" si="72"/>
        <v>0</v>
      </c>
      <c r="I495" s="51" t="str">
        <f>IF('3. Input Data'!H503=0,"--",'3. Input Data'!H503)</f>
        <v>--</v>
      </c>
      <c r="J495" s="58">
        <f t="shared" si="73"/>
        <v>0</v>
      </c>
      <c r="K495" s="51" t="str">
        <f>IF('3. Input Data'!I503=0,"--",'3. Input Data'!I503)</f>
        <v>--</v>
      </c>
      <c r="L495" s="58">
        <f t="shared" si="74"/>
        <v>0</v>
      </c>
      <c r="M495" s="51" t="str">
        <f>IF('3. Input Data'!J503=0,"--",'3. Input Data'!J503)</f>
        <v>--</v>
      </c>
      <c r="N495" s="58">
        <f t="shared" si="75"/>
        <v>0</v>
      </c>
      <c r="O495" s="51" t="str">
        <f>IF('3. Input Data'!K503=0,"--",'3. Input Data'!K503)</f>
        <v>--</v>
      </c>
      <c r="P495" s="58">
        <f t="shared" si="76"/>
        <v>0</v>
      </c>
      <c r="Q495" s="51" t="str">
        <f>IF('3. Input Data'!L503=0,"--",'3. Input Data'!L503)</f>
        <v>--</v>
      </c>
      <c r="R495" s="58">
        <f t="shared" si="77"/>
        <v>0</v>
      </c>
      <c r="S495" s="74">
        <f t="shared" si="78"/>
        <v>0</v>
      </c>
      <c r="T495" s="58">
        <f t="shared" si="79"/>
        <v>0</v>
      </c>
    </row>
    <row r="496" spans="1:20" x14ac:dyDescent="0.2">
      <c r="A496" s="71">
        <v>489</v>
      </c>
      <c r="B496" s="39">
        <f>'3. Input Data'!B504</f>
        <v>0</v>
      </c>
      <c r="C496" s="51" t="str">
        <f>IF('3. Input Data'!D504=0,"--",'3. Input Data'!D504)</f>
        <v>--</v>
      </c>
      <c r="D496" s="58">
        <f t="shared" si="70"/>
        <v>0</v>
      </c>
      <c r="E496" s="74" t="str">
        <f>IF('3. Input Data'!E504=0,"--",'3. Input Data'!E504)</f>
        <v>--</v>
      </c>
      <c r="F496" s="58">
        <f t="shared" si="71"/>
        <v>0</v>
      </c>
      <c r="G496" s="51" t="str">
        <f>IF('3. Input Data'!G504=0,"--",'3. Input Data'!G504)</f>
        <v>--</v>
      </c>
      <c r="H496" s="58">
        <f t="shared" si="72"/>
        <v>0</v>
      </c>
      <c r="I496" s="51" t="str">
        <f>IF('3. Input Data'!H504=0,"--",'3. Input Data'!H504)</f>
        <v>--</v>
      </c>
      <c r="J496" s="58">
        <f t="shared" si="73"/>
        <v>0</v>
      </c>
      <c r="K496" s="51" t="str">
        <f>IF('3. Input Data'!I504=0,"--",'3. Input Data'!I504)</f>
        <v>--</v>
      </c>
      <c r="L496" s="58">
        <f t="shared" si="74"/>
        <v>0</v>
      </c>
      <c r="M496" s="51" t="str">
        <f>IF('3. Input Data'!J504=0,"--",'3. Input Data'!J504)</f>
        <v>--</v>
      </c>
      <c r="N496" s="58">
        <f t="shared" si="75"/>
        <v>0</v>
      </c>
      <c r="O496" s="51" t="str">
        <f>IF('3. Input Data'!K504=0,"--",'3. Input Data'!K504)</f>
        <v>--</v>
      </c>
      <c r="P496" s="58">
        <f t="shared" si="76"/>
        <v>0</v>
      </c>
      <c r="Q496" s="51" t="str">
        <f>IF('3. Input Data'!L504=0,"--",'3. Input Data'!L504)</f>
        <v>--</v>
      </c>
      <c r="R496" s="58">
        <f t="shared" si="77"/>
        <v>0</v>
      </c>
      <c r="S496" s="74">
        <f t="shared" si="78"/>
        <v>0</v>
      </c>
      <c r="T496" s="58">
        <f t="shared" si="79"/>
        <v>0</v>
      </c>
    </row>
    <row r="497" spans="1:20" x14ac:dyDescent="0.2">
      <c r="A497" s="71">
        <v>490</v>
      </c>
      <c r="B497" s="39">
        <f>'3. Input Data'!B505</f>
        <v>0</v>
      </c>
      <c r="C497" s="51" t="str">
        <f>IF('3. Input Data'!D505=0,"--",'3. Input Data'!D505)</f>
        <v>--</v>
      </c>
      <c r="D497" s="58">
        <f t="shared" si="70"/>
        <v>0</v>
      </c>
      <c r="E497" s="74" t="str">
        <f>IF('3. Input Data'!E505=0,"--",'3. Input Data'!E505)</f>
        <v>--</v>
      </c>
      <c r="F497" s="58">
        <f t="shared" si="71"/>
        <v>0</v>
      </c>
      <c r="G497" s="51" t="str">
        <f>IF('3. Input Data'!G505=0,"--",'3. Input Data'!G505)</f>
        <v>--</v>
      </c>
      <c r="H497" s="58">
        <f t="shared" si="72"/>
        <v>0</v>
      </c>
      <c r="I497" s="51" t="str">
        <f>IF('3. Input Data'!H505=0,"--",'3. Input Data'!H505)</f>
        <v>--</v>
      </c>
      <c r="J497" s="58">
        <f t="shared" si="73"/>
        <v>0</v>
      </c>
      <c r="K497" s="51" t="str">
        <f>IF('3. Input Data'!I505=0,"--",'3. Input Data'!I505)</f>
        <v>--</v>
      </c>
      <c r="L497" s="58">
        <f t="shared" si="74"/>
        <v>0</v>
      </c>
      <c r="M497" s="51" t="str">
        <f>IF('3. Input Data'!J505=0,"--",'3. Input Data'!J505)</f>
        <v>--</v>
      </c>
      <c r="N497" s="58">
        <f t="shared" si="75"/>
        <v>0</v>
      </c>
      <c r="O497" s="51" t="str">
        <f>IF('3. Input Data'!K505=0,"--",'3. Input Data'!K505)</f>
        <v>--</v>
      </c>
      <c r="P497" s="58">
        <f t="shared" si="76"/>
        <v>0</v>
      </c>
      <c r="Q497" s="51" t="str">
        <f>IF('3. Input Data'!L505=0,"--",'3. Input Data'!L505)</f>
        <v>--</v>
      </c>
      <c r="R497" s="58">
        <f t="shared" si="77"/>
        <v>0</v>
      </c>
      <c r="S497" s="74">
        <f t="shared" si="78"/>
        <v>0</v>
      </c>
      <c r="T497" s="58">
        <f t="shared" si="79"/>
        <v>0</v>
      </c>
    </row>
    <row r="498" spans="1:20" x14ac:dyDescent="0.2">
      <c r="A498" s="71">
        <v>491</v>
      </c>
      <c r="B498" s="39">
        <f>'3. Input Data'!B506</f>
        <v>0</v>
      </c>
      <c r="C498" s="51" t="str">
        <f>IF('3. Input Data'!D506=0,"--",'3. Input Data'!D506)</f>
        <v>--</v>
      </c>
      <c r="D498" s="58">
        <f t="shared" si="70"/>
        <v>0</v>
      </c>
      <c r="E498" s="74" t="str">
        <f>IF('3. Input Data'!E506=0,"--",'3. Input Data'!E506)</f>
        <v>--</v>
      </c>
      <c r="F498" s="58">
        <f t="shared" si="71"/>
        <v>0</v>
      </c>
      <c r="G498" s="51" t="str">
        <f>IF('3. Input Data'!G506=0,"--",'3. Input Data'!G506)</f>
        <v>--</v>
      </c>
      <c r="H498" s="58">
        <f t="shared" si="72"/>
        <v>0</v>
      </c>
      <c r="I498" s="51" t="str">
        <f>IF('3. Input Data'!H506=0,"--",'3. Input Data'!H506)</f>
        <v>--</v>
      </c>
      <c r="J498" s="58">
        <f t="shared" si="73"/>
        <v>0</v>
      </c>
      <c r="K498" s="51" t="str">
        <f>IF('3. Input Data'!I506=0,"--",'3. Input Data'!I506)</f>
        <v>--</v>
      </c>
      <c r="L498" s="58">
        <f t="shared" si="74"/>
        <v>0</v>
      </c>
      <c r="M498" s="51" t="str">
        <f>IF('3. Input Data'!J506=0,"--",'3. Input Data'!J506)</f>
        <v>--</v>
      </c>
      <c r="N498" s="58">
        <f t="shared" si="75"/>
        <v>0</v>
      </c>
      <c r="O498" s="51" t="str">
        <f>IF('3. Input Data'!K506=0,"--",'3. Input Data'!K506)</f>
        <v>--</v>
      </c>
      <c r="P498" s="58">
        <f t="shared" si="76"/>
        <v>0</v>
      </c>
      <c r="Q498" s="51" t="str">
        <f>IF('3. Input Data'!L506=0,"--",'3. Input Data'!L506)</f>
        <v>--</v>
      </c>
      <c r="R498" s="58">
        <f t="shared" si="77"/>
        <v>0</v>
      </c>
      <c r="S498" s="74">
        <f t="shared" si="78"/>
        <v>0</v>
      </c>
      <c r="T498" s="58">
        <f t="shared" si="79"/>
        <v>0</v>
      </c>
    </row>
    <row r="499" spans="1:20" x14ac:dyDescent="0.2">
      <c r="A499" s="71">
        <v>492</v>
      </c>
      <c r="B499" s="39">
        <f>'3. Input Data'!B507</f>
        <v>0</v>
      </c>
      <c r="C499" s="51" t="str">
        <f>IF('3. Input Data'!D507=0,"--",'3. Input Data'!D507)</f>
        <v>--</v>
      </c>
      <c r="D499" s="58">
        <f t="shared" si="70"/>
        <v>0</v>
      </c>
      <c r="E499" s="74" t="str">
        <f>IF('3. Input Data'!E507=0,"--",'3. Input Data'!E507)</f>
        <v>--</v>
      </c>
      <c r="F499" s="58">
        <f t="shared" si="71"/>
        <v>0</v>
      </c>
      <c r="G499" s="51" t="str">
        <f>IF('3. Input Data'!G507=0,"--",'3. Input Data'!G507)</f>
        <v>--</v>
      </c>
      <c r="H499" s="58">
        <f t="shared" si="72"/>
        <v>0</v>
      </c>
      <c r="I499" s="51" t="str">
        <f>IF('3. Input Data'!H507=0,"--",'3. Input Data'!H507)</f>
        <v>--</v>
      </c>
      <c r="J499" s="58">
        <f t="shared" si="73"/>
        <v>0</v>
      </c>
      <c r="K499" s="51" t="str">
        <f>IF('3. Input Data'!I507=0,"--",'3. Input Data'!I507)</f>
        <v>--</v>
      </c>
      <c r="L499" s="58">
        <f t="shared" si="74"/>
        <v>0</v>
      </c>
      <c r="M499" s="51" t="str">
        <f>IF('3. Input Data'!J507=0,"--",'3. Input Data'!J507)</f>
        <v>--</v>
      </c>
      <c r="N499" s="58">
        <f t="shared" si="75"/>
        <v>0</v>
      </c>
      <c r="O499" s="51" t="str">
        <f>IF('3. Input Data'!K507=0,"--",'3. Input Data'!K507)</f>
        <v>--</v>
      </c>
      <c r="P499" s="58">
        <f t="shared" si="76"/>
        <v>0</v>
      </c>
      <c r="Q499" s="51" t="str">
        <f>IF('3. Input Data'!L507=0,"--",'3. Input Data'!L507)</f>
        <v>--</v>
      </c>
      <c r="R499" s="58">
        <f t="shared" si="77"/>
        <v>0</v>
      </c>
      <c r="S499" s="74">
        <f t="shared" si="78"/>
        <v>0</v>
      </c>
      <c r="T499" s="58">
        <f t="shared" si="79"/>
        <v>0</v>
      </c>
    </row>
    <row r="500" spans="1:20" x14ac:dyDescent="0.2">
      <c r="A500" s="71">
        <v>493</v>
      </c>
      <c r="B500" s="39">
        <f>'3. Input Data'!B508</f>
        <v>0</v>
      </c>
      <c r="C500" s="51" t="str">
        <f>IF('3. Input Data'!D508=0,"--",'3. Input Data'!D508)</f>
        <v>--</v>
      </c>
      <c r="D500" s="58">
        <f t="shared" si="70"/>
        <v>0</v>
      </c>
      <c r="E500" s="74" t="str">
        <f>IF('3. Input Data'!E508=0,"--",'3. Input Data'!E508)</f>
        <v>--</v>
      </c>
      <c r="F500" s="58">
        <f t="shared" si="71"/>
        <v>0</v>
      </c>
      <c r="G500" s="51" t="str">
        <f>IF('3. Input Data'!G508=0,"--",'3. Input Data'!G508)</f>
        <v>--</v>
      </c>
      <c r="H500" s="58">
        <f t="shared" si="72"/>
        <v>0</v>
      </c>
      <c r="I500" s="51" t="str">
        <f>IF('3. Input Data'!H508=0,"--",'3. Input Data'!H508)</f>
        <v>--</v>
      </c>
      <c r="J500" s="58">
        <f t="shared" si="73"/>
        <v>0</v>
      </c>
      <c r="K500" s="51" t="str">
        <f>IF('3. Input Data'!I508=0,"--",'3. Input Data'!I508)</f>
        <v>--</v>
      </c>
      <c r="L500" s="58">
        <f t="shared" si="74"/>
        <v>0</v>
      </c>
      <c r="M500" s="51" t="str">
        <f>IF('3. Input Data'!J508=0,"--",'3. Input Data'!J508)</f>
        <v>--</v>
      </c>
      <c r="N500" s="58">
        <f t="shared" si="75"/>
        <v>0</v>
      </c>
      <c r="O500" s="51" t="str">
        <f>IF('3. Input Data'!K508=0,"--",'3. Input Data'!K508)</f>
        <v>--</v>
      </c>
      <c r="P500" s="58">
        <f t="shared" si="76"/>
        <v>0</v>
      </c>
      <c r="Q500" s="51" t="str">
        <f>IF('3. Input Data'!L508=0,"--",'3. Input Data'!L508)</f>
        <v>--</v>
      </c>
      <c r="R500" s="58">
        <f t="shared" si="77"/>
        <v>0</v>
      </c>
      <c r="S500" s="74">
        <f t="shared" si="78"/>
        <v>0</v>
      </c>
      <c r="T500" s="58">
        <f t="shared" si="79"/>
        <v>0</v>
      </c>
    </row>
    <row r="501" spans="1:20" x14ac:dyDescent="0.2">
      <c r="A501" s="71">
        <v>494</v>
      </c>
      <c r="B501" s="39">
        <f>'3. Input Data'!B509</f>
        <v>0</v>
      </c>
      <c r="C501" s="51" t="str">
        <f>IF('3. Input Data'!D509=0,"--",'3. Input Data'!D509)</f>
        <v>--</v>
      </c>
      <c r="D501" s="58">
        <f t="shared" si="70"/>
        <v>0</v>
      </c>
      <c r="E501" s="74" t="str">
        <f>IF('3. Input Data'!E509=0,"--",'3. Input Data'!E509)</f>
        <v>--</v>
      </c>
      <c r="F501" s="58">
        <f t="shared" si="71"/>
        <v>0</v>
      </c>
      <c r="G501" s="51" t="str">
        <f>IF('3. Input Data'!G509=0,"--",'3. Input Data'!G509)</f>
        <v>--</v>
      </c>
      <c r="H501" s="58">
        <f t="shared" si="72"/>
        <v>0</v>
      </c>
      <c r="I501" s="51" t="str">
        <f>IF('3. Input Data'!H509=0,"--",'3. Input Data'!H509)</f>
        <v>--</v>
      </c>
      <c r="J501" s="58">
        <f t="shared" si="73"/>
        <v>0</v>
      </c>
      <c r="K501" s="51" t="str">
        <f>IF('3. Input Data'!I509=0,"--",'3. Input Data'!I509)</f>
        <v>--</v>
      </c>
      <c r="L501" s="58">
        <f t="shared" si="74"/>
        <v>0</v>
      </c>
      <c r="M501" s="51" t="str">
        <f>IF('3. Input Data'!J509=0,"--",'3. Input Data'!J509)</f>
        <v>--</v>
      </c>
      <c r="N501" s="58">
        <f t="shared" si="75"/>
        <v>0</v>
      </c>
      <c r="O501" s="51" t="str">
        <f>IF('3. Input Data'!K509=0,"--",'3. Input Data'!K509)</f>
        <v>--</v>
      </c>
      <c r="P501" s="58">
        <f t="shared" si="76"/>
        <v>0</v>
      </c>
      <c r="Q501" s="51" t="str">
        <f>IF('3. Input Data'!L509=0,"--",'3. Input Data'!L509)</f>
        <v>--</v>
      </c>
      <c r="R501" s="58">
        <f t="shared" si="77"/>
        <v>0</v>
      </c>
      <c r="S501" s="74">
        <f t="shared" si="78"/>
        <v>0</v>
      </c>
      <c r="T501" s="58">
        <f t="shared" si="79"/>
        <v>0</v>
      </c>
    </row>
    <row r="502" spans="1:20" x14ac:dyDescent="0.2">
      <c r="A502" s="71">
        <v>495</v>
      </c>
      <c r="B502" s="39">
        <f>'3. Input Data'!B510</f>
        <v>0</v>
      </c>
      <c r="C502" s="51" t="str">
        <f>IF('3. Input Data'!D510=0,"--",'3. Input Data'!D510)</f>
        <v>--</v>
      </c>
      <c r="D502" s="58">
        <f t="shared" si="70"/>
        <v>0</v>
      </c>
      <c r="E502" s="74" t="str">
        <f>IF('3. Input Data'!E510=0,"--",'3. Input Data'!E510)</f>
        <v>--</v>
      </c>
      <c r="F502" s="58">
        <f t="shared" si="71"/>
        <v>0</v>
      </c>
      <c r="G502" s="51" t="str">
        <f>IF('3. Input Data'!G510=0,"--",'3. Input Data'!G510)</f>
        <v>--</v>
      </c>
      <c r="H502" s="58">
        <f t="shared" si="72"/>
        <v>0</v>
      </c>
      <c r="I502" s="51" t="str">
        <f>IF('3. Input Data'!H510=0,"--",'3. Input Data'!H510)</f>
        <v>--</v>
      </c>
      <c r="J502" s="58">
        <f t="shared" si="73"/>
        <v>0</v>
      </c>
      <c r="K502" s="51" t="str">
        <f>IF('3. Input Data'!I510=0,"--",'3. Input Data'!I510)</f>
        <v>--</v>
      </c>
      <c r="L502" s="58">
        <f t="shared" si="74"/>
        <v>0</v>
      </c>
      <c r="M502" s="51" t="str">
        <f>IF('3. Input Data'!J510=0,"--",'3. Input Data'!J510)</f>
        <v>--</v>
      </c>
      <c r="N502" s="58">
        <f t="shared" si="75"/>
        <v>0</v>
      </c>
      <c r="O502" s="51" t="str">
        <f>IF('3. Input Data'!K510=0,"--",'3. Input Data'!K510)</f>
        <v>--</v>
      </c>
      <c r="P502" s="58">
        <f t="shared" si="76"/>
        <v>0</v>
      </c>
      <c r="Q502" s="51" t="str">
        <f>IF('3. Input Data'!L510=0,"--",'3. Input Data'!L510)</f>
        <v>--</v>
      </c>
      <c r="R502" s="58">
        <f t="shared" si="77"/>
        <v>0</v>
      </c>
      <c r="S502" s="74">
        <f t="shared" si="78"/>
        <v>0</v>
      </c>
      <c r="T502" s="58">
        <f t="shared" si="79"/>
        <v>0</v>
      </c>
    </row>
    <row r="503" spans="1:20" x14ac:dyDescent="0.2">
      <c r="A503" s="71">
        <v>496</v>
      </c>
      <c r="B503" s="39">
        <f>'3. Input Data'!B511</f>
        <v>0</v>
      </c>
      <c r="C503" s="51" t="str">
        <f>IF('3. Input Data'!D511=0,"--",'3. Input Data'!D511)</f>
        <v>--</v>
      </c>
      <c r="D503" s="58">
        <f t="shared" si="70"/>
        <v>0</v>
      </c>
      <c r="E503" s="74" t="str">
        <f>IF('3. Input Data'!E511=0,"--",'3. Input Data'!E511)</f>
        <v>--</v>
      </c>
      <c r="F503" s="58">
        <f t="shared" si="71"/>
        <v>0</v>
      </c>
      <c r="G503" s="51" t="str">
        <f>IF('3. Input Data'!G511=0,"--",'3. Input Data'!G511)</f>
        <v>--</v>
      </c>
      <c r="H503" s="58">
        <f t="shared" si="72"/>
        <v>0</v>
      </c>
      <c r="I503" s="51" t="str">
        <f>IF('3. Input Data'!H511=0,"--",'3. Input Data'!H511)</f>
        <v>--</v>
      </c>
      <c r="J503" s="58">
        <f t="shared" si="73"/>
        <v>0</v>
      </c>
      <c r="K503" s="51" t="str">
        <f>IF('3. Input Data'!I511=0,"--",'3. Input Data'!I511)</f>
        <v>--</v>
      </c>
      <c r="L503" s="58">
        <f t="shared" si="74"/>
        <v>0</v>
      </c>
      <c r="M503" s="51" t="str">
        <f>IF('3. Input Data'!J511=0,"--",'3. Input Data'!J511)</f>
        <v>--</v>
      </c>
      <c r="N503" s="58">
        <f t="shared" si="75"/>
        <v>0</v>
      </c>
      <c r="O503" s="51" t="str">
        <f>IF('3. Input Data'!K511=0,"--",'3. Input Data'!K511)</f>
        <v>--</v>
      </c>
      <c r="P503" s="58">
        <f t="shared" si="76"/>
        <v>0</v>
      </c>
      <c r="Q503" s="51" t="str">
        <f>IF('3. Input Data'!L511=0,"--",'3. Input Data'!L511)</f>
        <v>--</v>
      </c>
      <c r="R503" s="58">
        <f t="shared" si="77"/>
        <v>0</v>
      </c>
      <c r="S503" s="74">
        <f t="shared" si="78"/>
        <v>0</v>
      </c>
      <c r="T503" s="58">
        <f t="shared" si="79"/>
        <v>0</v>
      </c>
    </row>
    <row r="504" spans="1:20" x14ac:dyDescent="0.2">
      <c r="A504" s="71">
        <v>497</v>
      </c>
      <c r="B504" s="39">
        <f>'3. Input Data'!B512</f>
        <v>0</v>
      </c>
      <c r="C504" s="51" t="str">
        <f>IF('3. Input Data'!D512=0,"--",'3. Input Data'!D512)</f>
        <v>--</v>
      </c>
      <c r="D504" s="58">
        <f t="shared" si="70"/>
        <v>0</v>
      </c>
      <c r="E504" s="74" t="str">
        <f>IF('3. Input Data'!E512=0,"--",'3. Input Data'!E512)</f>
        <v>--</v>
      </c>
      <c r="F504" s="58">
        <f t="shared" si="71"/>
        <v>0</v>
      </c>
      <c r="G504" s="51" t="str">
        <f>IF('3. Input Data'!G512=0,"--",'3. Input Data'!G512)</f>
        <v>--</v>
      </c>
      <c r="H504" s="58">
        <f t="shared" si="72"/>
        <v>0</v>
      </c>
      <c r="I504" s="51" t="str">
        <f>IF('3. Input Data'!H512=0,"--",'3. Input Data'!H512)</f>
        <v>--</v>
      </c>
      <c r="J504" s="58">
        <f t="shared" si="73"/>
        <v>0</v>
      </c>
      <c r="K504" s="51" t="str">
        <f>IF('3. Input Data'!I512=0,"--",'3. Input Data'!I512)</f>
        <v>--</v>
      </c>
      <c r="L504" s="58">
        <f t="shared" si="74"/>
        <v>0</v>
      </c>
      <c r="M504" s="51" t="str">
        <f>IF('3. Input Data'!J512=0,"--",'3. Input Data'!J512)</f>
        <v>--</v>
      </c>
      <c r="N504" s="58">
        <f t="shared" si="75"/>
        <v>0</v>
      </c>
      <c r="O504" s="51" t="str">
        <f>IF('3. Input Data'!K512=0,"--",'3. Input Data'!K512)</f>
        <v>--</v>
      </c>
      <c r="P504" s="58">
        <f t="shared" si="76"/>
        <v>0</v>
      </c>
      <c r="Q504" s="51" t="str">
        <f>IF('3. Input Data'!L512=0,"--",'3. Input Data'!L512)</f>
        <v>--</v>
      </c>
      <c r="R504" s="58">
        <f t="shared" si="77"/>
        <v>0</v>
      </c>
      <c r="S504" s="74">
        <f t="shared" si="78"/>
        <v>0</v>
      </c>
      <c r="T504" s="58">
        <f t="shared" si="79"/>
        <v>0</v>
      </c>
    </row>
    <row r="505" spans="1:20" x14ac:dyDescent="0.2">
      <c r="A505" s="71">
        <v>498</v>
      </c>
      <c r="B505" s="39">
        <f>'3. Input Data'!B513</f>
        <v>0</v>
      </c>
      <c r="C505" s="51" t="str">
        <f>IF('3. Input Data'!D513=0,"--",'3. Input Data'!D513)</f>
        <v>--</v>
      </c>
      <c r="D505" s="58">
        <f t="shared" si="70"/>
        <v>0</v>
      </c>
      <c r="E505" s="74" t="str">
        <f>IF('3. Input Data'!E513=0,"--",'3. Input Data'!E513)</f>
        <v>--</v>
      </c>
      <c r="F505" s="58">
        <f t="shared" si="71"/>
        <v>0</v>
      </c>
      <c r="G505" s="51" t="str">
        <f>IF('3. Input Data'!G513=0,"--",'3. Input Data'!G513)</f>
        <v>--</v>
      </c>
      <c r="H505" s="58">
        <f t="shared" si="72"/>
        <v>0</v>
      </c>
      <c r="I505" s="51" t="str">
        <f>IF('3. Input Data'!H513=0,"--",'3. Input Data'!H513)</f>
        <v>--</v>
      </c>
      <c r="J505" s="58">
        <f t="shared" si="73"/>
        <v>0</v>
      </c>
      <c r="K505" s="51" t="str">
        <f>IF('3. Input Data'!I513=0,"--",'3. Input Data'!I513)</f>
        <v>--</v>
      </c>
      <c r="L505" s="58">
        <f t="shared" si="74"/>
        <v>0</v>
      </c>
      <c r="M505" s="51" t="str">
        <f>IF('3. Input Data'!J513=0,"--",'3. Input Data'!J513)</f>
        <v>--</v>
      </c>
      <c r="N505" s="58">
        <f t="shared" si="75"/>
        <v>0</v>
      </c>
      <c r="O505" s="51" t="str">
        <f>IF('3. Input Data'!K513=0,"--",'3. Input Data'!K513)</f>
        <v>--</v>
      </c>
      <c r="P505" s="58">
        <f t="shared" si="76"/>
        <v>0</v>
      </c>
      <c r="Q505" s="51" t="str">
        <f>IF('3. Input Data'!L513=0,"--",'3. Input Data'!L513)</f>
        <v>--</v>
      </c>
      <c r="R505" s="58">
        <f t="shared" si="77"/>
        <v>0</v>
      </c>
      <c r="S505" s="74">
        <f t="shared" si="78"/>
        <v>0</v>
      </c>
      <c r="T505" s="58">
        <f t="shared" si="79"/>
        <v>0</v>
      </c>
    </row>
    <row r="506" spans="1:20" x14ac:dyDescent="0.2">
      <c r="A506" s="71">
        <v>499</v>
      </c>
      <c r="B506" s="39">
        <f>'3. Input Data'!B514</f>
        <v>0</v>
      </c>
      <c r="C506" s="51" t="str">
        <f>IF('3. Input Data'!D514=0,"--",'3. Input Data'!D514)</f>
        <v>--</v>
      </c>
      <c r="D506" s="58">
        <f t="shared" si="70"/>
        <v>0</v>
      </c>
      <c r="E506" s="74" t="str">
        <f>IF('3. Input Data'!E514=0,"--",'3. Input Data'!E514)</f>
        <v>--</v>
      </c>
      <c r="F506" s="58">
        <f t="shared" si="71"/>
        <v>0</v>
      </c>
      <c r="G506" s="51" t="str">
        <f>IF('3. Input Data'!G514=0,"--",'3. Input Data'!G514)</f>
        <v>--</v>
      </c>
      <c r="H506" s="58">
        <f t="shared" si="72"/>
        <v>0</v>
      </c>
      <c r="I506" s="51" t="str">
        <f>IF('3. Input Data'!H514=0,"--",'3. Input Data'!H514)</f>
        <v>--</v>
      </c>
      <c r="J506" s="58">
        <f t="shared" si="73"/>
        <v>0</v>
      </c>
      <c r="K506" s="51" t="str">
        <f>IF('3. Input Data'!I514=0,"--",'3. Input Data'!I514)</f>
        <v>--</v>
      </c>
      <c r="L506" s="58">
        <f t="shared" si="74"/>
        <v>0</v>
      </c>
      <c r="M506" s="51" t="str">
        <f>IF('3. Input Data'!J514=0,"--",'3. Input Data'!J514)</f>
        <v>--</v>
      </c>
      <c r="N506" s="58">
        <f t="shared" si="75"/>
        <v>0</v>
      </c>
      <c r="O506" s="51" t="str">
        <f>IF('3. Input Data'!K514=0,"--",'3. Input Data'!K514)</f>
        <v>--</v>
      </c>
      <c r="P506" s="58">
        <f t="shared" si="76"/>
        <v>0</v>
      </c>
      <c r="Q506" s="51" t="str">
        <f>IF('3. Input Data'!L514=0,"--",'3. Input Data'!L514)</f>
        <v>--</v>
      </c>
      <c r="R506" s="58">
        <f t="shared" si="77"/>
        <v>0</v>
      </c>
      <c r="S506" s="74">
        <f t="shared" si="78"/>
        <v>0</v>
      </c>
      <c r="T506" s="58">
        <f t="shared" si="79"/>
        <v>0</v>
      </c>
    </row>
    <row r="507" spans="1:20" x14ac:dyDescent="0.2">
      <c r="A507" s="71">
        <v>500</v>
      </c>
      <c r="B507" s="39">
        <f>'3. Input Data'!B515</f>
        <v>0</v>
      </c>
      <c r="C507" s="51" t="str">
        <f>IF('3. Input Data'!D515=0,"--",'3. Input Data'!D515)</f>
        <v>--</v>
      </c>
      <c r="D507" s="58">
        <f t="shared" si="70"/>
        <v>0</v>
      </c>
      <c r="E507" s="74" t="str">
        <f>IF('3. Input Data'!E515=0,"--",'3. Input Data'!E515)</f>
        <v>--</v>
      </c>
      <c r="F507" s="58">
        <f t="shared" si="71"/>
        <v>0</v>
      </c>
      <c r="G507" s="51" t="str">
        <f>IF('3. Input Data'!G515=0,"--",'3. Input Data'!G515)</f>
        <v>--</v>
      </c>
      <c r="H507" s="58">
        <f t="shared" si="72"/>
        <v>0</v>
      </c>
      <c r="I507" s="51" t="str">
        <f>IF('3. Input Data'!H515=0,"--",'3. Input Data'!H515)</f>
        <v>--</v>
      </c>
      <c r="J507" s="58">
        <f t="shared" si="73"/>
        <v>0</v>
      </c>
      <c r="K507" s="51" t="str">
        <f>IF('3. Input Data'!I515=0,"--",'3. Input Data'!I515)</f>
        <v>--</v>
      </c>
      <c r="L507" s="58">
        <f t="shared" si="74"/>
        <v>0</v>
      </c>
      <c r="M507" s="51" t="str">
        <f>IF('3. Input Data'!J515=0,"--",'3. Input Data'!J515)</f>
        <v>--</v>
      </c>
      <c r="N507" s="58">
        <f t="shared" si="75"/>
        <v>0</v>
      </c>
      <c r="O507" s="51" t="str">
        <f>IF('3. Input Data'!K515=0,"--",'3. Input Data'!K515)</f>
        <v>--</v>
      </c>
      <c r="P507" s="58">
        <f t="shared" si="76"/>
        <v>0</v>
      </c>
      <c r="Q507" s="51" t="str">
        <f>IF('3. Input Data'!L515=0,"--",'3. Input Data'!L515)</f>
        <v>--</v>
      </c>
      <c r="R507" s="58">
        <f t="shared" si="77"/>
        <v>0</v>
      </c>
      <c r="S507" s="74">
        <f t="shared" si="78"/>
        <v>0</v>
      </c>
      <c r="T507" s="58">
        <f t="shared" si="79"/>
        <v>0</v>
      </c>
    </row>
    <row r="508" spans="1:20" x14ac:dyDescent="0.2">
      <c r="A508" s="71">
        <v>501</v>
      </c>
      <c r="B508" s="39">
        <f>'3. Input Data'!B516</f>
        <v>0</v>
      </c>
      <c r="C508" s="51" t="str">
        <f>IF('3. Input Data'!D516=0,"--",'3. Input Data'!D516)</f>
        <v>--</v>
      </c>
      <c r="D508" s="58">
        <f t="shared" si="70"/>
        <v>0</v>
      </c>
      <c r="E508" s="74" t="str">
        <f>IF('3. Input Data'!E516=0,"--",'3. Input Data'!E516)</f>
        <v>--</v>
      </c>
      <c r="F508" s="58">
        <f t="shared" si="71"/>
        <v>0</v>
      </c>
      <c r="G508" s="51" t="str">
        <f>IF('3. Input Data'!G516=0,"--",'3. Input Data'!G516)</f>
        <v>--</v>
      </c>
      <c r="H508" s="58">
        <f t="shared" si="72"/>
        <v>0</v>
      </c>
      <c r="I508" s="51" t="str">
        <f>IF('3. Input Data'!H516=0,"--",'3. Input Data'!H516)</f>
        <v>--</v>
      </c>
      <c r="J508" s="58">
        <f t="shared" si="73"/>
        <v>0</v>
      </c>
      <c r="K508" s="51" t="str">
        <f>IF('3. Input Data'!I516=0,"--",'3. Input Data'!I516)</f>
        <v>--</v>
      </c>
      <c r="L508" s="58">
        <f t="shared" si="74"/>
        <v>0</v>
      </c>
      <c r="M508" s="51" t="str">
        <f>IF('3. Input Data'!J516=0,"--",'3. Input Data'!J516)</f>
        <v>--</v>
      </c>
      <c r="N508" s="58">
        <f t="shared" si="75"/>
        <v>0</v>
      </c>
      <c r="O508" s="51" t="str">
        <f>IF('3. Input Data'!K516=0,"--",'3. Input Data'!K516)</f>
        <v>--</v>
      </c>
      <c r="P508" s="58">
        <f t="shared" si="76"/>
        <v>0</v>
      </c>
      <c r="Q508" s="51" t="str">
        <f>IF('3. Input Data'!L516=0,"--",'3. Input Data'!L516)</f>
        <v>--</v>
      </c>
      <c r="R508" s="58">
        <f t="shared" si="77"/>
        <v>0</v>
      </c>
      <c r="S508" s="74">
        <f t="shared" si="78"/>
        <v>0</v>
      </c>
      <c r="T508" s="58">
        <f t="shared" si="79"/>
        <v>0</v>
      </c>
    </row>
    <row r="509" spans="1:20" x14ac:dyDescent="0.2">
      <c r="A509" s="71">
        <v>502</v>
      </c>
      <c r="B509" s="39">
        <f>'3. Input Data'!B517</f>
        <v>0</v>
      </c>
      <c r="C509" s="51" t="str">
        <f>IF('3. Input Data'!D517=0,"--",'3. Input Data'!D517)</f>
        <v>--</v>
      </c>
      <c r="D509" s="58">
        <f t="shared" si="70"/>
        <v>0</v>
      </c>
      <c r="E509" s="74" t="str">
        <f>IF('3. Input Data'!E517=0,"--",'3. Input Data'!E517)</f>
        <v>--</v>
      </c>
      <c r="F509" s="58">
        <f t="shared" si="71"/>
        <v>0</v>
      </c>
      <c r="G509" s="51" t="str">
        <f>IF('3. Input Data'!G517=0,"--",'3. Input Data'!G517)</f>
        <v>--</v>
      </c>
      <c r="H509" s="58">
        <f t="shared" si="72"/>
        <v>0</v>
      </c>
      <c r="I509" s="51" t="str">
        <f>IF('3. Input Data'!H517=0,"--",'3. Input Data'!H517)</f>
        <v>--</v>
      </c>
      <c r="J509" s="58">
        <f t="shared" si="73"/>
        <v>0</v>
      </c>
      <c r="K509" s="51" t="str">
        <f>IF('3. Input Data'!I517=0,"--",'3. Input Data'!I517)</f>
        <v>--</v>
      </c>
      <c r="L509" s="58">
        <f t="shared" si="74"/>
        <v>0</v>
      </c>
      <c r="M509" s="51" t="str">
        <f>IF('3. Input Data'!J517=0,"--",'3. Input Data'!J517)</f>
        <v>--</v>
      </c>
      <c r="N509" s="58">
        <f t="shared" si="75"/>
        <v>0</v>
      </c>
      <c r="O509" s="51" t="str">
        <f>IF('3. Input Data'!K517=0,"--",'3. Input Data'!K517)</f>
        <v>--</v>
      </c>
      <c r="P509" s="58">
        <f t="shared" si="76"/>
        <v>0</v>
      </c>
      <c r="Q509" s="51" t="str">
        <f>IF('3. Input Data'!L517=0,"--",'3. Input Data'!L517)</f>
        <v>--</v>
      </c>
      <c r="R509" s="58">
        <f t="shared" si="77"/>
        <v>0</v>
      </c>
      <c r="S509" s="74">
        <f t="shared" si="78"/>
        <v>0</v>
      </c>
      <c r="T509" s="58">
        <f t="shared" si="79"/>
        <v>0</v>
      </c>
    </row>
    <row r="510" spans="1:20" x14ac:dyDescent="0.2">
      <c r="A510" s="71">
        <v>503</v>
      </c>
      <c r="B510" s="39">
        <f>'3. Input Data'!B518</f>
        <v>0</v>
      </c>
      <c r="C510" s="51" t="str">
        <f>IF('3. Input Data'!D518=0,"--",'3. Input Data'!D518)</f>
        <v>--</v>
      </c>
      <c r="D510" s="58">
        <f t="shared" si="70"/>
        <v>0</v>
      </c>
      <c r="E510" s="74" t="str">
        <f>IF('3. Input Data'!E518=0,"--",'3. Input Data'!E518)</f>
        <v>--</v>
      </c>
      <c r="F510" s="58">
        <f t="shared" si="71"/>
        <v>0</v>
      </c>
      <c r="G510" s="51" t="str">
        <f>IF('3. Input Data'!G518=0,"--",'3. Input Data'!G518)</f>
        <v>--</v>
      </c>
      <c r="H510" s="58">
        <f t="shared" si="72"/>
        <v>0</v>
      </c>
      <c r="I510" s="51" t="str">
        <f>IF('3. Input Data'!H518=0,"--",'3. Input Data'!H518)</f>
        <v>--</v>
      </c>
      <c r="J510" s="58">
        <f t="shared" si="73"/>
        <v>0</v>
      </c>
      <c r="K510" s="51" t="str">
        <f>IF('3. Input Data'!I518=0,"--",'3. Input Data'!I518)</f>
        <v>--</v>
      </c>
      <c r="L510" s="58">
        <f t="shared" si="74"/>
        <v>0</v>
      </c>
      <c r="M510" s="51" t="str">
        <f>IF('3. Input Data'!J518=0,"--",'3. Input Data'!J518)</f>
        <v>--</v>
      </c>
      <c r="N510" s="58">
        <f t="shared" si="75"/>
        <v>0</v>
      </c>
      <c r="O510" s="51" t="str">
        <f>IF('3. Input Data'!K518=0,"--",'3. Input Data'!K518)</f>
        <v>--</v>
      </c>
      <c r="P510" s="58">
        <f t="shared" si="76"/>
        <v>0</v>
      </c>
      <c r="Q510" s="51" t="str">
        <f>IF('3. Input Data'!L518=0,"--",'3. Input Data'!L518)</f>
        <v>--</v>
      </c>
      <c r="R510" s="58">
        <f t="shared" si="77"/>
        <v>0</v>
      </c>
      <c r="S510" s="74">
        <f t="shared" si="78"/>
        <v>0</v>
      </c>
      <c r="T510" s="58">
        <f t="shared" si="79"/>
        <v>0</v>
      </c>
    </row>
    <row r="511" spans="1:20" x14ac:dyDescent="0.2">
      <c r="A511" s="71">
        <v>504</v>
      </c>
      <c r="B511" s="39">
        <f>'3. Input Data'!B519</f>
        <v>0</v>
      </c>
      <c r="C511" s="51" t="str">
        <f>IF('3. Input Data'!D519=0,"--",'3. Input Data'!D519)</f>
        <v>--</v>
      </c>
      <c r="D511" s="58">
        <f t="shared" si="70"/>
        <v>0</v>
      </c>
      <c r="E511" s="74" t="str">
        <f>IF('3. Input Data'!E519=0,"--",'3. Input Data'!E519)</f>
        <v>--</v>
      </c>
      <c r="F511" s="58">
        <f t="shared" si="71"/>
        <v>0</v>
      </c>
      <c r="G511" s="51" t="str">
        <f>IF('3. Input Data'!G519=0,"--",'3. Input Data'!G519)</f>
        <v>--</v>
      </c>
      <c r="H511" s="58">
        <f t="shared" si="72"/>
        <v>0</v>
      </c>
      <c r="I511" s="51" t="str">
        <f>IF('3. Input Data'!H519=0,"--",'3. Input Data'!H519)</f>
        <v>--</v>
      </c>
      <c r="J511" s="58">
        <f t="shared" si="73"/>
        <v>0</v>
      </c>
      <c r="K511" s="51" t="str">
        <f>IF('3. Input Data'!I519=0,"--",'3. Input Data'!I519)</f>
        <v>--</v>
      </c>
      <c r="L511" s="58">
        <f t="shared" si="74"/>
        <v>0</v>
      </c>
      <c r="M511" s="51" t="str">
        <f>IF('3. Input Data'!J519=0,"--",'3. Input Data'!J519)</f>
        <v>--</v>
      </c>
      <c r="N511" s="58">
        <f t="shared" si="75"/>
        <v>0</v>
      </c>
      <c r="O511" s="51" t="str">
        <f>IF('3. Input Data'!K519=0,"--",'3. Input Data'!K519)</f>
        <v>--</v>
      </c>
      <c r="P511" s="58">
        <f t="shared" si="76"/>
        <v>0</v>
      </c>
      <c r="Q511" s="51" t="str">
        <f>IF('3. Input Data'!L519=0,"--",'3. Input Data'!L519)</f>
        <v>--</v>
      </c>
      <c r="R511" s="58">
        <f t="shared" si="77"/>
        <v>0</v>
      </c>
      <c r="S511" s="74">
        <f t="shared" si="78"/>
        <v>0</v>
      </c>
      <c r="T511" s="58">
        <f t="shared" si="79"/>
        <v>0</v>
      </c>
    </row>
    <row r="512" spans="1:20" x14ac:dyDescent="0.2">
      <c r="A512" s="71">
        <v>505</v>
      </c>
      <c r="B512" s="39">
        <f>'3. Input Data'!B520</f>
        <v>0</v>
      </c>
      <c r="C512" s="51" t="str">
        <f>IF('3. Input Data'!D520=0,"--",'3. Input Data'!D520)</f>
        <v>--</v>
      </c>
      <c r="D512" s="58">
        <f t="shared" si="70"/>
        <v>0</v>
      </c>
      <c r="E512" s="74" t="str">
        <f>IF('3. Input Data'!E520=0,"--",'3. Input Data'!E520)</f>
        <v>--</v>
      </c>
      <c r="F512" s="58">
        <f t="shared" si="71"/>
        <v>0</v>
      </c>
      <c r="G512" s="51" t="str">
        <f>IF('3. Input Data'!G520=0,"--",'3. Input Data'!G520)</f>
        <v>--</v>
      </c>
      <c r="H512" s="58">
        <f t="shared" si="72"/>
        <v>0</v>
      </c>
      <c r="I512" s="51" t="str">
        <f>IF('3. Input Data'!H520=0,"--",'3. Input Data'!H520)</f>
        <v>--</v>
      </c>
      <c r="J512" s="58">
        <f t="shared" si="73"/>
        <v>0</v>
      </c>
      <c r="K512" s="51" t="str">
        <f>IF('3. Input Data'!I520=0,"--",'3. Input Data'!I520)</f>
        <v>--</v>
      </c>
      <c r="L512" s="58">
        <f t="shared" si="74"/>
        <v>0</v>
      </c>
      <c r="M512" s="51" t="str">
        <f>IF('3. Input Data'!J520=0,"--",'3. Input Data'!J520)</f>
        <v>--</v>
      </c>
      <c r="N512" s="58">
        <f t="shared" si="75"/>
        <v>0</v>
      </c>
      <c r="O512" s="51" t="str">
        <f>IF('3. Input Data'!K520=0,"--",'3. Input Data'!K520)</f>
        <v>--</v>
      </c>
      <c r="P512" s="58">
        <f t="shared" si="76"/>
        <v>0</v>
      </c>
      <c r="Q512" s="51" t="str">
        <f>IF('3. Input Data'!L520=0,"--",'3. Input Data'!L520)</f>
        <v>--</v>
      </c>
      <c r="R512" s="58">
        <f t="shared" si="77"/>
        <v>0</v>
      </c>
      <c r="S512" s="74">
        <f t="shared" si="78"/>
        <v>0</v>
      </c>
      <c r="T512" s="58">
        <f t="shared" si="79"/>
        <v>0</v>
      </c>
    </row>
    <row r="513" spans="1:20" x14ac:dyDescent="0.2">
      <c r="A513" s="71">
        <v>506</v>
      </c>
      <c r="B513" s="39">
        <f>'3. Input Data'!B521</f>
        <v>0</v>
      </c>
      <c r="C513" s="51" t="str">
        <f>IF('3. Input Data'!D521=0,"--",'3. Input Data'!D521)</f>
        <v>--</v>
      </c>
      <c r="D513" s="58">
        <f t="shared" si="70"/>
        <v>0</v>
      </c>
      <c r="E513" s="74" t="str">
        <f>IF('3. Input Data'!E521=0,"--",'3. Input Data'!E521)</f>
        <v>--</v>
      </c>
      <c r="F513" s="58">
        <f t="shared" si="71"/>
        <v>0</v>
      </c>
      <c r="G513" s="51" t="str">
        <f>IF('3. Input Data'!G521=0,"--",'3. Input Data'!G521)</f>
        <v>--</v>
      </c>
      <c r="H513" s="58">
        <f t="shared" si="72"/>
        <v>0</v>
      </c>
      <c r="I513" s="51" t="str">
        <f>IF('3. Input Data'!H521=0,"--",'3. Input Data'!H521)</f>
        <v>--</v>
      </c>
      <c r="J513" s="58">
        <f t="shared" si="73"/>
        <v>0</v>
      </c>
      <c r="K513" s="51" t="str">
        <f>IF('3. Input Data'!I521=0,"--",'3. Input Data'!I521)</f>
        <v>--</v>
      </c>
      <c r="L513" s="58">
        <f t="shared" si="74"/>
        <v>0</v>
      </c>
      <c r="M513" s="51" t="str">
        <f>IF('3. Input Data'!J521=0,"--",'3. Input Data'!J521)</f>
        <v>--</v>
      </c>
      <c r="N513" s="58">
        <f t="shared" si="75"/>
        <v>0</v>
      </c>
      <c r="O513" s="51" t="str">
        <f>IF('3. Input Data'!K521=0,"--",'3. Input Data'!K521)</f>
        <v>--</v>
      </c>
      <c r="P513" s="58">
        <f t="shared" si="76"/>
        <v>0</v>
      </c>
      <c r="Q513" s="51" t="str">
        <f>IF('3. Input Data'!L521=0,"--",'3. Input Data'!L521)</f>
        <v>--</v>
      </c>
      <c r="R513" s="58">
        <f t="shared" si="77"/>
        <v>0</v>
      </c>
      <c r="S513" s="74">
        <f t="shared" si="78"/>
        <v>0</v>
      </c>
      <c r="T513" s="58">
        <f t="shared" si="79"/>
        <v>0</v>
      </c>
    </row>
    <row r="514" spans="1:20" x14ac:dyDescent="0.2">
      <c r="A514" s="71">
        <v>507</v>
      </c>
      <c r="B514" s="39">
        <f>'3. Input Data'!B522</f>
        <v>0</v>
      </c>
      <c r="C514" s="51" t="str">
        <f>IF('3. Input Data'!D522=0,"--",'3. Input Data'!D522)</f>
        <v>--</v>
      </c>
      <c r="D514" s="58">
        <f t="shared" si="70"/>
        <v>0</v>
      </c>
      <c r="E514" s="74" t="str">
        <f>IF('3. Input Data'!E522=0,"--",'3. Input Data'!E522)</f>
        <v>--</v>
      </c>
      <c r="F514" s="58">
        <f t="shared" si="71"/>
        <v>0</v>
      </c>
      <c r="G514" s="51" t="str">
        <f>IF('3. Input Data'!G522=0,"--",'3. Input Data'!G522)</f>
        <v>--</v>
      </c>
      <c r="H514" s="58">
        <f t="shared" si="72"/>
        <v>0</v>
      </c>
      <c r="I514" s="51" t="str">
        <f>IF('3. Input Data'!H522=0,"--",'3. Input Data'!H522)</f>
        <v>--</v>
      </c>
      <c r="J514" s="58">
        <f t="shared" si="73"/>
        <v>0</v>
      </c>
      <c r="K514" s="51" t="str">
        <f>IF('3. Input Data'!I522=0,"--",'3. Input Data'!I522)</f>
        <v>--</v>
      </c>
      <c r="L514" s="58">
        <f t="shared" si="74"/>
        <v>0</v>
      </c>
      <c r="M514" s="51" t="str">
        <f>IF('3. Input Data'!J522=0,"--",'3. Input Data'!J522)</f>
        <v>--</v>
      </c>
      <c r="N514" s="58">
        <f t="shared" si="75"/>
        <v>0</v>
      </c>
      <c r="O514" s="51" t="str">
        <f>IF('3. Input Data'!K522=0,"--",'3. Input Data'!K522)</f>
        <v>--</v>
      </c>
      <c r="P514" s="58">
        <f t="shared" si="76"/>
        <v>0</v>
      </c>
      <c r="Q514" s="51" t="str">
        <f>IF('3. Input Data'!L522=0,"--",'3. Input Data'!L522)</f>
        <v>--</v>
      </c>
      <c r="R514" s="58">
        <f t="shared" si="77"/>
        <v>0</v>
      </c>
      <c r="S514" s="74">
        <f t="shared" si="78"/>
        <v>0</v>
      </c>
      <c r="T514" s="58">
        <f t="shared" si="79"/>
        <v>0</v>
      </c>
    </row>
    <row r="515" spans="1:20" x14ac:dyDescent="0.2">
      <c r="A515" s="71">
        <v>508</v>
      </c>
      <c r="B515" s="39">
        <f>'3. Input Data'!B523</f>
        <v>0</v>
      </c>
      <c r="C515" s="51" t="str">
        <f>IF('3. Input Data'!D523=0,"--",'3. Input Data'!D523)</f>
        <v>--</v>
      </c>
      <c r="D515" s="58">
        <f t="shared" si="70"/>
        <v>0</v>
      </c>
      <c r="E515" s="74" t="str">
        <f>IF('3. Input Data'!E523=0,"--",'3. Input Data'!E523)</f>
        <v>--</v>
      </c>
      <c r="F515" s="58">
        <f t="shared" si="71"/>
        <v>0</v>
      </c>
      <c r="G515" s="51" t="str">
        <f>IF('3. Input Data'!G523=0,"--",'3. Input Data'!G523)</f>
        <v>--</v>
      </c>
      <c r="H515" s="58">
        <f t="shared" si="72"/>
        <v>0</v>
      </c>
      <c r="I515" s="51" t="str">
        <f>IF('3. Input Data'!H523=0,"--",'3. Input Data'!H523)</f>
        <v>--</v>
      </c>
      <c r="J515" s="58">
        <f t="shared" si="73"/>
        <v>0</v>
      </c>
      <c r="K515" s="51" t="str">
        <f>IF('3. Input Data'!I523=0,"--",'3. Input Data'!I523)</f>
        <v>--</v>
      </c>
      <c r="L515" s="58">
        <f t="shared" si="74"/>
        <v>0</v>
      </c>
      <c r="M515" s="51" t="str">
        <f>IF('3. Input Data'!J523=0,"--",'3. Input Data'!J523)</f>
        <v>--</v>
      </c>
      <c r="N515" s="58">
        <f t="shared" si="75"/>
        <v>0</v>
      </c>
      <c r="O515" s="51" t="str">
        <f>IF('3. Input Data'!K523=0,"--",'3. Input Data'!K523)</f>
        <v>--</v>
      </c>
      <c r="P515" s="58">
        <f t="shared" si="76"/>
        <v>0</v>
      </c>
      <c r="Q515" s="51" t="str">
        <f>IF('3. Input Data'!L523=0,"--",'3. Input Data'!L523)</f>
        <v>--</v>
      </c>
      <c r="R515" s="58">
        <f t="shared" si="77"/>
        <v>0</v>
      </c>
      <c r="S515" s="74">
        <f t="shared" si="78"/>
        <v>0</v>
      </c>
      <c r="T515" s="58">
        <f t="shared" si="79"/>
        <v>0</v>
      </c>
    </row>
    <row r="516" spans="1:20" x14ac:dyDescent="0.2">
      <c r="A516" s="71">
        <v>509</v>
      </c>
      <c r="B516" s="39">
        <f>'3. Input Data'!B524</f>
        <v>0</v>
      </c>
      <c r="C516" s="51" t="str">
        <f>IF('3. Input Data'!D524=0,"--",'3. Input Data'!D524)</f>
        <v>--</v>
      </c>
      <c r="D516" s="58">
        <f t="shared" si="70"/>
        <v>0</v>
      </c>
      <c r="E516" s="74" t="str">
        <f>IF('3. Input Data'!E524=0,"--",'3. Input Data'!E524)</f>
        <v>--</v>
      </c>
      <c r="F516" s="58">
        <f t="shared" si="71"/>
        <v>0</v>
      </c>
      <c r="G516" s="51" t="str">
        <f>IF('3. Input Data'!G524=0,"--",'3. Input Data'!G524)</f>
        <v>--</v>
      </c>
      <c r="H516" s="58">
        <f t="shared" si="72"/>
        <v>0</v>
      </c>
      <c r="I516" s="51" t="str">
        <f>IF('3. Input Data'!H524=0,"--",'3. Input Data'!H524)</f>
        <v>--</v>
      </c>
      <c r="J516" s="58">
        <f t="shared" si="73"/>
        <v>0</v>
      </c>
      <c r="K516" s="51" t="str">
        <f>IF('3. Input Data'!I524=0,"--",'3. Input Data'!I524)</f>
        <v>--</v>
      </c>
      <c r="L516" s="58">
        <f t="shared" si="74"/>
        <v>0</v>
      </c>
      <c r="M516" s="51" t="str">
        <f>IF('3. Input Data'!J524=0,"--",'3. Input Data'!J524)</f>
        <v>--</v>
      </c>
      <c r="N516" s="58">
        <f t="shared" si="75"/>
        <v>0</v>
      </c>
      <c r="O516" s="51" t="str">
        <f>IF('3. Input Data'!K524=0,"--",'3. Input Data'!K524)</f>
        <v>--</v>
      </c>
      <c r="P516" s="58">
        <f t="shared" si="76"/>
        <v>0</v>
      </c>
      <c r="Q516" s="51" t="str">
        <f>IF('3. Input Data'!L524=0,"--",'3. Input Data'!L524)</f>
        <v>--</v>
      </c>
      <c r="R516" s="58">
        <f t="shared" si="77"/>
        <v>0</v>
      </c>
      <c r="S516" s="74">
        <f t="shared" si="78"/>
        <v>0</v>
      </c>
      <c r="T516" s="58">
        <f t="shared" si="79"/>
        <v>0</v>
      </c>
    </row>
    <row r="517" spans="1:20" x14ac:dyDescent="0.2">
      <c r="A517" s="71">
        <v>510</v>
      </c>
      <c r="B517" s="39">
        <f>'3. Input Data'!B525</f>
        <v>0</v>
      </c>
      <c r="C517" s="51" t="str">
        <f>IF('3. Input Data'!D525=0,"--",'3. Input Data'!D525)</f>
        <v>--</v>
      </c>
      <c r="D517" s="58">
        <f t="shared" si="70"/>
        <v>0</v>
      </c>
      <c r="E517" s="74" t="str">
        <f>IF('3. Input Data'!E525=0,"--",'3. Input Data'!E525)</f>
        <v>--</v>
      </c>
      <c r="F517" s="58">
        <f t="shared" si="71"/>
        <v>0</v>
      </c>
      <c r="G517" s="51" t="str">
        <f>IF('3. Input Data'!G525=0,"--",'3. Input Data'!G525)</f>
        <v>--</v>
      </c>
      <c r="H517" s="58">
        <f t="shared" si="72"/>
        <v>0</v>
      </c>
      <c r="I517" s="51" t="str">
        <f>IF('3. Input Data'!H525=0,"--",'3. Input Data'!H525)</f>
        <v>--</v>
      </c>
      <c r="J517" s="58">
        <f t="shared" si="73"/>
        <v>0</v>
      </c>
      <c r="K517" s="51" t="str">
        <f>IF('3. Input Data'!I525=0,"--",'3. Input Data'!I525)</f>
        <v>--</v>
      </c>
      <c r="L517" s="58">
        <f t="shared" si="74"/>
        <v>0</v>
      </c>
      <c r="M517" s="51" t="str">
        <f>IF('3. Input Data'!J525=0,"--",'3. Input Data'!J525)</f>
        <v>--</v>
      </c>
      <c r="N517" s="58">
        <f t="shared" si="75"/>
        <v>0</v>
      </c>
      <c r="O517" s="51" t="str">
        <f>IF('3. Input Data'!K525=0,"--",'3. Input Data'!K525)</f>
        <v>--</v>
      </c>
      <c r="P517" s="58">
        <f t="shared" si="76"/>
        <v>0</v>
      </c>
      <c r="Q517" s="51" t="str">
        <f>IF('3. Input Data'!L525=0,"--",'3. Input Data'!L525)</f>
        <v>--</v>
      </c>
      <c r="R517" s="58">
        <f t="shared" si="77"/>
        <v>0</v>
      </c>
      <c r="S517" s="74">
        <f t="shared" si="78"/>
        <v>0</v>
      </c>
      <c r="T517" s="58">
        <f t="shared" si="79"/>
        <v>0</v>
      </c>
    </row>
    <row r="518" spans="1:20" x14ac:dyDescent="0.2">
      <c r="A518" s="71">
        <v>511</v>
      </c>
      <c r="B518" s="39">
        <f>'3. Input Data'!B526</f>
        <v>0</v>
      </c>
      <c r="C518" s="51" t="str">
        <f>IF('3. Input Data'!D526=0,"--",'3. Input Data'!D526)</f>
        <v>--</v>
      </c>
      <c r="D518" s="58">
        <f t="shared" si="70"/>
        <v>0</v>
      </c>
      <c r="E518" s="74" t="str">
        <f>IF('3. Input Data'!E526=0,"--",'3. Input Data'!E526)</f>
        <v>--</v>
      </c>
      <c r="F518" s="58">
        <f t="shared" si="71"/>
        <v>0</v>
      </c>
      <c r="G518" s="51" t="str">
        <f>IF('3. Input Data'!G526=0,"--",'3. Input Data'!G526)</f>
        <v>--</v>
      </c>
      <c r="H518" s="58">
        <f t="shared" si="72"/>
        <v>0</v>
      </c>
      <c r="I518" s="51" t="str">
        <f>IF('3. Input Data'!H526=0,"--",'3. Input Data'!H526)</f>
        <v>--</v>
      </c>
      <c r="J518" s="58">
        <f t="shared" si="73"/>
        <v>0</v>
      </c>
      <c r="K518" s="51" t="str">
        <f>IF('3. Input Data'!I526=0,"--",'3. Input Data'!I526)</f>
        <v>--</v>
      </c>
      <c r="L518" s="58">
        <f t="shared" si="74"/>
        <v>0</v>
      </c>
      <c r="M518" s="51" t="str">
        <f>IF('3. Input Data'!J526=0,"--",'3. Input Data'!J526)</f>
        <v>--</v>
      </c>
      <c r="N518" s="58">
        <f t="shared" si="75"/>
        <v>0</v>
      </c>
      <c r="O518" s="51" t="str">
        <f>IF('3. Input Data'!K526=0,"--",'3. Input Data'!K526)</f>
        <v>--</v>
      </c>
      <c r="P518" s="58">
        <f t="shared" si="76"/>
        <v>0</v>
      </c>
      <c r="Q518" s="51" t="str">
        <f>IF('3. Input Data'!L526=0,"--",'3. Input Data'!L526)</f>
        <v>--</v>
      </c>
      <c r="R518" s="58">
        <f t="shared" si="77"/>
        <v>0</v>
      </c>
      <c r="S518" s="74">
        <f t="shared" si="78"/>
        <v>0</v>
      </c>
      <c r="T518" s="58">
        <f t="shared" si="79"/>
        <v>0</v>
      </c>
    </row>
    <row r="519" spans="1:20" x14ac:dyDescent="0.2">
      <c r="A519" s="71">
        <v>512</v>
      </c>
      <c r="B519" s="39">
        <f>'3. Input Data'!B527</f>
        <v>0</v>
      </c>
      <c r="C519" s="51" t="str">
        <f>IF('3. Input Data'!D527=0,"--",'3. Input Data'!D527)</f>
        <v>--</v>
      </c>
      <c r="D519" s="58">
        <f t="shared" si="70"/>
        <v>0</v>
      </c>
      <c r="E519" s="74" t="str">
        <f>IF('3. Input Data'!E527=0,"--",'3. Input Data'!E527)</f>
        <v>--</v>
      </c>
      <c r="F519" s="58">
        <f t="shared" si="71"/>
        <v>0</v>
      </c>
      <c r="G519" s="51" t="str">
        <f>IF('3. Input Data'!G527=0,"--",'3. Input Data'!G527)</f>
        <v>--</v>
      </c>
      <c r="H519" s="58">
        <f t="shared" si="72"/>
        <v>0</v>
      </c>
      <c r="I519" s="51" t="str">
        <f>IF('3. Input Data'!H527=0,"--",'3. Input Data'!H527)</f>
        <v>--</v>
      </c>
      <c r="J519" s="58">
        <f t="shared" si="73"/>
        <v>0</v>
      </c>
      <c r="K519" s="51" t="str">
        <f>IF('3. Input Data'!I527=0,"--",'3. Input Data'!I527)</f>
        <v>--</v>
      </c>
      <c r="L519" s="58">
        <f t="shared" si="74"/>
        <v>0</v>
      </c>
      <c r="M519" s="51" t="str">
        <f>IF('3. Input Data'!J527=0,"--",'3. Input Data'!J527)</f>
        <v>--</v>
      </c>
      <c r="N519" s="58">
        <f t="shared" si="75"/>
        <v>0</v>
      </c>
      <c r="O519" s="51" t="str">
        <f>IF('3. Input Data'!K527=0,"--",'3. Input Data'!K527)</f>
        <v>--</v>
      </c>
      <c r="P519" s="58">
        <f t="shared" si="76"/>
        <v>0</v>
      </c>
      <c r="Q519" s="51" t="str">
        <f>IF('3. Input Data'!L527=0,"--",'3. Input Data'!L527)</f>
        <v>--</v>
      </c>
      <c r="R519" s="58">
        <f t="shared" si="77"/>
        <v>0</v>
      </c>
      <c r="S519" s="74">
        <f t="shared" si="78"/>
        <v>0</v>
      </c>
      <c r="T519" s="58">
        <f t="shared" si="79"/>
        <v>0</v>
      </c>
    </row>
    <row r="520" spans="1:20" x14ac:dyDescent="0.2">
      <c r="A520" s="71">
        <v>513</v>
      </c>
      <c r="B520" s="39">
        <f>'3. Input Data'!B528</f>
        <v>0</v>
      </c>
      <c r="C520" s="51" t="str">
        <f>IF('3. Input Data'!D528=0,"--",'3. Input Data'!D528)</f>
        <v>--</v>
      </c>
      <c r="D520" s="58">
        <f t="shared" si="70"/>
        <v>0</v>
      </c>
      <c r="E520" s="74" t="str">
        <f>IF('3. Input Data'!E528=0,"--",'3. Input Data'!E528)</f>
        <v>--</v>
      </c>
      <c r="F520" s="58">
        <f t="shared" si="71"/>
        <v>0</v>
      </c>
      <c r="G520" s="51" t="str">
        <f>IF('3. Input Data'!G528=0,"--",'3. Input Data'!G528)</f>
        <v>--</v>
      </c>
      <c r="H520" s="58">
        <f t="shared" si="72"/>
        <v>0</v>
      </c>
      <c r="I520" s="51" t="str">
        <f>IF('3. Input Data'!H528=0,"--",'3. Input Data'!H528)</f>
        <v>--</v>
      </c>
      <c r="J520" s="58">
        <f t="shared" si="73"/>
        <v>0</v>
      </c>
      <c r="K520" s="51" t="str">
        <f>IF('3. Input Data'!I528=0,"--",'3. Input Data'!I528)</f>
        <v>--</v>
      </c>
      <c r="L520" s="58">
        <f t="shared" si="74"/>
        <v>0</v>
      </c>
      <c r="M520" s="51" t="str">
        <f>IF('3. Input Data'!J528=0,"--",'3. Input Data'!J528)</f>
        <v>--</v>
      </c>
      <c r="N520" s="58">
        <f t="shared" si="75"/>
        <v>0</v>
      </c>
      <c r="O520" s="51" t="str">
        <f>IF('3. Input Data'!K528=0,"--",'3. Input Data'!K528)</f>
        <v>--</v>
      </c>
      <c r="P520" s="58">
        <f t="shared" si="76"/>
        <v>0</v>
      </c>
      <c r="Q520" s="51" t="str">
        <f>IF('3. Input Data'!L528=0,"--",'3. Input Data'!L528)</f>
        <v>--</v>
      </c>
      <c r="R520" s="58">
        <f t="shared" si="77"/>
        <v>0</v>
      </c>
      <c r="S520" s="74">
        <f t="shared" si="78"/>
        <v>0</v>
      </c>
      <c r="T520" s="58">
        <f t="shared" si="79"/>
        <v>0</v>
      </c>
    </row>
    <row r="521" spans="1:20" x14ac:dyDescent="0.2">
      <c r="A521" s="71">
        <v>514</v>
      </c>
      <c r="B521" s="39">
        <f>'3. Input Data'!B529</f>
        <v>0</v>
      </c>
      <c r="C521" s="51" t="str">
        <f>IF('3. Input Data'!D529=0,"--",'3. Input Data'!D529)</f>
        <v>--</v>
      </c>
      <c r="D521" s="58">
        <f t="shared" ref="D521:D584" si="80">IF(C521="--",0,LOG10(5+STANDARDIZE(C521,$C$1,$D$2)))</f>
        <v>0</v>
      </c>
      <c r="E521" s="74" t="str">
        <f>IF('3. Input Data'!E529=0,"--",'3. Input Data'!E529)</f>
        <v>--</v>
      </c>
      <c r="F521" s="58">
        <f t="shared" ref="F521:F584" si="81">IF(E521="--",0,LOG10(5+STANDARDIZE(E521,$E$1,$F$2)))</f>
        <v>0</v>
      </c>
      <c r="G521" s="51" t="str">
        <f>IF('3. Input Data'!G529=0,"--",'3. Input Data'!G529)</f>
        <v>--</v>
      </c>
      <c r="H521" s="58">
        <f t="shared" ref="H521:H584" si="82">IF(G521="--",0,LOG10(5+STANDARDIZE(G521,$G$1,$H$2)))</f>
        <v>0</v>
      </c>
      <c r="I521" s="51" t="str">
        <f>IF('3. Input Data'!H529=0,"--",'3. Input Data'!H529)</f>
        <v>--</v>
      </c>
      <c r="J521" s="58">
        <f t="shared" ref="J521:J584" si="83">IF(I521="--",0,LOG10(5+STANDARDIZE(I521,$I$1,$J$2)))</f>
        <v>0</v>
      </c>
      <c r="K521" s="51" t="str">
        <f>IF('3. Input Data'!I529=0,"--",'3. Input Data'!I529)</f>
        <v>--</v>
      </c>
      <c r="L521" s="58">
        <f t="shared" ref="L521:L584" si="84">IF(K521="--",0,LOG10(5+STANDARDIZE(K521,$K$1,$L$2)))</f>
        <v>0</v>
      </c>
      <c r="M521" s="51" t="str">
        <f>IF('3. Input Data'!J529=0,"--",'3. Input Data'!J529)</f>
        <v>--</v>
      </c>
      <c r="N521" s="58">
        <f t="shared" ref="N521:N584" si="85">IF(M521="--",0,LOG10(5+STANDARDIZE(M521,$M$1,$N$2)))</f>
        <v>0</v>
      </c>
      <c r="O521" s="51" t="str">
        <f>IF('3. Input Data'!K529=0,"--",'3. Input Data'!K529)</f>
        <v>--</v>
      </c>
      <c r="P521" s="58">
        <f t="shared" ref="P521:P584" si="86">IF(O521="--",0,LOG10(5+STANDARDIZE(O521,$O$1,$P$2)))</f>
        <v>0</v>
      </c>
      <c r="Q521" s="51" t="str">
        <f>IF('3. Input Data'!L529=0,"--",'3. Input Data'!L529)</f>
        <v>--</v>
      </c>
      <c r="R521" s="58">
        <f t="shared" ref="R521:R584" si="87">IF(Q521="--",0,LOG10(5+STANDARDIZE(Q521,$Q$1,$R$2)))</f>
        <v>0</v>
      </c>
      <c r="S521" s="74">
        <f t="shared" ref="S521:S584" si="88">IF(O521="--",0,O521)+IF(Q521="--",0,Q521)</f>
        <v>0</v>
      </c>
      <c r="T521" s="58">
        <f t="shared" ref="T521:T584" si="89">IF(S521=0,0,LOG10(5+STANDARDIZE(S521,$S$1,$T$2)))</f>
        <v>0</v>
      </c>
    </row>
    <row r="522" spans="1:20" x14ac:dyDescent="0.2">
      <c r="A522" s="71">
        <v>515</v>
      </c>
      <c r="B522" s="39">
        <f>'3. Input Data'!B530</f>
        <v>0</v>
      </c>
      <c r="C522" s="51" t="str">
        <f>IF('3. Input Data'!D530=0,"--",'3. Input Data'!D530)</f>
        <v>--</v>
      </c>
      <c r="D522" s="58">
        <f t="shared" si="80"/>
        <v>0</v>
      </c>
      <c r="E522" s="74" t="str">
        <f>IF('3. Input Data'!E530=0,"--",'3. Input Data'!E530)</f>
        <v>--</v>
      </c>
      <c r="F522" s="58">
        <f t="shared" si="81"/>
        <v>0</v>
      </c>
      <c r="G522" s="51" t="str">
        <f>IF('3. Input Data'!G530=0,"--",'3. Input Data'!G530)</f>
        <v>--</v>
      </c>
      <c r="H522" s="58">
        <f t="shared" si="82"/>
        <v>0</v>
      </c>
      <c r="I522" s="51" t="str">
        <f>IF('3. Input Data'!H530=0,"--",'3. Input Data'!H530)</f>
        <v>--</v>
      </c>
      <c r="J522" s="58">
        <f t="shared" si="83"/>
        <v>0</v>
      </c>
      <c r="K522" s="51" t="str">
        <f>IF('3. Input Data'!I530=0,"--",'3. Input Data'!I530)</f>
        <v>--</v>
      </c>
      <c r="L522" s="58">
        <f t="shared" si="84"/>
        <v>0</v>
      </c>
      <c r="M522" s="51" t="str">
        <f>IF('3. Input Data'!J530=0,"--",'3. Input Data'!J530)</f>
        <v>--</v>
      </c>
      <c r="N522" s="58">
        <f t="shared" si="85"/>
        <v>0</v>
      </c>
      <c r="O522" s="51" t="str">
        <f>IF('3. Input Data'!K530=0,"--",'3. Input Data'!K530)</f>
        <v>--</v>
      </c>
      <c r="P522" s="58">
        <f t="shared" si="86"/>
        <v>0</v>
      </c>
      <c r="Q522" s="51" t="str">
        <f>IF('3. Input Data'!L530=0,"--",'3. Input Data'!L530)</f>
        <v>--</v>
      </c>
      <c r="R522" s="58">
        <f t="shared" si="87"/>
        <v>0</v>
      </c>
      <c r="S522" s="74">
        <f t="shared" si="88"/>
        <v>0</v>
      </c>
      <c r="T522" s="58">
        <f t="shared" si="89"/>
        <v>0</v>
      </c>
    </row>
    <row r="523" spans="1:20" x14ac:dyDescent="0.2">
      <c r="A523" s="71">
        <v>516</v>
      </c>
      <c r="B523" s="39">
        <f>'3. Input Data'!B531</f>
        <v>0</v>
      </c>
      <c r="C523" s="51" t="str">
        <f>IF('3. Input Data'!D531=0,"--",'3. Input Data'!D531)</f>
        <v>--</v>
      </c>
      <c r="D523" s="58">
        <f t="shared" si="80"/>
        <v>0</v>
      </c>
      <c r="E523" s="74" t="str">
        <f>IF('3. Input Data'!E531=0,"--",'3. Input Data'!E531)</f>
        <v>--</v>
      </c>
      <c r="F523" s="58">
        <f t="shared" si="81"/>
        <v>0</v>
      </c>
      <c r="G523" s="51" t="str">
        <f>IF('3. Input Data'!G531=0,"--",'3. Input Data'!G531)</f>
        <v>--</v>
      </c>
      <c r="H523" s="58">
        <f t="shared" si="82"/>
        <v>0</v>
      </c>
      <c r="I523" s="51" t="str">
        <f>IF('3. Input Data'!H531=0,"--",'3. Input Data'!H531)</f>
        <v>--</v>
      </c>
      <c r="J523" s="58">
        <f t="shared" si="83"/>
        <v>0</v>
      </c>
      <c r="K523" s="51" t="str">
        <f>IF('3. Input Data'!I531=0,"--",'3. Input Data'!I531)</f>
        <v>--</v>
      </c>
      <c r="L523" s="58">
        <f t="shared" si="84"/>
        <v>0</v>
      </c>
      <c r="M523" s="51" t="str">
        <f>IF('3. Input Data'!J531=0,"--",'3. Input Data'!J531)</f>
        <v>--</v>
      </c>
      <c r="N523" s="58">
        <f t="shared" si="85"/>
        <v>0</v>
      </c>
      <c r="O523" s="51" t="str">
        <f>IF('3. Input Data'!K531=0,"--",'3. Input Data'!K531)</f>
        <v>--</v>
      </c>
      <c r="P523" s="58">
        <f t="shared" si="86"/>
        <v>0</v>
      </c>
      <c r="Q523" s="51" t="str">
        <f>IF('3. Input Data'!L531=0,"--",'3. Input Data'!L531)</f>
        <v>--</v>
      </c>
      <c r="R523" s="58">
        <f t="shared" si="87"/>
        <v>0</v>
      </c>
      <c r="S523" s="74">
        <f t="shared" si="88"/>
        <v>0</v>
      </c>
      <c r="T523" s="58">
        <f t="shared" si="89"/>
        <v>0</v>
      </c>
    </row>
    <row r="524" spans="1:20" x14ac:dyDescent="0.2">
      <c r="A524" s="71">
        <v>517</v>
      </c>
      <c r="B524" s="39">
        <f>'3. Input Data'!B532</f>
        <v>0</v>
      </c>
      <c r="C524" s="51" t="str">
        <f>IF('3. Input Data'!D532=0,"--",'3. Input Data'!D532)</f>
        <v>--</v>
      </c>
      <c r="D524" s="58">
        <f t="shared" si="80"/>
        <v>0</v>
      </c>
      <c r="E524" s="74" t="str">
        <f>IF('3. Input Data'!E532=0,"--",'3. Input Data'!E532)</f>
        <v>--</v>
      </c>
      <c r="F524" s="58">
        <f t="shared" si="81"/>
        <v>0</v>
      </c>
      <c r="G524" s="51" t="str">
        <f>IF('3. Input Data'!G532=0,"--",'3. Input Data'!G532)</f>
        <v>--</v>
      </c>
      <c r="H524" s="58">
        <f t="shared" si="82"/>
        <v>0</v>
      </c>
      <c r="I524" s="51" t="str">
        <f>IF('3. Input Data'!H532=0,"--",'3. Input Data'!H532)</f>
        <v>--</v>
      </c>
      <c r="J524" s="58">
        <f t="shared" si="83"/>
        <v>0</v>
      </c>
      <c r="K524" s="51" t="str">
        <f>IF('3. Input Data'!I532=0,"--",'3. Input Data'!I532)</f>
        <v>--</v>
      </c>
      <c r="L524" s="58">
        <f t="shared" si="84"/>
        <v>0</v>
      </c>
      <c r="M524" s="51" t="str">
        <f>IF('3. Input Data'!J532=0,"--",'3. Input Data'!J532)</f>
        <v>--</v>
      </c>
      <c r="N524" s="58">
        <f t="shared" si="85"/>
        <v>0</v>
      </c>
      <c r="O524" s="51" t="str">
        <f>IF('3. Input Data'!K532=0,"--",'3. Input Data'!K532)</f>
        <v>--</v>
      </c>
      <c r="P524" s="58">
        <f t="shared" si="86"/>
        <v>0</v>
      </c>
      <c r="Q524" s="51" t="str">
        <f>IF('3. Input Data'!L532=0,"--",'3. Input Data'!L532)</f>
        <v>--</v>
      </c>
      <c r="R524" s="58">
        <f t="shared" si="87"/>
        <v>0</v>
      </c>
      <c r="S524" s="74">
        <f t="shared" si="88"/>
        <v>0</v>
      </c>
      <c r="T524" s="58">
        <f t="shared" si="89"/>
        <v>0</v>
      </c>
    </row>
    <row r="525" spans="1:20" x14ac:dyDescent="0.2">
      <c r="A525" s="71">
        <v>518</v>
      </c>
      <c r="B525" s="39">
        <f>'3. Input Data'!B533</f>
        <v>0</v>
      </c>
      <c r="C525" s="51" t="str">
        <f>IF('3. Input Data'!D533=0,"--",'3. Input Data'!D533)</f>
        <v>--</v>
      </c>
      <c r="D525" s="58">
        <f t="shared" si="80"/>
        <v>0</v>
      </c>
      <c r="E525" s="74" t="str">
        <f>IF('3. Input Data'!E533=0,"--",'3. Input Data'!E533)</f>
        <v>--</v>
      </c>
      <c r="F525" s="58">
        <f t="shared" si="81"/>
        <v>0</v>
      </c>
      <c r="G525" s="51" t="str">
        <f>IF('3. Input Data'!G533=0,"--",'3. Input Data'!G533)</f>
        <v>--</v>
      </c>
      <c r="H525" s="58">
        <f t="shared" si="82"/>
        <v>0</v>
      </c>
      <c r="I525" s="51" t="str">
        <f>IF('3. Input Data'!H533=0,"--",'3. Input Data'!H533)</f>
        <v>--</v>
      </c>
      <c r="J525" s="58">
        <f t="shared" si="83"/>
        <v>0</v>
      </c>
      <c r="K525" s="51" t="str">
        <f>IF('3. Input Data'!I533=0,"--",'3. Input Data'!I533)</f>
        <v>--</v>
      </c>
      <c r="L525" s="58">
        <f t="shared" si="84"/>
        <v>0</v>
      </c>
      <c r="M525" s="51" t="str">
        <f>IF('3. Input Data'!J533=0,"--",'3. Input Data'!J533)</f>
        <v>--</v>
      </c>
      <c r="N525" s="58">
        <f t="shared" si="85"/>
        <v>0</v>
      </c>
      <c r="O525" s="51" t="str">
        <f>IF('3. Input Data'!K533=0,"--",'3. Input Data'!K533)</f>
        <v>--</v>
      </c>
      <c r="P525" s="58">
        <f t="shared" si="86"/>
        <v>0</v>
      </c>
      <c r="Q525" s="51" t="str">
        <f>IF('3. Input Data'!L533=0,"--",'3. Input Data'!L533)</f>
        <v>--</v>
      </c>
      <c r="R525" s="58">
        <f t="shared" si="87"/>
        <v>0</v>
      </c>
      <c r="S525" s="74">
        <f t="shared" si="88"/>
        <v>0</v>
      </c>
      <c r="T525" s="58">
        <f t="shared" si="89"/>
        <v>0</v>
      </c>
    </row>
    <row r="526" spans="1:20" x14ac:dyDescent="0.2">
      <c r="A526" s="71">
        <v>519</v>
      </c>
      <c r="B526" s="39">
        <f>'3. Input Data'!B534</f>
        <v>0</v>
      </c>
      <c r="C526" s="51" t="str">
        <f>IF('3. Input Data'!D534=0,"--",'3. Input Data'!D534)</f>
        <v>--</v>
      </c>
      <c r="D526" s="58">
        <f t="shared" si="80"/>
        <v>0</v>
      </c>
      <c r="E526" s="74" t="str">
        <f>IF('3. Input Data'!E534=0,"--",'3. Input Data'!E534)</f>
        <v>--</v>
      </c>
      <c r="F526" s="58">
        <f t="shared" si="81"/>
        <v>0</v>
      </c>
      <c r="G526" s="51" t="str">
        <f>IF('3. Input Data'!G534=0,"--",'3. Input Data'!G534)</f>
        <v>--</v>
      </c>
      <c r="H526" s="58">
        <f t="shared" si="82"/>
        <v>0</v>
      </c>
      <c r="I526" s="51" t="str">
        <f>IF('3. Input Data'!H534=0,"--",'3. Input Data'!H534)</f>
        <v>--</v>
      </c>
      <c r="J526" s="58">
        <f t="shared" si="83"/>
        <v>0</v>
      </c>
      <c r="K526" s="51" t="str">
        <f>IF('3. Input Data'!I534=0,"--",'3. Input Data'!I534)</f>
        <v>--</v>
      </c>
      <c r="L526" s="58">
        <f t="shared" si="84"/>
        <v>0</v>
      </c>
      <c r="M526" s="51" t="str">
        <f>IF('3. Input Data'!J534=0,"--",'3. Input Data'!J534)</f>
        <v>--</v>
      </c>
      <c r="N526" s="58">
        <f t="shared" si="85"/>
        <v>0</v>
      </c>
      <c r="O526" s="51" t="str">
        <f>IF('3. Input Data'!K534=0,"--",'3. Input Data'!K534)</f>
        <v>--</v>
      </c>
      <c r="P526" s="58">
        <f t="shared" si="86"/>
        <v>0</v>
      </c>
      <c r="Q526" s="51" t="str">
        <f>IF('3. Input Data'!L534=0,"--",'3. Input Data'!L534)</f>
        <v>--</v>
      </c>
      <c r="R526" s="58">
        <f t="shared" si="87"/>
        <v>0</v>
      </c>
      <c r="S526" s="74">
        <f t="shared" si="88"/>
        <v>0</v>
      </c>
      <c r="T526" s="58">
        <f t="shared" si="89"/>
        <v>0</v>
      </c>
    </row>
    <row r="527" spans="1:20" x14ac:dyDescent="0.2">
      <c r="A527" s="71">
        <v>520</v>
      </c>
      <c r="B527" s="39">
        <f>'3. Input Data'!B535</f>
        <v>0</v>
      </c>
      <c r="C527" s="51" t="str">
        <f>IF('3. Input Data'!D535=0,"--",'3. Input Data'!D535)</f>
        <v>--</v>
      </c>
      <c r="D527" s="58">
        <f t="shared" si="80"/>
        <v>0</v>
      </c>
      <c r="E527" s="74" t="str">
        <f>IF('3. Input Data'!E535=0,"--",'3. Input Data'!E535)</f>
        <v>--</v>
      </c>
      <c r="F527" s="58">
        <f t="shared" si="81"/>
        <v>0</v>
      </c>
      <c r="G527" s="51" t="str">
        <f>IF('3. Input Data'!G535=0,"--",'3. Input Data'!G535)</f>
        <v>--</v>
      </c>
      <c r="H527" s="58">
        <f t="shared" si="82"/>
        <v>0</v>
      </c>
      <c r="I527" s="51" t="str">
        <f>IF('3. Input Data'!H535=0,"--",'3. Input Data'!H535)</f>
        <v>--</v>
      </c>
      <c r="J527" s="58">
        <f t="shared" si="83"/>
        <v>0</v>
      </c>
      <c r="K527" s="51" t="str">
        <f>IF('3. Input Data'!I535=0,"--",'3. Input Data'!I535)</f>
        <v>--</v>
      </c>
      <c r="L527" s="58">
        <f t="shared" si="84"/>
        <v>0</v>
      </c>
      <c r="M527" s="51" t="str">
        <f>IF('3. Input Data'!J535=0,"--",'3. Input Data'!J535)</f>
        <v>--</v>
      </c>
      <c r="N527" s="58">
        <f t="shared" si="85"/>
        <v>0</v>
      </c>
      <c r="O527" s="51" t="str">
        <f>IF('3. Input Data'!K535=0,"--",'3. Input Data'!K535)</f>
        <v>--</v>
      </c>
      <c r="P527" s="58">
        <f t="shared" si="86"/>
        <v>0</v>
      </c>
      <c r="Q527" s="51" t="str">
        <f>IF('3. Input Data'!L535=0,"--",'3. Input Data'!L535)</f>
        <v>--</v>
      </c>
      <c r="R527" s="58">
        <f t="shared" si="87"/>
        <v>0</v>
      </c>
      <c r="S527" s="74">
        <f t="shared" si="88"/>
        <v>0</v>
      </c>
      <c r="T527" s="58">
        <f t="shared" si="89"/>
        <v>0</v>
      </c>
    </row>
    <row r="528" spans="1:20" x14ac:dyDescent="0.2">
      <c r="A528" s="71">
        <v>521</v>
      </c>
      <c r="B528" s="39">
        <f>'3. Input Data'!B536</f>
        <v>0</v>
      </c>
      <c r="C528" s="51" t="str">
        <f>IF('3. Input Data'!D536=0,"--",'3. Input Data'!D536)</f>
        <v>--</v>
      </c>
      <c r="D528" s="58">
        <f t="shared" si="80"/>
        <v>0</v>
      </c>
      <c r="E528" s="74" t="str">
        <f>IF('3. Input Data'!E536=0,"--",'3. Input Data'!E536)</f>
        <v>--</v>
      </c>
      <c r="F528" s="58">
        <f t="shared" si="81"/>
        <v>0</v>
      </c>
      <c r="G528" s="51" t="str">
        <f>IF('3. Input Data'!G536=0,"--",'3. Input Data'!G536)</f>
        <v>--</v>
      </c>
      <c r="H528" s="58">
        <f t="shared" si="82"/>
        <v>0</v>
      </c>
      <c r="I528" s="51" t="str">
        <f>IF('3. Input Data'!H536=0,"--",'3. Input Data'!H536)</f>
        <v>--</v>
      </c>
      <c r="J528" s="58">
        <f t="shared" si="83"/>
        <v>0</v>
      </c>
      <c r="K528" s="51" t="str">
        <f>IF('3. Input Data'!I536=0,"--",'3. Input Data'!I536)</f>
        <v>--</v>
      </c>
      <c r="L528" s="58">
        <f t="shared" si="84"/>
        <v>0</v>
      </c>
      <c r="M528" s="51" t="str">
        <f>IF('3. Input Data'!J536=0,"--",'3. Input Data'!J536)</f>
        <v>--</v>
      </c>
      <c r="N528" s="58">
        <f t="shared" si="85"/>
        <v>0</v>
      </c>
      <c r="O528" s="51" t="str">
        <f>IF('3. Input Data'!K536=0,"--",'3. Input Data'!K536)</f>
        <v>--</v>
      </c>
      <c r="P528" s="58">
        <f t="shared" si="86"/>
        <v>0</v>
      </c>
      <c r="Q528" s="51" t="str">
        <f>IF('3. Input Data'!L536=0,"--",'3. Input Data'!L536)</f>
        <v>--</v>
      </c>
      <c r="R528" s="58">
        <f t="shared" si="87"/>
        <v>0</v>
      </c>
      <c r="S528" s="74">
        <f t="shared" si="88"/>
        <v>0</v>
      </c>
      <c r="T528" s="58">
        <f t="shared" si="89"/>
        <v>0</v>
      </c>
    </row>
    <row r="529" spans="1:20" x14ac:dyDescent="0.2">
      <c r="A529" s="71">
        <v>522</v>
      </c>
      <c r="B529" s="39">
        <f>'3. Input Data'!B537</f>
        <v>0</v>
      </c>
      <c r="C529" s="51" t="str">
        <f>IF('3. Input Data'!D537=0,"--",'3. Input Data'!D537)</f>
        <v>--</v>
      </c>
      <c r="D529" s="58">
        <f t="shared" si="80"/>
        <v>0</v>
      </c>
      <c r="E529" s="74" t="str">
        <f>IF('3. Input Data'!E537=0,"--",'3. Input Data'!E537)</f>
        <v>--</v>
      </c>
      <c r="F529" s="58">
        <f t="shared" si="81"/>
        <v>0</v>
      </c>
      <c r="G529" s="51" t="str">
        <f>IF('3. Input Data'!G537=0,"--",'3. Input Data'!G537)</f>
        <v>--</v>
      </c>
      <c r="H529" s="58">
        <f t="shared" si="82"/>
        <v>0</v>
      </c>
      <c r="I529" s="51" t="str">
        <f>IF('3. Input Data'!H537=0,"--",'3. Input Data'!H537)</f>
        <v>--</v>
      </c>
      <c r="J529" s="58">
        <f t="shared" si="83"/>
        <v>0</v>
      </c>
      <c r="K529" s="51" t="str">
        <f>IF('3. Input Data'!I537=0,"--",'3. Input Data'!I537)</f>
        <v>--</v>
      </c>
      <c r="L529" s="58">
        <f t="shared" si="84"/>
        <v>0</v>
      </c>
      <c r="M529" s="51" t="str">
        <f>IF('3. Input Data'!J537=0,"--",'3. Input Data'!J537)</f>
        <v>--</v>
      </c>
      <c r="N529" s="58">
        <f t="shared" si="85"/>
        <v>0</v>
      </c>
      <c r="O529" s="51" t="str">
        <f>IF('3. Input Data'!K537=0,"--",'3. Input Data'!K537)</f>
        <v>--</v>
      </c>
      <c r="P529" s="58">
        <f t="shared" si="86"/>
        <v>0</v>
      </c>
      <c r="Q529" s="51" t="str">
        <f>IF('3. Input Data'!L537=0,"--",'3. Input Data'!L537)</f>
        <v>--</v>
      </c>
      <c r="R529" s="58">
        <f t="shared" si="87"/>
        <v>0</v>
      </c>
      <c r="S529" s="74">
        <f t="shared" si="88"/>
        <v>0</v>
      </c>
      <c r="T529" s="58">
        <f t="shared" si="89"/>
        <v>0</v>
      </c>
    </row>
    <row r="530" spans="1:20" x14ac:dyDescent="0.2">
      <c r="A530" s="71">
        <v>523</v>
      </c>
      <c r="B530" s="39">
        <f>'3. Input Data'!B538</f>
        <v>0</v>
      </c>
      <c r="C530" s="51" t="str">
        <f>IF('3. Input Data'!D538=0,"--",'3. Input Data'!D538)</f>
        <v>--</v>
      </c>
      <c r="D530" s="58">
        <f t="shared" si="80"/>
        <v>0</v>
      </c>
      <c r="E530" s="74" t="str">
        <f>IF('3. Input Data'!E538=0,"--",'3. Input Data'!E538)</f>
        <v>--</v>
      </c>
      <c r="F530" s="58">
        <f t="shared" si="81"/>
        <v>0</v>
      </c>
      <c r="G530" s="51" t="str">
        <f>IF('3. Input Data'!G538=0,"--",'3. Input Data'!G538)</f>
        <v>--</v>
      </c>
      <c r="H530" s="58">
        <f t="shared" si="82"/>
        <v>0</v>
      </c>
      <c r="I530" s="51" t="str">
        <f>IF('3. Input Data'!H538=0,"--",'3. Input Data'!H538)</f>
        <v>--</v>
      </c>
      <c r="J530" s="58">
        <f t="shared" si="83"/>
        <v>0</v>
      </c>
      <c r="K530" s="51" t="str">
        <f>IF('3. Input Data'!I538=0,"--",'3. Input Data'!I538)</f>
        <v>--</v>
      </c>
      <c r="L530" s="58">
        <f t="shared" si="84"/>
        <v>0</v>
      </c>
      <c r="M530" s="51" t="str">
        <f>IF('3. Input Data'!J538=0,"--",'3. Input Data'!J538)</f>
        <v>--</v>
      </c>
      <c r="N530" s="58">
        <f t="shared" si="85"/>
        <v>0</v>
      </c>
      <c r="O530" s="51" t="str">
        <f>IF('3. Input Data'!K538=0,"--",'3. Input Data'!K538)</f>
        <v>--</v>
      </c>
      <c r="P530" s="58">
        <f t="shared" si="86"/>
        <v>0</v>
      </c>
      <c r="Q530" s="51" t="str">
        <f>IF('3. Input Data'!L538=0,"--",'3. Input Data'!L538)</f>
        <v>--</v>
      </c>
      <c r="R530" s="58">
        <f t="shared" si="87"/>
        <v>0</v>
      </c>
      <c r="S530" s="74">
        <f t="shared" si="88"/>
        <v>0</v>
      </c>
      <c r="T530" s="58">
        <f t="shared" si="89"/>
        <v>0</v>
      </c>
    </row>
    <row r="531" spans="1:20" x14ac:dyDescent="0.2">
      <c r="A531" s="71">
        <v>524</v>
      </c>
      <c r="B531" s="39">
        <f>'3. Input Data'!B539</f>
        <v>0</v>
      </c>
      <c r="C531" s="51" t="str">
        <f>IF('3. Input Data'!D539=0,"--",'3. Input Data'!D539)</f>
        <v>--</v>
      </c>
      <c r="D531" s="58">
        <f t="shared" si="80"/>
        <v>0</v>
      </c>
      <c r="E531" s="74" t="str">
        <f>IF('3. Input Data'!E539=0,"--",'3. Input Data'!E539)</f>
        <v>--</v>
      </c>
      <c r="F531" s="58">
        <f t="shared" si="81"/>
        <v>0</v>
      </c>
      <c r="G531" s="51" t="str">
        <f>IF('3. Input Data'!G539=0,"--",'3. Input Data'!G539)</f>
        <v>--</v>
      </c>
      <c r="H531" s="58">
        <f t="shared" si="82"/>
        <v>0</v>
      </c>
      <c r="I531" s="51" t="str">
        <f>IF('3. Input Data'!H539=0,"--",'3. Input Data'!H539)</f>
        <v>--</v>
      </c>
      <c r="J531" s="58">
        <f t="shared" si="83"/>
        <v>0</v>
      </c>
      <c r="K531" s="51" t="str">
        <f>IF('3. Input Data'!I539=0,"--",'3. Input Data'!I539)</f>
        <v>--</v>
      </c>
      <c r="L531" s="58">
        <f t="shared" si="84"/>
        <v>0</v>
      </c>
      <c r="M531" s="51" t="str">
        <f>IF('3. Input Data'!J539=0,"--",'3. Input Data'!J539)</f>
        <v>--</v>
      </c>
      <c r="N531" s="58">
        <f t="shared" si="85"/>
        <v>0</v>
      </c>
      <c r="O531" s="51" t="str">
        <f>IF('3. Input Data'!K539=0,"--",'3. Input Data'!K539)</f>
        <v>--</v>
      </c>
      <c r="P531" s="58">
        <f t="shared" si="86"/>
        <v>0</v>
      </c>
      <c r="Q531" s="51" t="str">
        <f>IF('3. Input Data'!L539=0,"--",'3. Input Data'!L539)</f>
        <v>--</v>
      </c>
      <c r="R531" s="58">
        <f t="shared" si="87"/>
        <v>0</v>
      </c>
      <c r="S531" s="74">
        <f t="shared" si="88"/>
        <v>0</v>
      </c>
      <c r="T531" s="58">
        <f t="shared" si="89"/>
        <v>0</v>
      </c>
    </row>
    <row r="532" spans="1:20" x14ac:dyDescent="0.2">
      <c r="A532" s="71">
        <v>525</v>
      </c>
      <c r="B532" s="39">
        <f>'3. Input Data'!B540</f>
        <v>0</v>
      </c>
      <c r="C532" s="51" t="str">
        <f>IF('3. Input Data'!D540=0,"--",'3. Input Data'!D540)</f>
        <v>--</v>
      </c>
      <c r="D532" s="58">
        <f t="shared" si="80"/>
        <v>0</v>
      </c>
      <c r="E532" s="74" t="str">
        <f>IF('3. Input Data'!E540=0,"--",'3. Input Data'!E540)</f>
        <v>--</v>
      </c>
      <c r="F532" s="58">
        <f t="shared" si="81"/>
        <v>0</v>
      </c>
      <c r="G532" s="51" t="str">
        <f>IF('3. Input Data'!G540=0,"--",'3. Input Data'!G540)</f>
        <v>--</v>
      </c>
      <c r="H532" s="58">
        <f t="shared" si="82"/>
        <v>0</v>
      </c>
      <c r="I532" s="51" t="str">
        <f>IF('3. Input Data'!H540=0,"--",'3. Input Data'!H540)</f>
        <v>--</v>
      </c>
      <c r="J532" s="58">
        <f t="shared" si="83"/>
        <v>0</v>
      </c>
      <c r="K532" s="51" t="str">
        <f>IF('3. Input Data'!I540=0,"--",'3. Input Data'!I540)</f>
        <v>--</v>
      </c>
      <c r="L532" s="58">
        <f t="shared" si="84"/>
        <v>0</v>
      </c>
      <c r="M532" s="51" t="str">
        <f>IF('3. Input Data'!J540=0,"--",'3. Input Data'!J540)</f>
        <v>--</v>
      </c>
      <c r="N532" s="58">
        <f t="shared" si="85"/>
        <v>0</v>
      </c>
      <c r="O532" s="51" t="str">
        <f>IF('3. Input Data'!K540=0,"--",'3. Input Data'!K540)</f>
        <v>--</v>
      </c>
      <c r="P532" s="58">
        <f t="shared" si="86"/>
        <v>0</v>
      </c>
      <c r="Q532" s="51" t="str">
        <f>IF('3. Input Data'!L540=0,"--",'3. Input Data'!L540)</f>
        <v>--</v>
      </c>
      <c r="R532" s="58">
        <f t="shared" si="87"/>
        <v>0</v>
      </c>
      <c r="S532" s="74">
        <f t="shared" si="88"/>
        <v>0</v>
      </c>
      <c r="T532" s="58">
        <f t="shared" si="89"/>
        <v>0</v>
      </c>
    </row>
    <row r="533" spans="1:20" x14ac:dyDescent="0.2">
      <c r="A533" s="71">
        <v>526</v>
      </c>
      <c r="B533" s="39">
        <f>'3. Input Data'!B541</f>
        <v>0</v>
      </c>
      <c r="C533" s="51" t="str">
        <f>IF('3. Input Data'!D541=0,"--",'3. Input Data'!D541)</f>
        <v>--</v>
      </c>
      <c r="D533" s="58">
        <f t="shared" si="80"/>
        <v>0</v>
      </c>
      <c r="E533" s="74" t="str">
        <f>IF('3. Input Data'!E541=0,"--",'3. Input Data'!E541)</f>
        <v>--</v>
      </c>
      <c r="F533" s="58">
        <f t="shared" si="81"/>
        <v>0</v>
      </c>
      <c r="G533" s="51" t="str">
        <f>IF('3. Input Data'!G541=0,"--",'3. Input Data'!G541)</f>
        <v>--</v>
      </c>
      <c r="H533" s="58">
        <f t="shared" si="82"/>
        <v>0</v>
      </c>
      <c r="I533" s="51" t="str">
        <f>IF('3. Input Data'!H541=0,"--",'3. Input Data'!H541)</f>
        <v>--</v>
      </c>
      <c r="J533" s="58">
        <f t="shared" si="83"/>
        <v>0</v>
      </c>
      <c r="K533" s="51" t="str">
        <f>IF('3. Input Data'!I541=0,"--",'3. Input Data'!I541)</f>
        <v>--</v>
      </c>
      <c r="L533" s="58">
        <f t="shared" si="84"/>
        <v>0</v>
      </c>
      <c r="M533" s="51" t="str">
        <f>IF('3. Input Data'!J541=0,"--",'3. Input Data'!J541)</f>
        <v>--</v>
      </c>
      <c r="N533" s="58">
        <f t="shared" si="85"/>
        <v>0</v>
      </c>
      <c r="O533" s="51" t="str">
        <f>IF('3. Input Data'!K541=0,"--",'3. Input Data'!K541)</f>
        <v>--</v>
      </c>
      <c r="P533" s="58">
        <f t="shared" si="86"/>
        <v>0</v>
      </c>
      <c r="Q533" s="51" t="str">
        <f>IF('3. Input Data'!L541=0,"--",'3. Input Data'!L541)</f>
        <v>--</v>
      </c>
      <c r="R533" s="58">
        <f t="shared" si="87"/>
        <v>0</v>
      </c>
      <c r="S533" s="74">
        <f t="shared" si="88"/>
        <v>0</v>
      </c>
      <c r="T533" s="58">
        <f t="shared" si="89"/>
        <v>0</v>
      </c>
    </row>
    <row r="534" spans="1:20" x14ac:dyDescent="0.2">
      <c r="A534" s="71">
        <v>527</v>
      </c>
      <c r="B534" s="39">
        <f>'3. Input Data'!B542</f>
        <v>0</v>
      </c>
      <c r="C534" s="51" t="str">
        <f>IF('3. Input Data'!D542=0,"--",'3. Input Data'!D542)</f>
        <v>--</v>
      </c>
      <c r="D534" s="58">
        <f t="shared" si="80"/>
        <v>0</v>
      </c>
      <c r="E534" s="74" t="str">
        <f>IF('3. Input Data'!E542=0,"--",'3. Input Data'!E542)</f>
        <v>--</v>
      </c>
      <c r="F534" s="58">
        <f t="shared" si="81"/>
        <v>0</v>
      </c>
      <c r="G534" s="51" t="str">
        <f>IF('3. Input Data'!G542=0,"--",'3. Input Data'!G542)</f>
        <v>--</v>
      </c>
      <c r="H534" s="58">
        <f t="shared" si="82"/>
        <v>0</v>
      </c>
      <c r="I534" s="51" t="str">
        <f>IF('3. Input Data'!H542=0,"--",'3. Input Data'!H542)</f>
        <v>--</v>
      </c>
      <c r="J534" s="58">
        <f t="shared" si="83"/>
        <v>0</v>
      </c>
      <c r="K534" s="51" t="str">
        <f>IF('3. Input Data'!I542=0,"--",'3. Input Data'!I542)</f>
        <v>--</v>
      </c>
      <c r="L534" s="58">
        <f t="shared" si="84"/>
        <v>0</v>
      </c>
      <c r="M534" s="51" t="str">
        <f>IF('3. Input Data'!J542=0,"--",'3. Input Data'!J542)</f>
        <v>--</v>
      </c>
      <c r="N534" s="58">
        <f t="shared" si="85"/>
        <v>0</v>
      </c>
      <c r="O534" s="51" t="str">
        <f>IF('3. Input Data'!K542=0,"--",'3. Input Data'!K542)</f>
        <v>--</v>
      </c>
      <c r="P534" s="58">
        <f t="shared" si="86"/>
        <v>0</v>
      </c>
      <c r="Q534" s="51" t="str">
        <f>IF('3. Input Data'!L542=0,"--",'3. Input Data'!L542)</f>
        <v>--</v>
      </c>
      <c r="R534" s="58">
        <f t="shared" si="87"/>
        <v>0</v>
      </c>
      <c r="S534" s="74">
        <f t="shared" si="88"/>
        <v>0</v>
      </c>
      <c r="T534" s="58">
        <f t="shared" si="89"/>
        <v>0</v>
      </c>
    </row>
    <row r="535" spans="1:20" x14ac:dyDescent="0.2">
      <c r="A535" s="71">
        <v>528</v>
      </c>
      <c r="B535" s="39">
        <f>'3. Input Data'!B543</f>
        <v>0</v>
      </c>
      <c r="C535" s="51" t="str">
        <f>IF('3. Input Data'!D543=0,"--",'3. Input Data'!D543)</f>
        <v>--</v>
      </c>
      <c r="D535" s="58">
        <f t="shared" si="80"/>
        <v>0</v>
      </c>
      <c r="E535" s="74" t="str">
        <f>IF('3. Input Data'!E543=0,"--",'3. Input Data'!E543)</f>
        <v>--</v>
      </c>
      <c r="F535" s="58">
        <f t="shared" si="81"/>
        <v>0</v>
      </c>
      <c r="G535" s="51" t="str">
        <f>IF('3. Input Data'!G543=0,"--",'3. Input Data'!G543)</f>
        <v>--</v>
      </c>
      <c r="H535" s="58">
        <f t="shared" si="82"/>
        <v>0</v>
      </c>
      <c r="I535" s="51" t="str">
        <f>IF('3. Input Data'!H543=0,"--",'3. Input Data'!H543)</f>
        <v>--</v>
      </c>
      <c r="J535" s="58">
        <f t="shared" si="83"/>
        <v>0</v>
      </c>
      <c r="K535" s="51" t="str">
        <f>IF('3. Input Data'!I543=0,"--",'3. Input Data'!I543)</f>
        <v>--</v>
      </c>
      <c r="L535" s="58">
        <f t="shared" si="84"/>
        <v>0</v>
      </c>
      <c r="M535" s="51" t="str">
        <f>IF('3. Input Data'!J543=0,"--",'3. Input Data'!J543)</f>
        <v>--</v>
      </c>
      <c r="N535" s="58">
        <f t="shared" si="85"/>
        <v>0</v>
      </c>
      <c r="O535" s="51" t="str">
        <f>IF('3. Input Data'!K543=0,"--",'3. Input Data'!K543)</f>
        <v>--</v>
      </c>
      <c r="P535" s="58">
        <f t="shared" si="86"/>
        <v>0</v>
      </c>
      <c r="Q535" s="51" t="str">
        <f>IF('3. Input Data'!L543=0,"--",'3. Input Data'!L543)</f>
        <v>--</v>
      </c>
      <c r="R535" s="58">
        <f t="shared" si="87"/>
        <v>0</v>
      </c>
      <c r="S535" s="74">
        <f t="shared" si="88"/>
        <v>0</v>
      </c>
      <c r="T535" s="58">
        <f t="shared" si="89"/>
        <v>0</v>
      </c>
    </row>
    <row r="536" spans="1:20" x14ac:dyDescent="0.2">
      <c r="A536" s="71">
        <v>529</v>
      </c>
      <c r="B536" s="39">
        <f>'3. Input Data'!B544</f>
        <v>0</v>
      </c>
      <c r="C536" s="51" t="str">
        <f>IF('3. Input Data'!D544=0,"--",'3. Input Data'!D544)</f>
        <v>--</v>
      </c>
      <c r="D536" s="58">
        <f t="shared" si="80"/>
        <v>0</v>
      </c>
      <c r="E536" s="74" t="str">
        <f>IF('3. Input Data'!E544=0,"--",'3. Input Data'!E544)</f>
        <v>--</v>
      </c>
      <c r="F536" s="58">
        <f t="shared" si="81"/>
        <v>0</v>
      </c>
      <c r="G536" s="51" t="str">
        <f>IF('3. Input Data'!G544=0,"--",'3. Input Data'!G544)</f>
        <v>--</v>
      </c>
      <c r="H536" s="58">
        <f t="shared" si="82"/>
        <v>0</v>
      </c>
      <c r="I536" s="51" t="str">
        <f>IF('3. Input Data'!H544=0,"--",'3. Input Data'!H544)</f>
        <v>--</v>
      </c>
      <c r="J536" s="58">
        <f t="shared" si="83"/>
        <v>0</v>
      </c>
      <c r="K536" s="51" t="str">
        <f>IF('3. Input Data'!I544=0,"--",'3. Input Data'!I544)</f>
        <v>--</v>
      </c>
      <c r="L536" s="58">
        <f t="shared" si="84"/>
        <v>0</v>
      </c>
      <c r="M536" s="51" t="str">
        <f>IF('3. Input Data'!J544=0,"--",'3. Input Data'!J544)</f>
        <v>--</v>
      </c>
      <c r="N536" s="58">
        <f t="shared" si="85"/>
        <v>0</v>
      </c>
      <c r="O536" s="51" t="str">
        <f>IF('3. Input Data'!K544=0,"--",'3. Input Data'!K544)</f>
        <v>--</v>
      </c>
      <c r="P536" s="58">
        <f t="shared" si="86"/>
        <v>0</v>
      </c>
      <c r="Q536" s="51" t="str">
        <f>IF('3. Input Data'!L544=0,"--",'3. Input Data'!L544)</f>
        <v>--</v>
      </c>
      <c r="R536" s="58">
        <f t="shared" si="87"/>
        <v>0</v>
      </c>
      <c r="S536" s="74">
        <f t="shared" si="88"/>
        <v>0</v>
      </c>
      <c r="T536" s="58">
        <f t="shared" si="89"/>
        <v>0</v>
      </c>
    </row>
    <row r="537" spans="1:20" x14ac:dyDescent="0.2">
      <c r="A537" s="71">
        <v>530</v>
      </c>
      <c r="B537" s="39">
        <f>'3. Input Data'!B545</f>
        <v>0</v>
      </c>
      <c r="C537" s="51" t="str">
        <f>IF('3. Input Data'!D545=0,"--",'3. Input Data'!D545)</f>
        <v>--</v>
      </c>
      <c r="D537" s="58">
        <f t="shared" si="80"/>
        <v>0</v>
      </c>
      <c r="E537" s="74" t="str">
        <f>IF('3. Input Data'!E545=0,"--",'3. Input Data'!E545)</f>
        <v>--</v>
      </c>
      <c r="F537" s="58">
        <f t="shared" si="81"/>
        <v>0</v>
      </c>
      <c r="G537" s="51" t="str">
        <f>IF('3. Input Data'!G545=0,"--",'3. Input Data'!G545)</f>
        <v>--</v>
      </c>
      <c r="H537" s="58">
        <f t="shared" si="82"/>
        <v>0</v>
      </c>
      <c r="I537" s="51" t="str">
        <f>IF('3. Input Data'!H545=0,"--",'3. Input Data'!H545)</f>
        <v>--</v>
      </c>
      <c r="J537" s="58">
        <f t="shared" si="83"/>
        <v>0</v>
      </c>
      <c r="K537" s="51" t="str">
        <f>IF('3. Input Data'!I545=0,"--",'3. Input Data'!I545)</f>
        <v>--</v>
      </c>
      <c r="L537" s="58">
        <f t="shared" si="84"/>
        <v>0</v>
      </c>
      <c r="M537" s="51" t="str">
        <f>IF('3. Input Data'!J545=0,"--",'3. Input Data'!J545)</f>
        <v>--</v>
      </c>
      <c r="N537" s="58">
        <f t="shared" si="85"/>
        <v>0</v>
      </c>
      <c r="O537" s="51" t="str">
        <f>IF('3. Input Data'!K545=0,"--",'3. Input Data'!K545)</f>
        <v>--</v>
      </c>
      <c r="P537" s="58">
        <f t="shared" si="86"/>
        <v>0</v>
      </c>
      <c r="Q537" s="51" t="str">
        <f>IF('3. Input Data'!L545=0,"--",'3. Input Data'!L545)</f>
        <v>--</v>
      </c>
      <c r="R537" s="58">
        <f t="shared" si="87"/>
        <v>0</v>
      </c>
      <c r="S537" s="74">
        <f t="shared" si="88"/>
        <v>0</v>
      </c>
      <c r="T537" s="58">
        <f t="shared" si="89"/>
        <v>0</v>
      </c>
    </row>
    <row r="538" spans="1:20" x14ac:dyDescent="0.2">
      <c r="A538" s="71">
        <v>531</v>
      </c>
      <c r="B538" s="39">
        <f>'3. Input Data'!B546</f>
        <v>0</v>
      </c>
      <c r="C538" s="51" t="str">
        <f>IF('3. Input Data'!D546=0,"--",'3. Input Data'!D546)</f>
        <v>--</v>
      </c>
      <c r="D538" s="58">
        <f t="shared" si="80"/>
        <v>0</v>
      </c>
      <c r="E538" s="74" t="str">
        <f>IF('3. Input Data'!E546=0,"--",'3. Input Data'!E546)</f>
        <v>--</v>
      </c>
      <c r="F538" s="58">
        <f t="shared" si="81"/>
        <v>0</v>
      </c>
      <c r="G538" s="51" t="str">
        <f>IF('3. Input Data'!G546=0,"--",'3. Input Data'!G546)</f>
        <v>--</v>
      </c>
      <c r="H538" s="58">
        <f t="shared" si="82"/>
        <v>0</v>
      </c>
      <c r="I538" s="51" t="str">
        <f>IF('3. Input Data'!H546=0,"--",'3. Input Data'!H546)</f>
        <v>--</v>
      </c>
      <c r="J538" s="58">
        <f t="shared" si="83"/>
        <v>0</v>
      </c>
      <c r="K538" s="51" t="str">
        <f>IF('3. Input Data'!I546=0,"--",'3. Input Data'!I546)</f>
        <v>--</v>
      </c>
      <c r="L538" s="58">
        <f t="shared" si="84"/>
        <v>0</v>
      </c>
      <c r="M538" s="51" t="str">
        <f>IF('3. Input Data'!J546=0,"--",'3. Input Data'!J546)</f>
        <v>--</v>
      </c>
      <c r="N538" s="58">
        <f t="shared" si="85"/>
        <v>0</v>
      </c>
      <c r="O538" s="51" t="str">
        <f>IF('3. Input Data'!K546=0,"--",'3. Input Data'!K546)</f>
        <v>--</v>
      </c>
      <c r="P538" s="58">
        <f t="shared" si="86"/>
        <v>0</v>
      </c>
      <c r="Q538" s="51" t="str">
        <f>IF('3. Input Data'!L546=0,"--",'3. Input Data'!L546)</f>
        <v>--</v>
      </c>
      <c r="R538" s="58">
        <f t="shared" si="87"/>
        <v>0</v>
      </c>
      <c r="S538" s="74">
        <f t="shared" si="88"/>
        <v>0</v>
      </c>
      <c r="T538" s="58">
        <f t="shared" si="89"/>
        <v>0</v>
      </c>
    </row>
    <row r="539" spans="1:20" x14ac:dyDescent="0.2">
      <c r="A539" s="71">
        <v>532</v>
      </c>
      <c r="B539" s="39">
        <f>'3. Input Data'!B547</f>
        <v>0</v>
      </c>
      <c r="C539" s="51" t="str">
        <f>IF('3. Input Data'!D547=0,"--",'3. Input Data'!D547)</f>
        <v>--</v>
      </c>
      <c r="D539" s="58">
        <f t="shared" si="80"/>
        <v>0</v>
      </c>
      <c r="E539" s="74" t="str">
        <f>IF('3. Input Data'!E547=0,"--",'3. Input Data'!E547)</f>
        <v>--</v>
      </c>
      <c r="F539" s="58">
        <f t="shared" si="81"/>
        <v>0</v>
      </c>
      <c r="G539" s="51" t="str">
        <f>IF('3. Input Data'!G547=0,"--",'3. Input Data'!G547)</f>
        <v>--</v>
      </c>
      <c r="H539" s="58">
        <f t="shared" si="82"/>
        <v>0</v>
      </c>
      <c r="I539" s="51" t="str">
        <f>IF('3. Input Data'!H547=0,"--",'3. Input Data'!H547)</f>
        <v>--</v>
      </c>
      <c r="J539" s="58">
        <f t="shared" si="83"/>
        <v>0</v>
      </c>
      <c r="K539" s="51" t="str">
        <f>IF('3. Input Data'!I547=0,"--",'3. Input Data'!I547)</f>
        <v>--</v>
      </c>
      <c r="L539" s="58">
        <f t="shared" si="84"/>
        <v>0</v>
      </c>
      <c r="M539" s="51" t="str">
        <f>IF('3. Input Data'!J547=0,"--",'3. Input Data'!J547)</f>
        <v>--</v>
      </c>
      <c r="N539" s="58">
        <f t="shared" si="85"/>
        <v>0</v>
      </c>
      <c r="O539" s="51" t="str">
        <f>IF('3. Input Data'!K547=0,"--",'3. Input Data'!K547)</f>
        <v>--</v>
      </c>
      <c r="P539" s="58">
        <f t="shared" si="86"/>
        <v>0</v>
      </c>
      <c r="Q539" s="51" t="str">
        <f>IF('3. Input Data'!L547=0,"--",'3. Input Data'!L547)</f>
        <v>--</v>
      </c>
      <c r="R539" s="58">
        <f t="shared" si="87"/>
        <v>0</v>
      </c>
      <c r="S539" s="74">
        <f t="shared" si="88"/>
        <v>0</v>
      </c>
      <c r="T539" s="58">
        <f t="shared" si="89"/>
        <v>0</v>
      </c>
    </row>
    <row r="540" spans="1:20" x14ac:dyDescent="0.2">
      <c r="A540" s="71">
        <v>533</v>
      </c>
      <c r="B540" s="39">
        <f>'3. Input Data'!B548</f>
        <v>0</v>
      </c>
      <c r="C540" s="51" t="str">
        <f>IF('3. Input Data'!D548=0,"--",'3. Input Data'!D548)</f>
        <v>--</v>
      </c>
      <c r="D540" s="58">
        <f t="shared" si="80"/>
        <v>0</v>
      </c>
      <c r="E540" s="74" t="str">
        <f>IF('3. Input Data'!E548=0,"--",'3. Input Data'!E548)</f>
        <v>--</v>
      </c>
      <c r="F540" s="58">
        <f t="shared" si="81"/>
        <v>0</v>
      </c>
      <c r="G540" s="51" t="str">
        <f>IF('3. Input Data'!G548=0,"--",'3. Input Data'!G548)</f>
        <v>--</v>
      </c>
      <c r="H540" s="58">
        <f t="shared" si="82"/>
        <v>0</v>
      </c>
      <c r="I540" s="51" t="str">
        <f>IF('3. Input Data'!H548=0,"--",'3. Input Data'!H548)</f>
        <v>--</v>
      </c>
      <c r="J540" s="58">
        <f t="shared" si="83"/>
        <v>0</v>
      </c>
      <c r="K540" s="51" t="str">
        <f>IF('3. Input Data'!I548=0,"--",'3. Input Data'!I548)</f>
        <v>--</v>
      </c>
      <c r="L540" s="58">
        <f t="shared" si="84"/>
        <v>0</v>
      </c>
      <c r="M540" s="51" t="str">
        <f>IF('3. Input Data'!J548=0,"--",'3. Input Data'!J548)</f>
        <v>--</v>
      </c>
      <c r="N540" s="58">
        <f t="shared" si="85"/>
        <v>0</v>
      </c>
      <c r="O540" s="51" t="str">
        <f>IF('3. Input Data'!K548=0,"--",'3. Input Data'!K548)</f>
        <v>--</v>
      </c>
      <c r="P540" s="58">
        <f t="shared" si="86"/>
        <v>0</v>
      </c>
      <c r="Q540" s="51" t="str">
        <f>IF('3. Input Data'!L548=0,"--",'3. Input Data'!L548)</f>
        <v>--</v>
      </c>
      <c r="R540" s="58">
        <f t="shared" si="87"/>
        <v>0</v>
      </c>
      <c r="S540" s="74">
        <f t="shared" si="88"/>
        <v>0</v>
      </c>
      <c r="T540" s="58">
        <f t="shared" si="89"/>
        <v>0</v>
      </c>
    </row>
    <row r="541" spans="1:20" x14ac:dyDescent="0.2">
      <c r="A541" s="71">
        <v>534</v>
      </c>
      <c r="B541" s="39">
        <f>'3. Input Data'!B549</f>
        <v>0</v>
      </c>
      <c r="C541" s="51" t="str">
        <f>IF('3. Input Data'!D549=0,"--",'3. Input Data'!D549)</f>
        <v>--</v>
      </c>
      <c r="D541" s="58">
        <f t="shared" si="80"/>
        <v>0</v>
      </c>
      <c r="E541" s="74" t="str">
        <f>IF('3. Input Data'!E549=0,"--",'3. Input Data'!E549)</f>
        <v>--</v>
      </c>
      <c r="F541" s="58">
        <f t="shared" si="81"/>
        <v>0</v>
      </c>
      <c r="G541" s="51" t="str">
        <f>IF('3. Input Data'!G549=0,"--",'3. Input Data'!G549)</f>
        <v>--</v>
      </c>
      <c r="H541" s="58">
        <f t="shared" si="82"/>
        <v>0</v>
      </c>
      <c r="I541" s="51" t="str">
        <f>IF('3. Input Data'!H549=0,"--",'3. Input Data'!H549)</f>
        <v>--</v>
      </c>
      <c r="J541" s="58">
        <f t="shared" si="83"/>
        <v>0</v>
      </c>
      <c r="K541" s="51" t="str">
        <f>IF('3. Input Data'!I549=0,"--",'3. Input Data'!I549)</f>
        <v>--</v>
      </c>
      <c r="L541" s="58">
        <f t="shared" si="84"/>
        <v>0</v>
      </c>
      <c r="M541" s="51" t="str">
        <f>IF('3. Input Data'!J549=0,"--",'3. Input Data'!J549)</f>
        <v>--</v>
      </c>
      <c r="N541" s="58">
        <f t="shared" si="85"/>
        <v>0</v>
      </c>
      <c r="O541" s="51" t="str">
        <f>IF('3. Input Data'!K549=0,"--",'3. Input Data'!K549)</f>
        <v>--</v>
      </c>
      <c r="P541" s="58">
        <f t="shared" si="86"/>
        <v>0</v>
      </c>
      <c r="Q541" s="51" t="str">
        <f>IF('3. Input Data'!L549=0,"--",'3. Input Data'!L549)</f>
        <v>--</v>
      </c>
      <c r="R541" s="58">
        <f t="shared" si="87"/>
        <v>0</v>
      </c>
      <c r="S541" s="74">
        <f t="shared" si="88"/>
        <v>0</v>
      </c>
      <c r="T541" s="58">
        <f t="shared" si="89"/>
        <v>0</v>
      </c>
    </row>
    <row r="542" spans="1:20" x14ac:dyDescent="0.2">
      <c r="A542" s="71">
        <v>535</v>
      </c>
      <c r="B542" s="39">
        <f>'3. Input Data'!B550</f>
        <v>0</v>
      </c>
      <c r="C542" s="51" t="str">
        <f>IF('3. Input Data'!D550=0,"--",'3. Input Data'!D550)</f>
        <v>--</v>
      </c>
      <c r="D542" s="58">
        <f t="shared" si="80"/>
        <v>0</v>
      </c>
      <c r="E542" s="74" t="str">
        <f>IF('3. Input Data'!E550=0,"--",'3. Input Data'!E550)</f>
        <v>--</v>
      </c>
      <c r="F542" s="58">
        <f t="shared" si="81"/>
        <v>0</v>
      </c>
      <c r="G542" s="51" t="str">
        <f>IF('3. Input Data'!G550=0,"--",'3. Input Data'!G550)</f>
        <v>--</v>
      </c>
      <c r="H542" s="58">
        <f t="shared" si="82"/>
        <v>0</v>
      </c>
      <c r="I542" s="51" t="str">
        <f>IF('3. Input Data'!H550=0,"--",'3. Input Data'!H550)</f>
        <v>--</v>
      </c>
      <c r="J542" s="58">
        <f t="shared" si="83"/>
        <v>0</v>
      </c>
      <c r="K542" s="51" t="str">
        <f>IF('3. Input Data'!I550=0,"--",'3. Input Data'!I550)</f>
        <v>--</v>
      </c>
      <c r="L542" s="58">
        <f t="shared" si="84"/>
        <v>0</v>
      </c>
      <c r="M542" s="51" t="str">
        <f>IF('3. Input Data'!J550=0,"--",'3. Input Data'!J550)</f>
        <v>--</v>
      </c>
      <c r="N542" s="58">
        <f t="shared" si="85"/>
        <v>0</v>
      </c>
      <c r="O542" s="51" t="str">
        <f>IF('3. Input Data'!K550=0,"--",'3. Input Data'!K550)</f>
        <v>--</v>
      </c>
      <c r="P542" s="58">
        <f t="shared" si="86"/>
        <v>0</v>
      </c>
      <c r="Q542" s="51" t="str">
        <f>IF('3. Input Data'!L550=0,"--",'3. Input Data'!L550)</f>
        <v>--</v>
      </c>
      <c r="R542" s="58">
        <f t="shared" si="87"/>
        <v>0</v>
      </c>
      <c r="S542" s="74">
        <f t="shared" si="88"/>
        <v>0</v>
      </c>
      <c r="T542" s="58">
        <f t="shared" si="89"/>
        <v>0</v>
      </c>
    </row>
    <row r="543" spans="1:20" x14ac:dyDescent="0.2">
      <c r="A543" s="71">
        <v>536</v>
      </c>
      <c r="B543" s="39">
        <f>'3. Input Data'!B551</f>
        <v>0</v>
      </c>
      <c r="C543" s="51" t="str">
        <f>IF('3. Input Data'!D551=0,"--",'3. Input Data'!D551)</f>
        <v>--</v>
      </c>
      <c r="D543" s="58">
        <f t="shared" si="80"/>
        <v>0</v>
      </c>
      <c r="E543" s="74" t="str">
        <f>IF('3. Input Data'!E551=0,"--",'3. Input Data'!E551)</f>
        <v>--</v>
      </c>
      <c r="F543" s="58">
        <f t="shared" si="81"/>
        <v>0</v>
      </c>
      <c r="G543" s="51" t="str">
        <f>IF('3. Input Data'!G551=0,"--",'3. Input Data'!G551)</f>
        <v>--</v>
      </c>
      <c r="H543" s="58">
        <f t="shared" si="82"/>
        <v>0</v>
      </c>
      <c r="I543" s="51" t="str">
        <f>IF('3. Input Data'!H551=0,"--",'3. Input Data'!H551)</f>
        <v>--</v>
      </c>
      <c r="J543" s="58">
        <f t="shared" si="83"/>
        <v>0</v>
      </c>
      <c r="K543" s="51" t="str">
        <f>IF('3. Input Data'!I551=0,"--",'3. Input Data'!I551)</f>
        <v>--</v>
      </c>
      <c r="L543" s="58">
        <f t="shared" si="84"/>
        <v>0</v>
      </c>
      <c r="M543" s="51" t="str">
        <f>IF('3. Input Data'!J551=0,"--",'3. Input Data'!J551)</f>
        <v>--</v>
      </c>
      <c r="N543" s="58">
        <f t="shared" si="85"/>
        <v>0</v>
      </c>
      <c r="O543" s="51" t="str">
        <f>IF('3. Input Data'!K551=0,"--",'3. Input Data'!K551)</f>
        <v>--</v>
      </c>
      <c r="P543" s="58">
        <f t="shared" si="86"/>
        <v>0</v>
      </c>
      <c r="Q543" s="51" t="str">
        <f>IF('3. Input Data'!L551=0,"--",'3. Input Data'!L551)</f>
        <v>--</v>
      </c>
      <c r="R543" s="58">
        <f t="shared" si="87"/>
        <v>0</v>
      </c>
      <c r="S543" s="74">
        <f t="shared" si="88"/>
        <v>0</v>
      </c>
      <c r="T543" s="58">
        <f t="shared" si="89"/>
        <v>0</v>
      </c>
    </row>
    <row r="544" spans="1:20" x14ac:dyDescent="0.2">
      <c r="A544" s="71">
        <v>537</v>
      </c>
      <c r="B544" s="39">
        <f>'3. Input Data'!B552</f>
        <v>0</v>
      </c>
      <c r="C544" s="51" t="str">
        <f>IF('3. Input Data'!D552=0,"--",'3. Input Data'!D552)</f>
        <v>--</v>
      </c>
      <c r="D544" s="58">
        <f t="shared" si="80"/>
        <v>0</v>
      </c>
      <c r="E544" s="74" t="str">
        <f>IF('3. Input Data'!E552=0,"--",'3. Input Data'!E552)</f>
        <v>--</v>
      </c>
      <c r="F544" s="58">
        <f t="shared" si="81"/>
        <v>0</v>
      </c>
      <c r="G544" s="51" t="str">
        <f>IF('3. Input Data'!G552=0,"--",'3. Input Data'!G552)</f>
        <v>--</v>
      </c>
      <c r="H544" s="58">
        <f t="shared" si="82"/>
        <v>0</v>
      </c>
      <c r="I544" s="51" t="str">
        <f>IF('3. Input Data'!H552=0,"--",'3. Input Data'!H552)</f>
        <v>--</v>
      </c>
      <c r="J544" s="58">
        <f t="shared" si="83"/>
        <v>0</v>
      </c>
      <c r="K544" s="51" t="str">
        <f>IF('3. Input Data'!I552=0,"--",'3. Input Data'!I552)</f>
        <v>--</v>
      </c>
      <c r="L544" s="58">
        <f t="shared" si="84"/>
        <v>0</v>
      </c>
      <c r="M544" s="51" t="str">
        <f>IF('3. Input Data'!J552=0,"--",'3. Input Data'!J552)</f>
        <v>--</v>
      </c>
      <c r="N544" s="58">
        <f t="shared" si="85"/>
        <v>0</v>
      </c>
      <c r="O544" s="51" t="str">
        <f>IF('3. Input Data'!K552=0,"--",'3. Input Data'!K552)</f>
        <v>--</v>
      </c>
      <c r="P544" s="58">
        <f t="shared" si="86"/>
        <v>0</v>
      </c>
      <c r="Q544" s="51" t="str">
        <f>IF('3. Input Data'!L552=0,"--",'3. Input Data'!L552)</f>
        <v>--</v>
      </c>
      <c r="R544" s="58">
        <f t="shared" si="87"/>
        <v>0</v>
      </c>
      <c r="S544" s="74">
        <f t="shared" si="88"/>
        <v>0</v>
      </c>
      <c r="T544" s="58">
        <f t="shared" si="89"/>
        <v>0</v>
      </c>
    </row>
    <row r="545" spans="1:20" x14ac:dyDescent="0.2">
      <c r="A545" s="71">
        <v>538</v>
      </c>
      <c r="B545" s="39">
        <f>'3. Input Data'!B553</f>
        <v>0</v>
      </c>
      <c r="C545" s="51" t="str">
        <f>IF('3. Input Data'!D553=0,"--",'3. Input Data'!D553)</f>
        <v>--</v>
      </c>
      <c r="D545" s="58">
        <f t="shared" si="80"/>
        <v>0</v>
      </c>
      <c r="E545" s="74" t="str">
        <f>IF('3. Input Data'!E553=0,"--",'3. Input Data'!E553)</f>
        <v>--</v>
      </c>
      <c r="F545" s="58">
        <f t="shared" si="81"/>
        <v>0</v>
      </c>
      <c r="G545" s="51" t="str">
        <f>IF('3. Input Data'!G553=0,"--",'3. Input Data'!G553)</f>
        <v>--</v>
      </c>
      <c r="H545" s="58">
        <f t="shared" si="82"/>
        <v>0</v>
      </c>
      <c r="I545" s="51" t="str">
        <f>IF('3. Input Data'!H553=0,"--",'3. Input Data'!H553)</f>
        <v>--</v>
      </c>
      <c r="J545" s="58">
        <f t="shared" si="83"/>
        <v>0</v>
      </c>
      <c r="K545" s="51" t="str">
        <f>IF('3. Input Data'!I553=0,"--",'3. Input Data'!I553)</f>
        <v>--</v>
      </c>
      <c r="L545" s="58">
        <f t="shared" si="84"/>
        <v>0</v>
      </c>
      <c r="M545" s="51" t="str">
        <f>IF('3. Input Data'!J553=0,"--",'3. Input Data'!J553)</f>
        <v>--</v>
      </c>
      <c r="N545" s="58">
        <f t="shared" si="85"/>
        <v>0</v>
      </c>
      <c r="O545" s="51" t="str">
        <f>IF('3. Input Data'!K553=0,"--",'3. Input Data'!K553)</f>
        <v>--</v>
      </c>
      <c r="P545" s="58">
        <f t="shared" si="86"/>
        <v>0</v>
      </c>
      <c r="Q545" s="51" t="str">
        <f>IF('3. Input Data'!L553=0,"--",'3. Input Data'!L553)</f>
        <v>--</v>
      </c>
      <c r="R545" s="58">
        <f t="shared" si="87"/>
        <v>0</v>
      </c>
      <c r="S545" s="74">
        <f t="shared" si="88"/>
        <v>0</v>
      </c>
      <c r="T545" s="58">
        <f t="shared" si="89"/>
        <v>0</v>
      </c>
    </row>
    <row r="546" spans="1:20" x14ac:dyDescent="0.2">
      <c r="A546" s="71">
        <v>539</v>
      </c>
      <c r="B546" s="39">
        <f>'3. Input Data'!B554</f>
        <v>0</v>
      </c>
      <c r="C546" s="51" t="str">
        <f>IF('3. Input Data'!D554=0,"--",'3. Input Data'!D554)</f>
        <v>--</v>
      </c>
      <c r="D546" s="58">
        <f t="shared" si="80"/>
        <v>0</v>
      </c>
      <c r="E546" s="74" t="str">
        <f>IF('3. Input Data'!E554=0,"--",'3. Input Data'!E554)</f>
        <v>--</v>
      </c>
      <c r="F546" s="58">
        <f t="shared" si="81"/>
        <v>0</v>
      </c>
      <c r="G546" s="51" t="str">
        <f>IF('3. Input Data'!G554=0,"--",'3. Input Data'!G554)</f>
        <v>--</v>
      </c>
      <c r="H546" s="58">
        <f t="shared" si="82"/>
        <v>0</v>
      </c>
      <c r="I546" s="51" t="str">
        <f>IF('3. Input Data'!H554=0,"--",'3. Input Data'!H554)</f>
        <v>--</v>
      </c>
      <c r="J546" s="58">
        <f t="shared" si="83"/>
        <v>0</v>
      </c>
      <c r="K546" s="51" t="str">
        <f>IF('3. Input Data'!I554=0,"--",'3. Input Data'!I554)</f>
        <v>--</v>
      </c>
      <c r="L546" s="58">
        <f t="shared" si="84"/>
        <v>0</v>
      </c>
      <c r="M546" s="51" t="str">
        <f>IF('3. Input Data'!J554=0,"--",'3. Input Data'!J554)</f>
        <v>--</v>
      </c>
      <c r="N546" s="58">
        <f t="shared" si="85"/>
        <v>0</v>
      </c>
      <c r="O546" s="51" t="str">
        <f>IF('3. Input Data'!K554=0,"--",'3. Input Data'!K554)</f>
        <v>--</v>
      </c>
      <c r="P546" s="58">
        <f t="shared" si="86"/>
        <v>0</v>
      </c>
      <c r="Q546" s="51" t="str">
        <f>IF('3. Input Data'!L554=0,"--",'3. Input Data'!L554)</f>
        <v>--</v>
      </c>
      <c r="R546" s="58">
        <f t="shared" si="87"/>
        <v>0</v>
      </c>
      <c r="S546" s="74">
        <f t="shared" si="88"/>
        <v>0</v>
      </c>
      <c r="T546" s="58">
        <f t="shared" si="89"/>
        <v>0</v>
      </c>
    </row>
    <row r="547" spans="1:20" x14ac:dyDescent="0.2">
      <c r="A547" s="71">
        <v>540</v>
      </c>
      <c r="B547" s="39">
        <f>'3. Input Data'!B555</f>
        <v>0</v>
      </c>
      <c r="C547" s="51" t="str">
        <f>IF('3. Input Data'!D555=0,"--",'3. Input Data'!D555)</f>
        <v>--</v>
      </c>
      <c r="D547" s="58">
        <f t="shared" si="80"/>
        <v>0</v>
      </c>
      <c r="E547" s="74" t="str">
        <f>IF('3. Input Data'!E555=0,"--",'3. Input Data'!E555)</f>
        <v>--</v>
      </c>
      <c r="F547" s="58">
        <f t="shared" si="81"/>
        <v>0</v>
      </c>
      <c r="G547" s="51" t="str">
        <f>IF('3. Input Data'!G555=0,"--",'3. Input Data'!G555)</f>
        <v>--</v>
      </c>
      <c r="H547" s="58">
        <f t="shared" si="82"/>
        <v>0</v>
      </c>
      <c r="I547" s="51" t="str">
        <f>IF('3. Input Data'!H555=0,"--",'3. Input Data'!H555)</f>
        <v>--</v>
      </c>
      <c r="J547" s="58">
        <f t="shared" si="83"/>
        <v>0</v>
      </c>
      <c r="K547" s="51" t="str">
        <f>IF('3. Input Data'!I555=0,"--",'3. Input Data'!I555)</f>
        <v>--</v>
      </c>
      <c r="L547" s="58">
        <f t="shared" si="84"/>
        <v>0</v>
      </c>
      <c r="M547" s="51" t="str">
        <f>IF('3. Input Data'!J555=0,"--",'3. Input Data'!J555)</f>
        <v>--</v>
      </c>
      <c r="N547" s="58">
        <f t="shared" si="85"/>
        <v>0</v>
      </c>
      <c r="O547" s="51" t="str">
        <f>IF('3. Input Data'!K555=0,"--",'3. Input Data'!K555)</f>
        <v>--</v>
      </c>
      <c r="P547" s="58">
        <f t="shared" si="86"/>
        <v>0</v>
      </c>
      <c r="Q547" s="51" t="str">
        <f>IF('3. Input Data'!L555=0,"--",'3. Input Data'!L555)</f>
        <v>--</v>
      </c>
      <c r="R547" s="58">
        <f t="shared" si="87"/>
        <v>0</v>
      </c>
      <c r="S547" s="74">
        <f t="shared" si="88"/>
        <v>0</v>
      </c>
      <c r="T547" s="58">
        <f t="shared" si="89"/>
        <v>0</v>
      </c>
    </row>
    <row r="548" spans="1:20" x14ac:dyDescent="0.2">
      <c r="A548" s="71">
        <v>541</v>
      </c>
      <c r="B548" s="39">
        <f>'3. Input Data'!B556</f>
        <v>0</v>
      </c>
      <c r="C548" s="51" t="str">
        <f>IF('3. Input Data'!D556=0,"--",'3. Input Data'!D556)</f>
        <v>--</v>
      </c>
      <c r="D548" s="58">
        <f t="shared" si="80"/>
        <v>0</v>
      </c>
      <c r="E548" s="74" t="str">
        <f>IF('3. Input Data'!E556=0,"--",'3. Input Data'!E556)</f>
        <v>--</v>
      </c>
      <c r="F548" s="58">
        <f t="shared" si="81"/>
        <v>0</v>
      </c>
      <c r="G548" s="51" t="str">
        <f>IF('3. Input Data'!G556=0,"--",'3. Input Data'!G556)</f>
        <v>--</v>
      </c>
      <c r="H548" s="58">
        <f t="shared" si="82"/>
        <v>0</v>
      </c>
      <c r="I548" s="51" t="str">
        <f>IF('3. Input Data'!H556=0,"--",'3. Input Data'!H556)</f>
        <v>--</v>
      </c>
      <c r="J548" s="58">
        <f t="shared" si="83"/>
        <v>0</v>
      </c>
      <c r="K548" s="51" t="str">
        <f>IF('3. Input Data'!I556=0,"--",'3. Input Data'!I556)</f>
        <v>--</v>
      </c>
      <c r="L548" s="58">
        <f t="shared" si="84"/>
        <v>0</v>
      </c>
      <c r="M548" s="51" t="str">
        <f>IF('3. Input Data'!J556=0,"--",'3. Input Data'!J556)</f>
        <v>--</v>
      </c>
      <c r="N548" s="58">
        <f t="shared" si="85"/>
        <v>0</v>
      </c>
      <c r="O548" s="51" t="str">
        <f>IF('3. Input Data'!K556=0,"--",'3. Input Data'!K556)</f>
        <v>--</v>
      </c>
      <c r="P548" s="58">
        <f t="shared" si="86"/>
        <v>0</v>
      </c>
      <c r="Q548" s="51" t="str">
        <f>IF('3. Input Data'!L556=0,"--",'3. Input Data'!L556)</f>
        <v>--</v>
      </c>
      <c r="R548" s="58">
        <f t="shared" si="87"/>
        <v>0</v>
      </c>
      <c r="S548" s="74">
        <f t="shared" si="88"/>
        <v>0</v>
      </c>
      <c r="T548" s="58">
        <f t="shared" si="89"/>
        <v>0</v>
      </c>
    </row>
    <row r="549" spans="1:20" x14ac:dyDescent="0.2">
      <c r="A549" s="71">
        <v>542</v>
      </c>
      <c r="B549" s="39">
        <f>'3. Input Data'!B557</f>
        <v>0</v>
      </c>
      <c r="C549" s="51" t="str">
        <f>IF('3. Input Data'!D557=0,"--",'3. Input Data'!D557)</f>
        <v>--</v>
      </c>
      <c r="D549" s="58">
        <f t="shared" si="80"/>
        <v>0</v>
      </c>
      <c r="E549" s="74" t="str">
        <f>IF('3. Input Data'!E557=0,"--",'3. Input Data'!E557)</f>
        <v>--</v>
      </c>
      <c r="F549" s="58">
        <f t="shared" si="81"/>
        <v>0</v>
      </c>
      <c r="G549" s="51" t="str">
        <f>IF('3. Input Data'!G557=0,"--",'3. Input Data'!G557)</f>
        <v>--</v>
      </c>
      <c r="H549" s="58">
        <f t="shared" si="82"/>
        <v>0</v>
      </c>
      <c r="I549" s="51" t="str">
        <f>IF('3. Input Data'!H557=0,"--",'3. Input Data'!H557)</f>
        <v>--</v>
      </c>
      <c r="J549" s="58">
        <f t="shared" si="83"/>
        <v>0</v>
      </c>
      <c r="K549" s="51" t="str">
        <f>IF('3. Input Data'!I557=0,"--",'3. Input Data'!I557)</f>
        <v>--</v>
      </c>
      <c r="L549" s="58">
        <f t="shared" si="84"/>
        <v>0</v>
      </c>
      <c r="M549" s="51" t="str">
        <f>IF('3. Input Data'!J557=0,"--",'3. Input Data'!J557)</f>
        <v>--</v>
      </c>
      <c r="N549" s="58">
        <f t="shared" si="85"/>
        <v>0</v>
      </c>
      <c r="O549" s="51" t="str">
        <f>IF('3. Input Data'!K557=0,"--",'3. Input Data'!K557)</f>
        <v>--</v>
      </c>
      <c r="P549" s="58">
        <f t="shared" si="86"/>
        <v>0</v>
      </c>
      <c r="Q549" s="51" t="str">
        <f>IF('3. Input Data'!L557=0,"--",'3. Input Data'!L557)</f>
        <v>--</v>
      </c>
      <c r="R549" s="58">
        <f t="shared" si="87"/>
        <v>0</v>
      </c>
      <c r="S549" s="74">
        <f t="shared" si="88"/>
        <v>0</v>
      </c>
      <c r="T549" s="58">
        <f t="shared" si="89"/>
        <v>0</v>
      </c>
    </row>
    <row r="550" spans="1:20" x14ac:dyDescent="0.2">
      <c r="A550" s="71">
        <v>543</v>
      </c>
      <c r="B550" s="39">
        <f>'3. Input Data'!B558</f>
        <v>0</v>
      </c>
      <c r="C550" s="51" t="str">
        <f>IF('3. Input Data'!D558=0,"--",'3. Input Data'!D558)</f>
        <v>--</v>
      </c>
      <c r="D550" s="58">
        <f t="shared" si="80"/>
        <v>0</v>
      </c>
      <c r="E550" s="74" t="str">
        <f>IF('3. Input Data'!E558=0,"--",'3. Input Data'!E558)</f>
        <v>--</v>
      </c>
      <c r="F550" s="58">
        <f t="shared" si="81"/>
        <v>0</v>
      </c>
      <c r="G550" s="51" t="str">
        <f>IF('3. Input Data'!G558=0,"--",'3. Input Data'!G558)</f>
        <v>--</v>
      </c>
      <c r="H550" s="58">
        <f t="shared" si="82"/>
        <v>0</v>
      </c>
      <c r="I550" s="51" t="str">
        <f>IF('3. Input Data'!H558=0,"--",'3. Input Data'!H558)</f>
        <v>--</v>
      </c>
      <c r="J550" s="58">
        <f t="shared" si="83"/>
        <v>0</v>
      </c>
      <c r="K550" s="51" t="str">
        <f>IF('3. Input Data'!I558=0,"--",'3. Input Data'!I558)</f>
        <v>--</v>
      </c>
      <c r="L550" s="58">
        <f t="shared" si="84"/>
        <v>0</v>
      </c>
      <c r="M550" s="51" t="str">
        <f>IF('3. Input Data'!J558=0,"--",'3. Input Data'!J558)</f>
        <v>--</v>
      </c>
      <c r="N550" s="58">
        <f t="shared" si="85"/>
        <v>0</v>
      </c>
      <c r="O550" s="51" t="str">
        <f>IF('3. Input Data'!K558=0,"--",'3. Input Data'!K558)</f>
        <v>--</v>
      </c>
      <c r="P550" s="58">
        <f t="shared" si="86"/>
        <v>0</v>
      </c>
      <c r="Q550" s="51" t="str">
        <f>IF('3. Input Data'!L558=0,"--",'3. Input Data'!L558)</f>
        <v>--</v>
      </c>
      <c r="R550" s="58">
        <f t="shared" si="87"/>
        <v>0</v>
      </c>
      <c r="S550" s="74">
        <f t="shared" si="88"/>
        <v>0</v>
      </c>
      <c r="T550" s="58">
        <f t="shared" si="89"/>
        <v>0</v>
      </c>
    </row>
    <row r="551" spans="1:20" x14ac:dyDescent="0.2">
      <c r="A551" s="71">
        <v>544</v>
      </c>
      <c r="B551" s="39">
        <f>'3. Input Data'!B559</f>
        <v>0</v>
      </c>
      <c r="C551" s="51" t="str">
        <f>IF('3. Input Data'!D559=0,"--",'3. Input Data'!D559)</f>
        <v>--</v>
      </c>
      <c r="D551" s="58">
        <f t="shared" si="80"/>
        <v>0</v>
      </c>
      <c r="E551" s="74" t="str">
        <f>IF('3. Input Data'!E559=0,"--",'3. Input Data'!E559)</f>
        <v>--</v>
      </c>
      <c r="F551" s="58">
        <f t="shared" si="81"/>
        <v>0</v>
      </c>
      <c r="G551" s="51" t="str">
        <f>IF('3. Input Data'!G559=0,"--",'3. Input Data'!G559)</f>
        <v>--</v>
      </c>
      <c r="H551" s="58">
        <f t="shared" si="82"/>
        <v>0</v>
      </c>
      <c r="I551" s="51" t="str">
        <f>IF('3. Input Data'!H559=0,"--",'3. Input Data'!H559)</f>
        <v>--</v>
      </c>
      <c r="J551" s="58">
        <f t="shared" si="83"/>
        <v>0</v>
      </c>
      <c r="K551" s="51" t="str">
        <f>IF('3. Input Data'!I559=0,"--",'3. Input Data'!I559)</f>
        <v>--</v>
      </c>
      <c r="L551" s="58">
        <f t="shared" si="84"/>
        <v>0</v>
      </c>
      <c r="M551" s="51" t="str">
        <f>IF('3. Input Data'!J559=0,"--",'3. Input Data'!J559)</f>
        <v>--</v>
      </c>
      <c r="N551" s="58">
        <f t="shared" si="85"/>
        <v>0</v>
      </c>
      <c r="O551" s="51" t="str">
        <f>IF('3. Input Data'!K559=0,"--",'3. Input Data'!K559)</f>
        <v>--</v>
      </c>
      <c r="P551" s="58">
        <f t="shared" si="86"/>
        <v>0</v>
      </c>
      <c r="Q551" s="51" t="str">
        <f>IF('3. Input Data'!L559=0,"--",'3. Input Data'!L559)</f>
        <v>--</v>
      </c>
      <c r="R551" s="58">
        <f t="shared" si="87"/>
        <v>0</v>
      </c>
      <c r="S551" s="74">
        <f t="shared" si="88"/>
        <v>0</v>
      </c>
      <c r="T551" s="58">
        <f t="shared" si="89"/>
        <v>0</v>
      </c>
    </row>
    <row r="552" spans="1:20" x14ac:dyDescent="0.2">
      <c r="A552" s="71">
        <v>545</v>
      </c>
      <c r="B552" s="39">
        <f>'3. Input Data'!B560</f>
        <v>0</v>
      </c>
      <c r="C552" s="51" t="str">
        <f>IF('3. Input Data'!D560=0,"--",'3. Input Data'!D560)</f>
        <v>--</v>
      </c>
      <c r="D552" s="58">
        <f t="shared" si="80"/>
        <v>0</v>
      </c>
      <c r="E552" s="74" t="str">
        <f>IF('3. Input Data'!E560=0,"--",'3. Input Data'!E560)</f>
        <v>--</v>
      </c>
      <c r="F552" s="58">
        <f t="shared" si="81"/>
        <v>0</v>
      </c>
      <c r="G552" s="51" t="str">
        <f>IF('3. Input Data'!G560=0,"--",'3. Input Data'!G560)</f>
        <v>--</v>
      </c>
      <c r="H552" s="58">
        <f t="shared" si="82"/>
        <v>0</v>
      </c>
      <c r="I552" s="51" t="str">
        <f>IF('3. Input Data'!H560=0,"--",'3. Input Data'!H560)</f>
        <v>--</v>
      </c>
      <c r="J552" s="58">
        <f t="shared" si="83"/>
        <v>0</v>
      </c>
      <c r="K552" s="51" t="str">
        <f>IF('3. Input Data'!I560=0,"--",'3. Input Data'!I560)</f>
        <v>--</v>
      </c>
      <c r="L552" s="58">
        <f t="shared" si="84"/>
        <v>0</v>
      </c>
      <c r="M552" s="51" t="str">
        <f>IF('3. Input Data'!J560=0,"--",'3. Input Data'!J560)</f>
        <v>--</v>
      </c>
      <c r="N552" s="58">
        <f t="shared" si="85"/>
        <v>0</v>
      </c>
      <c r="O552" s="51" t="str">
        <f>IF('3. Input Data'!K560=0,"--",'3. Input Data'!K560)</f>
        <v>--</v>
      </c>
      <c r="P552" s="58">
        <f t="shared" si="86"/>
        <v>0</v>
      </c>
      <c r="Q552" s="51" t="str">
        <f>IF('3. Input Data'!L560=0,"--",'3. Input Data'!L560)</f>
        <v>--</v>
      </c>
      <c r="R552" s="58">
        <f t="shared" si="87"/>
        <v>0</v>
      </c>
      <c r="S552" s="74">
        <f t="shared" si="88"/>
        <v>0</v>
      </c>
      <c r="T552" s="58">
        <f t="shared" si="89"/>
        <v>0</v>
      </c>
    </row>
    <row r="553" spans="1:20" x14ac:dyDescent="0.2">
      <c r="A553" s="71">
        <v>546</v>
      </c>
      <c r="B553" s="39">
        <f>'3. Input Data'!B561</f>
        <v>0</v>
      </c>
      <c r="C553" s="51" t="str">
        <f>IF('3. Input Data'!D561=0,"--",'3. Input Data'!D561)</f>
        <v>--</v>
      </c>
      <c r="D553" s="58">
        <f t="shared" si="80"/>
        <v>0</v>
      </c>
      <c r="E553" s="74" t="str">
        <f>IF('3. Input Data'!E561=0,"--",'3. Input Data'!E561)</f>
        <v>--</v>
      </c>
      <c r="F553" s="58">
        <f t="shared" si="81"/>
        <v>0</v>
      </c>
      <c r="G553" s="51" t="str">
        <f>IF('3. Input Data'!G561=0,"--",'3. Input Data'!G561)</f>
        <v>--</v>
      </c>
      <c r="H553" s="58">
        <f t="shared" si="82"/>
        <v>0</v>
      </c>
      <c r="I553" s="51" t="str">
        <f>IF('3. Input Data'!H561=0,"--",'3. Input Data'!H561)</f>
        <v>--</v>
      </c>
      <c r="J553" s="58">
        <f t="shared" si="83"/>
        <v>0</v>
      </c>
      <c r="K553" s="51" t="str">
        <f>IF('3. Input Data'!I561=0,"--",'3. Input Data'!I561)</f>
        <v>--</v>
      </c>
      <c r="L553" s="58">
        <f t="shared" si="84"/>
        <v>0</v>
      </c>
      <c r="M553" s="51" t="str">
        <f>IF('3. Input Data'!J561=0,"--",'3. Input Data'!J561)</f>
        <v>--</v>
      </c>
      <c r="N553" s="58">
        <f t="shared" si="85"/>
        <v>0</v>
      </c>
      <c r="O553" s="51" t="str">
        <f>IF('3. Input Data'!K561=0,"--",'3. Input Data'!K561)</f>
        <v>--</v>
      </c>
      <c r="P553" s="58">
        <f t="shared" si="86"/>
        <v>0</v>
      </c>
      <c r="Q553" s="51" t="str">
        <f>IF('3. Input Data'!L561=0,"--",'3. Input Data'!L561)</f>
        <v>--</v>
      </c>
      <c r="R553" s="58">
        <f t="shared" si="87"/>
        <v>0</v>
      </c>
      <c r="S553" s="74">
        <f t="shared" si="88"/>
        <v>0</v>
      </c>
      <c r="T553" s="58">
        <f t="shared" si="89"/>
        <v>0</v>
      </c>
    </row>
    <row r="554" spans="1:20" x14ac:dyDescent="0.2">
      <c r="A554" s="71">
        <v>547</v>
      </c>
      <c r="B554" s="39">
        <f>'3. Input Data'!B562</f>
        <v>0</v>
      </c>
      <c r="C554" s="51" t="str">
        <f>IF('3. Input Data'!D562=0,"--",'3. Input Data'!D562)</f>
        <v>--</v>
      </c>
      <c r="D554" s="58">
        <f t="shared" si="80"/>
        <v>0</v>
      </c>
      <c r="E554" s="74" t="str">
        <f>IF('3. Input Data'!E562=0,"--",'3. Input Data'!E562)</f>
        <v>--</v>
      </c>
      <c r="F554" s="58">
        <f t="shared" si="81"/>
        <v>0</v>
      </c>
      <c r="G554" s="51" t="str">
        <f>IF('3. Input Data'!G562=0,"--",'3. Input Data'!G562)</f>
        <v>--</v>
      </c>
      <c r="H554" s="58">
        <f t="shared" si="82"/>
        <v>0</v>
      </c>
      <c r="I554" s="51" t="str">
        <f>IF('3. Input Data'!H562=0,"--",'3. Input Data'!H562)</f>
        <v>--</v>
      </c>
      <c r="J554" s="58">
        <f t="shared" si="83"/>
        <v>0</v>
      </c>
      <c r="K554" s="51" t="str">
        <f>IF('3. Input Data'!I562=0,"--",'3. Input Data'!I562)</f>
        <v>--</v>
      </c>
      <c r="L554" s="58">
        <f t="shared" si="84"/>
        <v>0</v>
      </c>
      <c r="M554" s="51" t="str">
        <f>IF('3. Input Data'!J562=0,"--",'3. Input Data'!J562)</f>
        <v>--</v>
      </c>
      <c r="N554" s="58">
        <f t="shared" si="85"/>
        <v>0</v>
      </c>
      <c r="O554" s="51" t="str">
        <f>IF('3. Input Data'!K562=0,"--",'3. Input Data'!K562)</f>
        <v>--</v>
      </c>
      <c r="P554" s="58">
        <f t="shared" si="86"/>
        <v>0</v>
      </c>
      <c r="Q554" s="51" t="str">
        <f>IF('3. Input Data'!L562=0,"--",'3. Input Data'!L562)</f>
        <v>--</v>
      </c>
      <c r="R554" s="58">
        <f t="shared" si="87"/>
        <v>0</v>
      </c>
      <c r="S554" s="74">
        <f t="shared" si="88"/>
        <v>0</v>
      </c>
      <c r="T554" s="58">
        <f t="shared" si="89"/>
        <v>0</v>
      </c>
    </row>
    <row r="555" spans="1:20" x14ac:dyDescent="0.2">
      <c r="A555" s="71">
        <v>548</v>
      </c>
      <c r="B555" s="39">
        <f>'3. Input Data'!B563</f>
        <v>0</v>
      </c>
      <c r="C555" s="51" t="str">
        <f>IF('3. Input Data'!D563=0,"--",'3. Input Data'!D563)</f>
        <v>--</v>
      </c>
      <c r="D555" s="58">
        <f t="shared" si="80"/>
        <v>0</v>
      </c>
      <c r="E555" s="74" t="str">
        <f>IF('3. Input Data'!E563=0,"--",'3. Input Data'!E563)</f>
        <v>--</v>
      </c>
      <c r="F555" s="58">
        <f t="shared" si="81"/>
        <v>0</v>
      </c>
      <c r="G555" s="51" t="str">
        <f>IF('3. Input Data'!G563=0,"--",'3. Input Data'!G563)</f>
        <v>--</v>
      </c>
      <c r="H555" s="58">
        <f t="shared" si="82"/>
        <v>0</v>
      </c>
      <c r="I555" s="51" t="str">
        <f>IF('3. Input Data'!H563=0,"--",'3. Input Data'!H563)</f>
        <v>--</v>
      </c>
      <c r="J555" s="58">
        <f t="shared" si="83"/>
        <v>0</v>
      </c>
      <c r="K555" s="51" t="str">
        <f>IF('3. Input Data'!I563=0,"--",'3. Input Data'!I563)</f>
        <v>--</v>
      </c>
      <c r="L555" s="58">
        <f t="shared" si="84"/>
        <v>0</v>
      </c>
      <c r="M555" s="51" t="str">
        <f>IF('3. Input Data'!J563=0,"--",'3. Input Data'!J563)</f>
        <v>--</v>
      </c>
      <c r="N555" s="58">
        <f t="shared" si="85"/>
        <v>0</v>
      </c>
      <c r="O555" s="51" t="str">
        <f>IF('3. Input Data'!K563=0,"--",'3. Input Data'!K563)</f>
        <v>--</v>
      </c>
      <c r="P555" s="58">
        <f t="shared" si="86"/>
        <v>0</v>
      </c>
      <c r="Q555" s="51" t="str">
        <f>IF('3. Input Data'!L563=0,"--",'3. Input Data'!L563)</f>
        <v>--</v>
      </c>
      <c r="R555" s="58">
        <f t="shared" si="87"/>
        <v>0</v>
      </c>
      <c r="S555" s="74">
        <f t="shared" si="88"/>
        <v>0</v>
      </c>
      <c r="T555" s="58">
        <f t="shared" si="89"/>
        <v>0</v>
      </c>
    </row>
    <row r="556" spans="1:20" x14ac:dyDescent="0.2">
      <c r="A556" s="71">
        <v>549</v>
      </c>
      <c r="B556" s="39">
        <f>'3. Input Data'!B564</f>
        <v>0</v>
      </c>
      <c r="C556" s="51" t="str">
        <f>IF('3. Input Data'!D564=0,"--",'3. Input Data'!D564)</f>
        <v>--</v>
      </c>
      <c r="D556" s="58">
        <f t="shared" si="80"/>
        <v>0</v>
      </c>
      <c r="E556" s="74" t="str">
        <f>IF('3. Input Data'!E564=0,"--",'3. Input Data'!E564)</f>
        <v>--</v>
      </c>
      <c r="F556" s="58">
        <f t="shared" si="81"/>
        <v>0</v>
      </c>
      <c r="G556" s="51" t="str">
        <f>IF('3. Input Data'!G564=0,"--",'3. Input Data'!G564)</f>
        <v>--</v>
      </c>
      <c r="H556" s="58">
        <f t="shared" si="82"/>
        <v>0</v>
      </c>
      <c r="I556" s="51" t="str">
        <f>IF('3. Input Data'!H564=0,"--",'3. Input Data'!H564)</f>
        <v>--</v>
      </c>
      <c r="J556" s="58">
        <f t="shared" si="83"/>
        <v>0</v>
      </c>
      <c r="K556" s="51" t="str">
        <f>IF('3. Input Data'!I564=0,"--",'3. Input Data'!I564)</f>
        <v>--</v>
      </c>
      <c r="L556" s="58">
        <f t="shared" si="84"/>
        <v>0</v>
      </c>
      <c r="M556" s="51" t="str">
        <f>IF('3. Input Data'!J564=0,"--",'3. Input Data'!J564)</f>
        <v>--</v>
      </c>
      <c r="N556" s="58">
        <f t="shared" si="85"/>
        <v>0</v>
      </c>
      <c r="O556" s="51" t="str">
        <f>IF('3. Input Data'!K564=0,"--",'3. Input Data'!K564)</f>
        <v>--</v>
      </c>
      <c r="P556" s="58">
        <f t="shared" si="86"/>
        <v>0</v>
      </c>
      <c r="Q556" s="51" t="str">
        <f>IF('3. Input Data'!L564=0,"--",'3. Input Data'!L564)</f>
        <v>--</v>
      </c>
      <c r="R556" s="58">
        <f t="shared" si="87"/>
        <v>0</v>
      </c>
      <c r="S556" s="74">
        <f t="shared" si="88"/>
        <v>0</v>
      </c>
      <c r="T556" s="58">
        <f t="shared" si="89"/>
        <v>0</v>
      </c>
    </row>
    <row r="557" spans="1:20" x14ac:dyDescent="0.2">
      <c r="A557" s="71">
        <v>550</v>
      </c>
      <c r="B557" s="39">
        <f>'3. Input Data'!B565</f>
        <v>0</v>
      </c>
      <c r="C557" s="51" t="str">
        <f>IF('3. Input Data'!D565=0,"--",'3. Input Data'!D565)</f>
        <v>--</v>
      </c>
      <c r="D557" s="58">
        <f t="shared" si="80"/>
        <v>0</v>
      </c>
      <c r="E557" s="74" t="str">
        <f>IF('3. Input Data'!E565=0,"--",'3. Input Data'!E565)</f>
        <v>--</v>
      </c>
      <c r="F557" s="58">
        <f t="shared" si="81"/>
        <v>0</v>
      </c>
      <c r="G557" s="51" t="str">
        <f>IF('3. Input Data'!G565=0,"--",'3. Input Data'!G565)</f>
        <v>--</v>
      </c>
      <c r="H557" s="58">
        <f t="shared" si="82"/>
        <v>0</v>
      </c>
      <c r="I557" s="51" t="str">
        <f>IF('3. Input Data'!H565=0,"--",'3. Input Data'!H565)</f>
        <v>--</v>
      </c>
      <c r="J557" s="58">
        <f t="shared" si="83"/>
        <v>0</v>
      </c>
      <c r="K557" s="51" t="str">
        <f>IF('3. Input Data'!I565=0,"--",'3. Input Data'!I565)</f>
        <v>--</v>
      </c>
      <c r="L557" s="58">
        <f t="shared" si="84"/>
        <v>0</v>
      </c>
      <c r="M557" s="51" t="str">
        <f>IF('3. Input Data'!J565=0,"--",'3. Input Data'!J565)</f>
        <v>--</v>
      </c>
      <c r="N557" s="58">
        <f t="shared" si="85"/>
        <v>0</v>
      </c>
      <c r="O557" s="51" t="str">
        <f>IF('3. Input Data'!K565=0,"--",'3. Input Data'!K565)</f>
        <v>--</v>
      </c>
      <c r="P557" s="58">
        <f t="shared" si="86"/>
        <v>0</v>
      </c>
      <c r="Q557" s="51" t="str">
        <f>IF('3. Input Data'!L565=0,"--",'3. Input Data'!L565)</f>
        <v>--</v>
      </c>
      <c r="R557" s="58">
        <f t="shared" si="87"/>
        <v>0</v>
      </c>
      <c r="S557" s="74">
        <f t="shared" si="88"/>
        <v>0</v>
      </c>
      <c r="T557" s="58">
        <f t="shared" si="89"/>
        <v>0</v>
      </c>
    </row>
    <row r="558" spans="1:20" x14ac:dyDescent="0.2">
      <c r="A558" s="71">
        <v>551</v>
      </c>
      <c r="B558" s="39">
        <f>'3. Input Data'!B566</f>
        <v>0</v>
      </c>
      <c r="C558" s="51" t="str">
        <f>IF('3. Input Data'!D566=0,"--",'3. Input Data'!D566)</f>
        <v>--</v>
      </c>
      <c r="D558" s="58">
        <f t="shared" si="80"/>
        <v>0</v>
      </c>
      <c r="E558" s="74" t="str">
        <f>IF('3. Input Data'!E566=0,"--",'3. Input Data'!E566)</f>
        <v>--</v>
      </c>
      <c r="F558" s="58">
        <f t="shared" si="81"/>
        <v>0</v>
      </c>
      <c r="G558" s="51" t="str">
        <f>IF('3. Input Data'!G566=0,"--",'3. Input Data'!G566)</f>
        <v>--</v>
      </c>
      <c r="H558" s="58">
        <f t="shared" si="82"/>
        <v>0</v>
      </c>
      <c r="I558" s="51" t="str">
        <f>IF('3. Input Data'!H566=0,"--",'3. Input Data'!H566)</f>
        <v>--</v>
      </c>
      <c r="J558" s="58">
        <f t="shared" si="83"/>
        <v>0</v>
      </c>
      <c r="K558" s="51" t="str">
        <f>IF('3. Input Data'!I566=0,"--",'3. Input Data'!I566)</f>
        <v>--</v>
      </c>
      <c r="L558" s="58">
        <f t="shared" si="84"/>
        <v>0</v>
      </c>
      <c r="M558" s="51" t="str">
        <f>IF('3. Input Data'!J566=0,"--",'3. Input Data'!J566)</f>
        <v>--</v>
      </c>
      <c r="N558" s="58">
        <f t="shared" si="85"/>
        <v>0</v>
      </c>
      <c r="O558" s="51" t="str">
        <f>IF('3. Input Data'!K566=0,"--",'3. Input Data'!K566)</f>
        <v>--</v>
      </c>
      <c r="P558" s="58">
        <f t="shared" si="86"/>
        <v>0</v>
      </c>
      <c r="Q558" s="51" t="str">
        <f>IF('3. Input Data'!L566=0,"--",'3. Input Data'!L566)</f>
        <v>--</v>
      </c>
      <c r="R558" s="58">
        <f t="shared" si="87"/>
        <v>0</v>
      </c>
      <c r="S558" s="74">
        <f t="shared" si="88"/>
        <v>0</v>
      </c>
      <c r="T558" s="58">
        <f t="shared" si="89"/>
        <v>0</v>
      </c>
    </row>
    <row r="559" spans="1:20" x14ac:dyDescent="0.2">
      <c r="A559" s="71">
        <v>552</v>
      </c>
      <c r="B559" s="39">
        <f>'3. Input Data'!B567</f>
        <v>0</v>
      </c>
      <c r="C559" s="51" t="str">
        <f>IF('3. Input Data'!D567=0,"--",'3. Input Data'!D567)</f>
        <v>--</v>
      </c>
      <c r="D559" s="58">
        <f t="shared" si="80"/>
        <v>0</v>
      </c>
      <c r="E559" s="74" t="str">
        <f>IF('3. Input Data'!E567=0,"--",'3. Input Data'!E567)</f>
        <v>--</v>
      </c>
      <c r="F559" s="58">
        <f t="shared" si="81"/>
        <v>0</v>
      </c>
      <c r="G559" s="51" t="str">
        <f>IF('3. Input Data'!G567=0,"--",'3. Input Data'!G567)</f>
        <v>--</v>
      </c>
      <c r="H559" s="58">
        <f t="shared" si="82"/>
        <v>0</v>
      </c>
      <c r="I559" s="51" t="str">
        <f>IF('3. Input Data'!H567=0,"--",'3. Input Data'!H567)</f>
        <v>--</v>
      </c>
      <c r="J559" s="58">
        <f t="shared" si="83"/>
        <v>0</v>
      </c>
      <c r="K559" s="51" t="str">
        <f>IF('3. Input Data'!I567=0,"--",'3. Input Data'!I567)</f>
        <v>--</v>
      </c>
      <c r="L559" s="58">
        <f t="shared" si="84"/>
        <v>0</v>
      </c>
      <c r="M559" s="51" t="str">
        <f>IF('3. Input Data'!J567=0,"--",'3. Input Data'!J567)</f>
        <v>--</v>
      </c>
      <c r="N559" s="58">
        <f t="shared" si="85"/>
        <v>0</v>
      </c>
      <c r="O559" s="51" t="str">
        <f>IF('3. Input Data'!K567=0,"--",'3. Input Data'!K567)</f>
        <v>--</v>
      </c>
      <c r="P559" s="58">
        <f t="shared" si="86"/>
        <v>0</v>
      </c>
      <c r="Q559" s="51" t="str">
        <f>IF('3. Input Data'!L567=0,"--",'3. Input Data'!L567)</f>
        <v>--</v>
      </c>
      <c r="R559" s="58">
        <f t="shared" si="87"/>
        <v>0</v>
      </c>
      <c r="S559" s="74">
        <f t="shared" si="88"/>
        <v>0</v>
      </c>
      <c r="T559" s="58">
        <f t="shared" si="89"/>
        <v>0</v>
      </c>
    </row>
    <row r="560" spans="1:20" x14ac:dyDescent="0.2">
      <c r="A560" s="71">
        <v>553</v>
      </c>
      <c r="B560" s="39">
        <f>'3. Input Data'!B568</f>
        <v>0</v>
      </c>
      <c r="C560" s="51" t="str">
        <f>IF('3. Input Data'!D568=0,"--",'3. Input Data'!D568)</f>
        <v>--</v>
      </c>
      <c r="D560" s="58">
        <f t="shared" si="80"/>
        <v>0</v>
      </c>
      <c r="E560" s="74" t="str">
        <f>IF('3. Input Data'!E568=0,"--",'3. Input Data'!E568)</f>
        <v>--</v>
      </c>
      <c r="F560" s="58">
        <f t="shared" si="81"/>
        <v>0</v>
      </c>
      <c r="G560" s="51" t="str">
        <f>IF('3. Input Data'!G568=0,"--",'3. Input Data'!G568)</f>
        <v>--</v>
      </c>
      <c r="H560" s="58">
        <f t="shared" si="82"/>
        <v>0</v>
      </c>
      <c r="I560" s="51" t="str">
        <f>IF('3. Input Data'!H568=0,"--",'3. Input Data'!H568)</f>
        <v>--</v>
      </c>
      <c r="J560" s="58">
        <f t="shared" si="83"/>
        <v>0</v>
      </c>
      <c r="K560" s="51" t="str">
        <f>IF('3. Input Data'!I568=0,"--",'3. Input Data'!I568)</f>
        <v>--</v>
      </c>
      <c r="L560" s="58">
        <f t="shared" si="84"/>
        <v>0</v>
      </c>
      <c r="M560" s="51" t="str">
        <f>IF('3. Input Data'!J568=0,"--",'3. Input Data'!J568)</f>
        <v>--</v>
      </c>
      <c r="N560" s="58">
        <f t="shared" si="85"/>
        <v>0</v>
      </c>
      <c r="O560" s="51" t="str">
        <f>IF('3. Input Data'!K568=0,"--",'3. Input Data'!K568)</f>
        <v>--</v>
      </c>
      <c r="P560" s="58">
        <f t="shared" si="86"/>
        <v>0</v>
      </c>
      <c r="Q560" s="51" t="str">
        <f>IF('3. Input Data'!L568=0,"--",'3. Input Data'!L568)</f>
        <v>--</v>
      </c>
      <c r="R560" s="58">
        <f t="shared" si="87"/>
        <v>0</v>
      </c>
      <c r="S560" s="74">
        <f t="shared" si="88"/>
        <v>0</v>
      </c>
      <c r="T560" s="58">
        <f t="shared" si="89"/>
        <v>0</v>
      </c>
    </row>
    <row r="561" spans="1:20" x14ac:dyDescent="0.2">
      <c r="A561" s="71">
        <v>554</v>
      </c>
      <c r="B561" s="39">
        <f>'3. Input Data'!B569</f>
        <v>0</v>
      </c>
      <c r="C561" s="51" t="str">
        <f>IF('3. Input Data'!D569=0,"--",'3. Input Data'!D569)</f>
        <v>--</v>
      </c>
      <c r="D561" s="58">
        <f t="shared" si="80"/>
        <v>0</v>
      </c>
      <c r="E561" s="74" t="str">
        <f>IF('3. Input Data'!E569=0,"--",'3. Input Data'!E569)</f>
        <v>--</v>
      </c>
      <c r="F561" s="58">
        <f t="shared" si="81"/>
        <v>0</v>
      </c>
      <c r="G561" s="51" t="str">
        <f>IF('3. Input Data'!G569=0,"--",'3. Input Data'!G569)</f>
        <v>--</v>
      </c>
      <c r="H561" s="58">
        <f t="shared" si="82"/>
        <v>0</v>
      </c>
      <c r="I561" s="51" t="str">
        <f>IF('3. Input Data'!H569=0,"--",'3. Input Data'!H569)</f>
        <v>--</v>
      </c>
      <c r="J561" s="58">
        <f t="shared" si="83"/>
        <v>0</v>
      </c>
      <c r="K561" s="51" t="str">
        <f>IF('3. Input Data'!I569=0,"--",'3. Input Data'!I569)</f>
        <v>--</v>
      </c>
      <c r="L561" s="58">
        <f t="shared" si="84"/>
        <v>0</v>
      </c>
      <c r="M561" s="51" t="str">
        <f>IF('3. Input Data'!J569=0,"--",'3. Input Data'!J569)</f>
        <v>--</v>
      </c>
      <c r="N561" s="58">
        <f t="shared" si="85"/>
        <v>0</v>
      </c>
      <c r="O561" s="51" t="str">
        <f>IF('3. Input Data'!K569=0,"--",'3. Input Data'!K569)</f>
        <v>--</v>
      </c>
      <c r="P561" s="58">
        <f t="shared" si="86"/>
        <v>0</v>
      </c>
      <c r="Q561" s="51" t="str">
        <f>IF('3. Input Data'!L569=0,"--",'3. Input Data'!L569)</f>
        <v>--</v>
      </c>
      <c r="R561" s="58">
        <f t="shared" si="87"/>
        <v>0</v>
      </c>
      <c r="S561" s="74">
        <f t="shared" si="88"/>
        <v>0</v>
      </c>
      <c r="T561" s="58">
        <f t="shared" si="89"/>
        <v>0</v>
      </c>
    </row>
    <row r="562" spans="1:20" x14ac:dyDescent="0.2">
      <c r="A562" s="71">
        <v>555</v>
      </c>
      <c r="B562" s="39">
        <f>'3. Input Data'!B570</f>
        <v>0</v>
      </c>
      <c r="C562" s="51" t="str">
        <f>IF('3. Input Data'!D570=0,"--",'3. Input Data'!D570)</f>
        <v>--</v>
      </c>
      <c r="D562" s="58">
        <f t="shared" si="80"/>
        <v>0</v>
      </c>
      <c r="E562" s="74" t="str">
        <f>IF('3. Input Data'!E570=0,"--",'3. Input Data'!E570)</f>
        <v>--</v>
      </c>
      <c r="F562" s="58">
        <f t="shared" si="81"/>
        <v>0</v>
      </c>
      <c r="G562" s="51" t="str">
        <f>IF('3. Input Data'!G570=0,"--",'3. Input Data'!G570)</f>
        <v>--</v>
      </c>
      <c r="H562" s="58">
        <f t="shared" si="82"/>
        <v>0</v>
      </c>
      <c r="I562" s="51" t="str">
        <f>IF('3. Input Data'!H570=0,"--",'3. Input Data'!H570)</f>
        <v>--</v>
      </c>
      <c r="J562" s="58">
        <f t="shared" si="83"/>
        <v>0</v>
      </c>
      <c r="K562" s="51" t="str">
        <f>IF('3. Input Data'!I570=0,"--",'3. Input Data'!I570)</f>
        <v>--</v>
      </c>
      <c r="L562" s="58">
        <f t="shared" si="84"/>
        <v>0</v>
      </c>
      <c r="M562" s="51" t="str">
        <f>IF('3. Input Data'!J570=0,"--",'3. Input Data'!J570)</f>
        <v>--</v>
      </c>
      <c r="N562" s="58">
        <f t="shared" si="85"/>
        <v>0</v>
      </c>
      <c r="O562" s="51" t="str">
        <f>IF('3. Input Data'!K570=0,"--",'3. Input Data'!K570)</f>
        <v>--</v>
      </c>
      <c r="P562" s="58">
        <f t="shared" si="86"/>
        <v>0</v>
      </c>
      <c r="Q562" s="51" t="str">
        <f>IF('3. Input Data'!L570=0,"--",'3. Input Data'!L570)</f>
        <v>--</v>
      </c>
      <c r="R562" s="58">
        <f t="shared" si="87"/>
        <v>0</v>
      </c>
      <c r="S562" s="74">
        <f t="shared" si="88"/>
        <v>0</v>
      </c>
      <c r="T562" s="58">
        <f t="shared" si="89"/>
        <v>0</v>
      </c>
    </row>
    <row r="563" spans="1:20" x14ac:dyDescent="0.2">
      <c r="A563" s="71">
        <v>556</v>
      </c>
      <c r="B563" s="39">
        <f>'3. Input Data'!B571</f>
        <v>0</v>
      </c>
      <c r="C563" s="51" t="str">
        <f>IF('3. Input Data'!D571=0,"--",'3. Input Data'!D571)</f>
        <v>--</v>
      </c>
      <c r="D563" s="58">
        <f t="shared" si="80"/>
        <v>0</v>
      </c>
      <c r="E563" s="74" t="str">
        <f>IF('3. Input Data'!E571=0,"--",'3. Input Data'!E571)</f>
        <v>--</v>
      </c>
      <c r="F563" s="58">
        <f t="shared" si="81"/>
        <v>0</v>
      </c>
      <c r="G563" s="51" t="str">
        <f>IF('3. Input Data'!G571=0,"--",'3. Input Data'!G571)</f>
        <v>--</v>
      </c>
      <c r="H563" s="58">
        <f t="shared" si="82"/>
        <v>0</v>
      </c>
      <c r="I563" s="51" t="str">
        <f>IF('3. Input Data'!H571=0,"--",'3. Input Data'!H571)</f>
        <v>--</v>
      </c>
      <c r="J563" s="58">
        <f t="shared" si="83"/>
        <v>0</v>
      </c>
      <c r="K563" s="51" t="str">
        <f>IF('3. Input Data'!I571=0,"--",'3. Input Data'!I571)</f>
        <v>--</v>
      </c>
      <c r="L563" s="58">
        <f t="shared" si="84"/>
        <v>0</v>
      </c>
      <c r="M563" s="51" t="str">
        <f>IF('3. Input Data'!J571=0,"--",'3. Input Data'!J571)</f>
        <v>--</v>
      </c>
      <c r="N563" s="58">
        <f t="shared" si="85"/>
        <v>0</v>
      </c>
      <c r="O563" s="51" t="str">
        <f>IF('3. Input Data'!K571=0,"--",'3. Input Data'!K571)</f>
        <v>--</v>
      </c>
      <c r="P563" s="58">
        <f t="shared" si="86"/>
        <v>0</v>
      </c>
      <c r="Q563" s="51" t="str">
        <f>IF('3. Input Data'!L571=0,"--",'3. Input Data'!L571)</f>
        <v>--</v>
      </c>
      <c r="R563" s="58">
        <f t="shared" si="87"/>
        <v>0</v>
      </c>
      <c r="S563" s="74">
        <f t="shared" si="88"/>
        <v>0</v>
      </c>
      <c r="T563" s="58">
        <f t="shared" si="89"/>
        <v>0</v>
      </c>
    </row>
    <row r="564" spans="1:20" x14ac:dyDescent="0.2">
      <c r="A564" s="71">
        <v>557</v>
      </c>
      <c r="B564" s="39">
        <f>'3. Input Data'!B572</f>
        <v>0</v>
      </c>
      <c r="C564" s="51" t="str">
        <f>IF('3. Input Data'!D572=0,"--",'3. Input Data'!D572)</f>
        <v>--</v>
      </c>
      <c r="D564" s="58">
        <f t="shared" si="80"/>
        <v>0</v>
      </c>
      <c r="E564" s="74" t="str">
        <f>IF('3. Input Data'!E572=0,"--",'3. Input Data'!E572)</f>
        <v>--</v>
      </c>
      <c r="F564" s="58">
        <f t="shared" si="81"/>
        <v>0</v>
      </c>
      <c r="G564" s="51" t="str">
        <f>IF('3. Input Data'!G572=0,"--",'3. Input Data'!G572)</f>
        <v>--</v>
      </c>
      <c r="H564" s="58">
        <f t="shared" si="82"/>
        <v>0</v>
      </c>
      <c r="I564" s="51" t="str">
        <f>IF('3. Input Data'!H572=0,"--",'3. Input Data'!H572)</f>
        <v>--</v>
      </c>
      <c r="J564" s="58">
        <f t="shared" si="83"/>
        <v>0</v>
      </c>
      <c r="K564" s="51" t="str">
        <f>IF('3. Input Data'!I572=0,"--",'3. Input Data'!I572)</f>
        <v>--</v>
      </c>
      <c r="L564" s="58">
        <f t="shared" si="84"/>
        <v>0</v>
      </c>
      <c r="M564" s="51" t="str">
        <f>IF('3. Input Data'!J572=0,"--",'3. Input Data'!J572)</f>
        <v>--</v>
      </c>
      <c r="N564" s="58">
        <f t="shared" si="85"/>
        <v>0</v>
      </c>
      <c r="O564" s="51" t="str">
        <f>IF('3. Input Data'!K572=0,"--",'3. Input Data'!K572)</f>
        <v>--</v>
      </c>
      <c r="P564" s="58">
        <f t="shared" si="86"/>
        <v>0</v>
      </c>
      <c r="Q564" s="51" t="str">
        <f>IF('3. Input Data'!L572=0,"--",'3. Input Data'!L572)</f>
        <v>--</v>
      </c>
      <c r="R564" s="58">
        <f t="shared" si="87"/>
        <v>0</v>
      </c>
      <c r="S564" s="74">
        <f t="shared" si="88"/>
        <v>0</v>
      </c>
      <c r="T564" s="58">
        <f t="shared" si="89"/>
        <v>0</v>
      </c>
    </row>
    <row r="565" spans="1:20" x14ac:dyDescent="0.2">
      <c r="A565" s="71">
        <v>558</v>
      </c>
      <c r="B565" s="39">
        <f>'3. Input Data'!B573</f>
        <v>0</v>
      </c>
      <c r="C565" s="51" t="str">
        <f>IF('3. Input Data'!D573=0,"--",'3. Input Data'!D573)</f>
        <v>--</v>
      </c>
      <c r="D565" s="58">
        <f t="shared" si="80"/>
        <v>0</v>
      </c>
      <c r="E565" s="74" t="str">
        <f>IF('3. Input Data'!E573=0,"--",'3. Input Data'!E573)</f>
        <v>--</v>
      </c>
      <c r="F565" s="58">
        <f t="shared" si="81"/>
        <v>0</v>
      </c>
      <c r="G565" s="51" t="str">
        <f>IF('3. Input Data'!G573=0,"--",'3. Input Data'!G573)</f>
        <v>--</v>
      </c>
      <c r="H565" s="58">
        <f t="shared" si="82"/>
        <v>0</v>
      </c>
      <c r="I565" s="51" t="str">
        <f>IF('3. Input Data'!H573=0,"--",'3. Input Data'!H573)</f>
        <v>--</v>
      </c>
      <c r="J565" s="58">
        <f t="shared" si="83"/>
        <v>0</v>
      </c>
      <c r="K565" s="51" t="str">
        <f>IF('3. Input Data'!I573=0,"--",'3. Input Data'!I573)</f>
        <v>--</v>
      </c>
      <c r="L565" s="58">
        <f t="shared" si="84"/>
        <v>0</v>
      </c>
      <c r="M565" s="51" t="str">
        <f>IF('3. Input Data'!J573=0,"--",'3. Input Data'!J573)</f>
        <v>--</v>
      </c>
      <c r="N565" s="58">
        <f t="shared" si="85"/>
        <v>0</v>
      </c>
      <c r="O565" s="51" t="str">
        <f>IF('3. Input Data'!K573=0,"--",'3. Input Data'!K573)</f>
        <v>--</v>
      </c>
      <c r="P565" s="58">
        <f t="shared" si="86"/>
        <v>0</v>
      </c>
      <c r="Q565" s="51" t="str">
        <f>IF('3. Input Data'!L573=0,"--",'3. Input Data'!L573)</f>
        <v>--</v>
      </c>
      <c r="R565" s="58">
        <f t="shared" si="87"/>
        <v>0</v>
      </c>
      <c r="S565" s="74">
        <f t="shared" si="88"/>
        <v>0</v>
      </c>
      <c r="T565" s="58">
        <f t="shared" si="89"/>
        <v>0</v>
      </c>
    </row>
    <row r="566" spans="1:20" x14ac:dyDescent="0.2">
      <c r="A566" s="71">
        <v>559</v>
      </c>
      <c r="B566" s="39">
        <f>'3. Input Data'!B574</f>
        <v>0</v>
      </c>
      <c r="C566" s="51" t="str">
        <f>IF('3. Input Data'!D574=0,"--",'3. Input Data'!D574)</f>
        <v>--</v>
      </c>
      <c r="D566" s="58">
        <f t="shared" si="80"/>
        <v>0</v>
      </c>
      <c r="E566" s="74" t="str">
        <f>IF('3. Input Data'!E574=0,"--",'3. Input Data'!E574)</f>
        <v>--</v>
      </c>
      <c r="F566" s="58">
        <f t="shared" si="81"/>
        <v>0</v>
      </c>
      <c r="G566" s="51" t="str">
        <f>IF('3. Input Data'!G574=0,"--",'3. Input Data'!G574)</f>
        <v>--</v>
      </c>
      <c r="H566" s="58">
        <f t="shared" si="82"/>
        <v>0</v>
      </c>
      <c r="I566" s="51" t="str">
        <f>IF('3. Input Data'!H574=0,"--",'3. Input Data'!H574)</f>
        <v>--</v>
      </c>
      <c r="J566" s="58">
        <f t="shared" si="83"/>
        <v>0</v>
      </c>
      <c r="K566" s="51" t="str">
        <f>IF('3. Input Data'!I574=0,"--",'3. Input Data'!I574)</f>
        <v>--</v>
      </c>
      <c r="L566" s="58">
        <f t="shared" si="84"/>
        <v>0</v>
      </c>
      <c r="M566" s="51" t="str">
        <f>IF('3. Input Data'!J574=0,"--",'3. Input Data'!J574)</f>
        <v>--</v>
      </c>
      <c r="N566" s="58">
        <f t="shared" si="85"/>
        <v>0</v>
      </c>
      <c r="O566" s="51" t="str">
        <f>IF('3. Input Data'!K574=0,"--",'3. Input Data'!K574)</f>
        <v>--</v>
      </c>
      <c r="P566" s="58">
        <f t="shared" si="86"/>
        <v>0</v>
      </c>
      <c r="Q566" s="51" t="str">
        <f>IF('3. Input Data'!L574=0,"--",'3. Input Data'!L574)</f>
        <v>--</v>
      </c>
      <c r="R566" s="58">
        <f t="shared" si="87"/>
        <v>0</v>
      </c>
      <c r="S566" s="74">
        <f t="shared" si="88"/>
        <v>0</v>
      </c>
      <c r="T566" s="58">
        <f t="shared" si="89"/>
        <v>0</v>
      </c>
    </row>
    <row r="567" spans="1:20" x14ac:dyDescent="0.2">
      <c r="A567" s="71">
        <v>560</v>
      </c>
      <c r="B567" s="39">
        <f>'3. Input Data'!B575</f>
        <v>0</v>
      </c>
      <c r="C567" s="51" t="str">
        <f>IF('3. Input Data'!D575=0,"--",'3. Input Data'!D575)</f>
        <v>--</v>
      </c>
      <c r="D567" s="58">
        <f t="shared" si="80"/>
        <v>0</v>
      </c>
      <c r="E567" s="74" t="str">
        <f>IF('3. Input Data'!E575=0,"--",'3. Input Data'!E575)</f>
        <v>--</v>
      </c>
      <c r="F567" s="58">
        <f t="shared" si="81"/>
        <v>0</v>
      </c>
      <c r="G567" s="51" t="str">
        <f>IF('3. Input Data'!G575=0,"--",'3. Input Data'!G575)</f>
        <v>--</v>
      </c>
      <c r="H567" s="58">
        <f t="shared" si="82"/>
        <v>0</v>
      </c>
      <c r="I567" s="51" t="str">
        <f>IF('3. Input Data'!H575=0,"--",'3. Input Data'!H575)</f>
        <v>--</v>
      </c>
      <c r="J567" s="58">
        <f t="shared" si="83"/>
        <v>0</v>
      </c>
      <c r="K567" s="51" t="str">
        <f>IF('3. Input Data'!I575=0,"--",'3. Input Data'!I575)</f>
        <v>--</v>
      </c>
      <c r="L567" s="58">
        <f t="shared" si="84"/>
        <v>0</v>
      </c>
      <c r="M567" s="51" t="str">
        <f>IF('3. Input Data'!J575=0,"--",'3. Input Data'!J575)</f>
        <v>--</v>
      </c>
      <c r="N567" s="58">
        <f t="shared" si="85"/>
        <v>0</v>
      </c>
      <c r="O567" s="51" t="str">
        <f>IF('3. Input Data'!K575=0,"--",'3. Input Data'!K575)</f>
        <v>--</v>
      </c>
      <c r="P567" s="58">
        <f t="shared" si="86"/>
        <v>0</v>
      </c>
      <c r="Q567" s="51" t="str">
        <f>IF('3. Input Data'!L575=0,"--",'3. Input Data'!L575)</f>
        <v>--</v>
      </c>
      <c r="R567" s="58">
        <f t="shared" si="87"/>
        <v>0</v>
      </c>
      <c r="S567" s="74">
        <f t="shared" si="88"/>
        <v>0</v>
      </c>
      <c r="T567" s="58">
        <f t="shared" si="89"/>
        <v>0</v>
      </c>
    </row>
    <row r="568" spans="1:20" x14ac:dyDescent="0.2">
      <c r="A568" s="71">
        <v>561</v>
      </c>
      <c r="B568" s="39">
        <f>'3. Input Data'!B576</f>
        <v>0</v>
      </c>
      <c r="C568" s="51" t="str">
        <f>IF('3. Input Data'!D576=0,"--",'3. Input Data'!D576)</f>
        <v>--</v>
      </c>
      <c r="D568" s="58">
        <f t="shared" si="80"/>
        <v>0</v>
      </c>
      <c r="E568" s="74" t="str">
        <f>IF('3. Input Data'!E576=0,"--",'3. Input Data'!E576)</f>
        <v>--</v>
      </c>
      <c r="F568" s="58">
        <f t="shared" si="81"/>
        <v>0</v>
      </c>
      <c r="G568" s="51" t="str">
        <f>IF('3. Input Data'!G576=0,"--",'3. Input Data'!G576)</f>
        <v>--</v>
      </c>
      <c r="H568" s="58">
        <f t="shared" si="82"/>
        <v>0</v>
      </c>
      <c r="I568" s="51" t="str">
        <f>IF('3. Input Data'!H576=0,"--",'3. Input Data'!H576)</f>
        <v>--</v>
      </c>
      <c r="J568" s="58">
        <f t="shared" si="83"/>
        <v>0</v>
      </c>
      <c r="K568" s="51" t="str">
        <f>IF('3. Input Data'!I576=0,"--",'3. Input Data'!I576)</f>
        <v>--</v>
      </c>
      <c r="L568" s="58">
        <f t="shared" si="84"/>
        <v>0</v>
      </c>
      <c r="M568" s="51" t="str">
        <f>IF('3. Input Data'!J576=0,"--",'3. Input Data'!J576)</f>
        <v>--</v>
      </c>
      <c r="N568" s="58">
        <f t="shared" si="85"/>
        <v>0</v>
      </c>
      <c r="O568" s="51" t="str">
        <f>IF('3. Input Data'!K576=0,"--",'3. Input Data'!K576)</f>
        <v>--</v>
      </c>
      <c r="P568" s="58">
        <f t="shared" si="86"/>
        <v>0</v>
      </c>
      <c r="Q568" s="51" t="str">
        <f>IF('3. Input Data'!L576=0,"--",'3. Input Data'!L576)</f>
        <v>--</v>
      </c>
      <c r="R568" s="58">
        <f t="shared" si="87"/>
        <v>0</v>
      </c>
      <c r="S568" s="74">
        <f t="shared" si="88"/>
        <v>0</v>
      </c>
      <c r="T568" s="58">
        <f t="shared" si="89"/>
        <v>0</v>
      </c>
    </row>
    <row r="569" spans="1:20" x14ac:dyDescent="0.2">
      <c r="A569" s="71">
        <v>562</v>
      </c>
      <c r="B569" s="39">
        <f>'3. Input Data'!B577</f>
        <v>0</v>
      </c>
      <c r="C569" s="51" t="str">
        <f>IF('3. Input Data'!D577=0,"--",'3. Input Data'!D577)</f>
        <v>--</v>
      </c>
      <c r="D569" s="58">
        <f t="shared" si="80"/>
        <v>0</v>
      </c>
      <c r="E569" s="74" t="str">
        <f>IF('3. Input Data'!E577=0,"--",'3. Input Data'!E577)</f>
        <v>--</v>
      </c>
      <c r="F569" s="58">
        <f t="shared" si="81"/>
        <v>0</v>
      </c>
      <c r="G569" s="51" t="str">
        <f>IF('3. Input Data'!G577=0,"--",'3. Input Data'!G577)</f>
        <v>--</v>
      </c>
      <c r="H569" s="58">
        <f t="shared" si="82"/>
        <v>0</v>
      </c>
      <c r="I569" s="51" t="str">
        <f>IF('3. Input Data'!H577=0,"--",'3. Input Data'!H577)</f>
        <v>--</v>
      </c>
      <c r="J569" s="58">
        <f t="shared" si="83"/>
        <v>0</v>
      </c>
      <c r="K569" s="51" t="str">
        <f>IF('3. Input Data'!I577=0,"--",'3. Input Data'!I577)</f>
        <v>--</v>
      </c>
      <c r="L569" s="58">
        <f t="shared" si="84"/>
        <v>0</v>
      </c>
      <c r="M569" s="51" t="str">
        <f>IF('3. Input Data'!J577=0,"--",'3. Input Data'!J577)</f>
        <v>--</v>
      </c>
      <c r="N569" s="58">
        <f t="shared" si="85"/>
        <v>0</v>
      </c>
      <c r="O569" s="51" t="str">
        <f>IF('3. Input Data'!K577=0,"--",'3. Input Data'!K577)</f>
        <v>--</v>
      </c>
      <c r="P569" s="58">
        <f t="shared" si="86"/>
        <v>0</v>
      </c>
      <c r="Q569" s="51" t="str">
        <f>IF('3. Input Data'!L577=0,"--",'3. Input Data'!L577)</f>
        <v>--</v>
      </c>
      <c r="R569" s="58">
        <f t="shared" si="87"/>
        <v>0</v>
      </c>
      <c r="S569" s="74">
        <f t="shared" si="88"/>
        <v>0</v>
      </c>
      <c r="T569" s="58">
        <f t="shared" si="89"/>
        <v>0</v>
      </c>
    </row>
    <row r="570" spans="1:20" x14ac:dyDescent="0.2">
      <c r="A570" s="71">
        <v>563</v>
      </c>
      <c r="B570" s="39">
        <f>'3. Input Data'!B578</f>
        <v>0</v>
      </c>
      <c r="C570" s="51" t="str">
        <f>IF('3. Input Data'!D578=0,"--",'3. Input Data'!D578)</f>
        <v>--</v>
      </c>
      <c r="D570" s="58">
        <f t="shared" si="80"/>
        <v>0</v>
      </c>
      <c r="E570" s="74" t="str">
        <f>IF('3. Input Data'!E578=0,"--",'3. Input Data'!E578)</f>
        <v>--</v>
      </c>
      <c r="F570" s="58">
        <f t="shared" si="81"/>
        <v>0</v>
      </c>
      <c r="G570" s="51" t="str">
        <f>IF('3. Input Data'!G578=0,"--",'3. Input Data'!G578)</f>
        <v>--</v>
      </c>
      <c r="H570" s="58">
        <f t="shared" si="82"/>
        <v>0</v>
      </c>
      <c r="I570" s="51" t="str">
        <f>IF('3. Input Data'!H578=0,"--",'3. Input Data'!H578)</f>
        <v>--</v>
      </c>
      <c r="J570" s="58">
        <f t="shared" si="83"/>
        <v>0</v>
      </c>
      <c r="K570" s="51" t="str">
        <f>IF('3. Input Data'!I578=0,"--",'3. Input Data'!I578)</f>
        <v>--</v>
      </c>
      <c r="L570" s="58">
        <f t="shared" si="84"/>
        <v>0</v>
      </c>
      <c r="M570" s="51" t="str">
        <f>IF('3. Input Data'!J578=0,"--",'3. Input Data'!J578)</f>
        <v>--</v>
      </c>
      <c r="N570" s="58">
        <f t="shared" si="85"/>
        <v>0</v>
      </c>
      <c r="O570" s="51" t="str">
        <f>IF('3. Input Data'!K578=0,"--",'3. Input Data'!K578)</f>
        <v>--</v>
      </c>
      <c r="P570" s="58">
        <f t="shared" si="86"/>
        <v>0</v>
      </c>
      <c r="Q570" s="51" t="str">
        <f>IF('3. Input Data'!L578=0,"--",'3. Input Data'!L578)</f>
        <v>--</v>
      </c>
      <c r="R570" s="58">
        <f t="shared" si="87"/>
        <v>0</v>
      </c>
      <c r="S570" s="74">
        <f t="shared" si="88"/>
        <v>0</v>
      </c>
      <c r="T570" s="58">
        <f t="shared" si="89"/>
        <v>0</v>
      </c>
    </row>
    <row r="571" spans="1:20" x14ac:dyDescent="0.2">
      <c r="A571" s="71">
        <v>564</v>
      </c>
      <c r="B571" s="39">
        <f>'3. Input Data'!B579</f>
        <v>0</v>
      </c>
      <c r="C571" s="51" t="str">
        <f>IF('3. Input Data'!D579=0,"--",'3. Input Data'!D579)</f>
        <v>--</v>
      </c>
      <c r="D571" s="58">
        <f t="shared" si="80"/>
        <v>0</v>
      </c>
      <c r="E571" s="74" t="str">
        <f>IF('3. Input Data'!E579=0,"--",'3. Input Data'!E579)</f>
        <v>--</v>
      </c>
      <c r="F571" s="58">
        <f t="shared" si="81"/>
        <v>0</v>
      </c>
      <c r="G571" s="51" t="str">
        <f>IF('3. Input Data'!G579=0,"--",'3. Input Data'!G579)</f>
        <v>--</v>
      </c>
      <c r="H571" s="58">
        <f t="shared" si="82"/>
        <v>0</v>
      </c>
      <c r="I571" s="51" t="str">
        <f>IF('3. Input Data'!H579=0,"--",'3. Input Data'!H579)</f>
        <v>--</v>
      </c>
      <c r="J571" s="58">
        <f t="shared" si="83"/>
        <v>0</v>
      </c>
      <c r="K571" s="51" t="str">
        <f>IF('3. Input Data'!I579=0,"--",'3. Input Data'!I579)</f>
        <v>--</v>
      </c>
      <c r="L571" s="58">
        <f t="shared" si="84"/>
        <v>0</v>
      </c>
      <c r="M571" s="51" t="str">
        <f>IF('3. Input Data'!J579=0,"--",'3. Input Data'!J579)</f>
        <v>--</v>
      </c>
      <c r="N571" s="58">
        <f t="shared" si="85"/>
        <v>0</v>
      </c>
      <c r="O571" s="51" t="str">
        <f>IF('3. Input Data'!K579=0,"--",'3. Input Data'!K579)</f>
        <v>--</v>
      </c>
      <c r="P571" s="58">
        <f t="shared" si="86"/>
        <v>0</v>
      </c>
      <c r="Q571" s="51" t="str">
        <f>IF('3. Input Data'!L579=0,"--",'3. Input Data'!L579)</f>
        <v>--</v>
      </c>
      <c r="R571" s="58">
        <f t="shared" si="87"/>
        <v>0</v>
      </c>
      <c r="S571" s="74">
        <f t="shared" si="88"/>
        <v>0</v>
      </c>
      <c r="T571" s="58">
        <f t="shared" si="89"/>
        <v>0</v>
      </c>
    </row>
    <row r="572" spans="1:20" x14ac:dyDescent="0.2">
      <c r="A572" s="71">
        <v>565</v>
      </c>
      <c r="B572" s="39">
        <f>'3. Input Data'!B580</f>
        <v>0</v>
      </c>
      <c r="C572" s="51" t="str">
        <f>IF('3. Input Data'!D580=0,"--",'3. Input Data'!D580)</f>
        <v>--</v>
      </c>
      <c r="D572" s="58">
        <f t="shared" si="80"/>
        <v>0</v>
      </c>
      <c r="E572" s="74" t="str">
        <f>IF('3. Input Data'!E580=0,"--",'3. Input Data'!E580)</f>
        <v>--</v>
      </c>
      <c r="F572" s="58">
        <f t="shared" si="81"/>
        <v>0</v>
      </c>
      <c r="G572" s="51" t="str">
        <f>IF('3. Input Data'!G580=0,"--",'3. Input Data'!G580)</f>
        <v>--</v>
      </c>
      <c r="H572" s="58">
        <f t="shared" si="82"/>
        <v>0</v>
      </c>
      <c r="I572" s="51" t="str">
        <f>IF('3. Input Data'!H580=0,"--",'3. Input Data'!H580)</f>
        <v>--</v>
      </c>
      <c r="J572" s="58">
        <f t="shared" si="83"/>
        <v>0</v>
      </c>
      <c r="K572" s="51" t="str">
        <f>IF('3. Input Data'!I580=0,"--",'3. Input Data'!I580)</f>
        <v>--</v>
      </c>
      <c r="L572" s="58">
        <f t="shared" si="84"/>
        <v>0</v>
      </c>
      <c r="M572" s="51" t="str">
        <f>IF('3. Input Data'!J580=0,"--",'3. Input Data'!J580)</f>
        <v>--</v>
      </c>
      <c r="N572" s="58">
        <f t="shared" si="85"/>
        <v>0</v>
      </c>
      <c r="O572" s="51" t="str">
        <f>IF('3. Input Data'!K580=0,"--",'3. Input Data'!K580)</f>
        <v>--</v>
      </c>
      <c r="P572" s="58">
        <f t="shared" si="86"/>
        <v>0</v>
      </c>
      <c r="Q572" s="51" t="str">
        <f>IF('3. Input Data'!L580=0,"--",'3. Input Data'!L580)</f>
        <v>--</v>
      </c>
      <c r="R572" s="58">
        <f t="shared" si="87"/>
        <v>0</v>
      </c>
      <c r="S572" s="74">
        <f t="shared" si="88"/>
        <v>0</v>
      </c>
      <c r="T572" s="58">
        <f t="shared" si="89"/>
        <v>0</v>
      </c>
    </row>
    <row r="573" spans="1:20" x14ac:dyDescent="0.2">
      <c r="A573" s="71">
        <v>566</v>
      </c>
      <c r="B573" s="39">
        <f>'3. Input Data'!B581</f>
        <v>0</v>
      </c>
      <c r="C573" s="51" t="str">
        <f>IF('3. Input Data'!D581=0,"--",'3. Input Data'!D581)</f>
        <v>--</v>
      </c>
      <c r="D573" s="58">
        <f t="shared" si="80"/>
        <v>0</v>
      </c>
      <c r="E573" s="74" t="str">
        <f>IF('3. Input Data'!E581=0,"--",'3. Input Data'!E581)</f>
        <v>--</v>
      </c>
      <c r="F573" s="58">
        <f t="shared" si="81"/>
        <v>0</v>
      </c>
      <c r="G573" s="51" t="str">
        <f>IF('3. Input Data'!G581=0,"--",'3. Input Data'!G581)</f>
        <v>--</v>
      </c>
      <c r="H573" s="58">
        <f t="shared" si="82"/>
        <v>0</v>
      </c>
      <c r="I573" s="51" t="str">
        <f>IF('3. Input Data'!H581=0,"--",'3. Input Data'!H581)</f>
        <v>--</v>
      </c>
      <c r="J573" s="58">
        <f t="shared" si="83"/>
        <v>0</v>
      </c>
      <c r="K573" s="51" t="str">
        <f>IF('3. Input Data'!I581=0,"--",'3. Input Data'!I581)</f>
        <v>--</v>
      </c>
      <c r="L573" s="58">
        <f t="shared" si="84"/>
        <v>0</v>
      </c>
      <c r="M573" s="51" t="str">
        <f>IF('3. Input Data'!J581=0,"--",'3. Input Data'!J581)</f>
        <v>--</v>
      </c>
      <c r="N573" s="58">
        <f t="shared" si="85"/>
        <v>0</v>
      </c>
      <c r="O573" s="51" t="str">
        <f>IF('3. Input Data'!K581=0,"--",'3. Input Data'!K581)</f>
        <v>--</v>
      </c>
      <c r="P573" s="58">
        <f t="shared" si="86"/>
        <v>0</v>
      </c>
      <c r="Q573" s="51" t="str">
        <f>IF('3. Input Data'!L581=0,"--",'3. Input Data'!L581)</f>
        <v>--</v>
      </c>
      <c r="R573" s="58">
        <f t="shared" si="87"/>
        <v>0</v>
      </c>
      <c r="S573" s="74">
        <f t="shared" si="88"/>
        <v>0</v>
      </c>
      <c r="T573" s="58">
        <f t="shared" si="89"/>
        <v>0</v>
      </c>
    </row>
    <row r="574" spans="1:20" x14ac:dyDescent="0.2">
      <c r="A574" s="71">
        <v>567</v>
      </c>
      <c r="B574" s="39">
        <f>'3. Input Data'!B582</f>
        <v>0</v>
      </c>
      <c r="C574" s="51" t="str">
        <f>IF('3. Input Data'!D582=0,"--",'3. Input Data'!D582)</f>
        <v>--</v>
      </c>
      <c r="D574" s="58">
        <f t="shared" si="80"/>
        <v>0</v>
      </c>
      <c r="E574" s="74" t="str">
        <f>IF('3. Input Data'!E582=0,"--",'3. Input Data'!E582)</f>
        <v>--</v>
      </c>
      <c r="F574" s="58">
        <f t="shared" si="81"/>
        <v>0</v>
      </c>
      <c r="G574" s="51" t="str">
        <f>IF('3. Input Data'!G582=0,"--",'3. Input Data'!G582)</f>
        <v>--</v>
      </c>
      <c r="H574" s="58">
        <f t="shared" si="82"/>
        <v>0</v>
      </c>
      <c r="I574" s="51" t="str">
        <f>IF('3. Input Data'!H582=0,"--",'3. Input Data'!H582)</f>
        <v>--</v>
      </c>
      <c r="J574" s="58">
        <f t="shared" si="83"/>
        <v>0</v>
      </c>
      <c r="K574" s="51" t="str">
        <f>IF('3. Input Data'!I582=0,"--",'3. Input Data'!I582)</f>
        <v>--</v>
      </c>
      <c r="L574" s="58">
        <f t="shared" si="84"/>
        <v>0</v>
      </c>
      <c r="M574" s="51" t="str">
        <f>IF('3. Input Data'!J582=0,"--",'3. Input Data'!J582)</f>
        <v>--</v>
      </c>
      <c r="N574" s="58">
        <f t="shared" si="85"/>
        <v>0</v>
      </c>
      <c r="O574" s="51" t="str">
        <f>IF('3. Input Data'!K582=0,"--",'3. Input Data'!K582)</f>
        <v>--</v>
      </c>
      <c r="P574" s="58">
        <f t="shared" si="86"/>
        <v>0</v>
      </c>
      <c r="Q574" s="51" t="str">
        <f>IF('3. Input Data'!L582=0,"--",'3. Input Data'!L582)</f>
        <v>--</v>
      </c>
      <c r="R574" s="58">
        <f t="shared" si="87"/>
        <v>0</v>
      </c>
      <c r="S574" s="74">
        <f t="shared" si="88"/>
        <v>0</v>
      </c>
      <c r="T574" s="58">
        <f t="shared" si="89"/>
        <v>0</v>
      </c>
    </row>
    <row r="575" spans="1:20" x14ac:dyDescent="0.2">
      <c r="A575" s="71">
        <v>568</v>
      </c>
      <c r="B575" s="39">
        <f>'3. Input Data'!B583</f>
        <v>0</v>
      </c>
      <c r="C575" s="51" t="str">
        <f>IF('3. Input Data'!D583=0,"--",'3. Input Data'!D583)</f>
        <v>--</v>
      </c>
      <c r="D575" s="58">
        <f t="shared" si="80"/>
        <v>0</v>
      </c>
      <c r="E575" s="74" t="str">
        <f>IF('3. Input Data'!E583=0,"--",'3. Input Data'!E583)</f>
        <v>--</v>
      </c>
      <c r="F575" s="58">
        <f t="shared" si="81"/>
        <v>0</v>
      </c>
      <c r="G575" s="51" t="str">
        <f>IF('3. Input Data'!G583=0,"--",'3. Input Data'!G583)</f>
        <v>--</v>
      </c>
      <c r="H575" s="58">
        <f t="shared" si="82"/>
        <v>0</v>
      </c>
      <c r="I575" s="51" t="str">
        <f>IF('3. Input Data'!H583=0,"--",'3. Input Data'!H583)</f>
        <v>--</v>
      </c>
      <c r="J575" s="58">
        <f t="shared" si="83"/>
        <v>0</v>
      </c>
      <c r="K575" s="51" t="str">
        <f>IF('3. Input Data'!I583=0,"--",'3. Input Data'!I583)</f>
        <v>--</v>
      </c>
      <c r="L575" s="58">
        <f t="shared" si="84"/>
        <v>0</v>
      </c>
      <c r="M575" s="51" t="str">
        <f>IF('3. Input Data'!J583=0,"--",'3. Input Data'!J583)</f>
        <v>--</v>
      </c>
      <c r="N575" s="58">
        <f t="shared" si="85"/>
        <v>0</v>
      </c>
      <c r="O575" s="51" t="str">
        <f>IF('3. Input Data'!K583=0,"--",'3. Input Data'!K583)</f>
        <v>--</v>
      </c>
      <c r="P575" s="58">
        <f t="shared" si="86"/>
        <v>0</v>
      </c>
      <c r="Q575" s="51" t="str">
        <f>IF('3. Input Data'!L583=0,"--",'3. Input Data'!L583)</f>
        <v>--</v>
      </c>
      <c r="R575" s="58">
        <f t="shared" si="87"/>
        <v>0</v>
      </c>
      <c r="S575" s="74">
        <f t="shared" si="88"/>
        <v>0</v>
      </c>
      <c r="T575" s="58">
        <f t="shared" si="89"/>
        <v>0</v>
      </c>
    </row>
    <row r="576" spans="1:20" x14ac:dyDescent="0.2">
      <c r="A576" s="71">
        <v>569</v>
      </c>
      <c r="B576" s="39">
        <f>'3. Input Data'!B584</f>
        <v>0</v>
      </c>
      <c r="C576" s="51" t="str">
        <f>IF('3. Input Data'!D584=0,"--",'3. Input Data'!D584)</f>
        <v>--</v>
      </c>
      <c r="D576" s="58">
        <f t="shared" si="80"/>
        <v>0</v>
      </c>
      <c r="E576" s="74" t="str">
        <f>IF('3. Input Data'!E584=0,"--",'3. Input Data'!E584)</f>
        <v>--</v>
      </c>
      <c r="F576" s="58">
        <f t="shared" si="81"/>
        <v>0</v>
      </c>
      <c r="G576" s="51" t="str">
        <f>IF('3. Input Data'!G584=0,"--",'3. Input Data'!G584)</f>
        <v>--</v>
      </c>
      <c r="H576" s="58">
        <f t="shared" si="82"/>
        <v>0</v>
      </c>
      <c r="I576" s="51" t="str">
        <f>IF('3. Input Data'!H584=0,"--",'3. Input Data'!H584)</f>
        <v>--</v>
      </c>
      <c r="J576" s="58">
        <f t="shared" si="83"/>
        <v>0</v>
      </c>
      <c r="K576" s="51" t="str">
        <f>IF('3. Input Data'!I584=0,"--",'3. Input Data'!I584)</f>
        <v>--</v>
      </c>
      <c r="L576" s="58">
        <f t="shared" si="84"/>
        <v>0</v>
      </c>
      <c r="M576" s="51" t="str">
        <f>IF('3. Input Data'!J584=0,"--",'3. Input Data'!J584)</f>
        <v>--</v>
      </c>
      <c r="N576" s="58">
        <f t="shared" si="85"/>
        <v>0</v>
      </c>
      <c r="O576" s="51" t="str">
        <f>IF('3. Input Data'!K584=0,"--",'3. Input Data'!K584)</f>
        <v>--</v>
      </c>
      <c r="P576" s="58">
        <f t="shared" si="86"/>
        <v>0</v>
      </c>
      <c r="Q576" s="51" t="str">
        <f>IF('3. Input Data'!L584=0,"--",'3. Input Data'!L584)</f>
        <v>--</v>
      </c>
      <c r="R576" s="58">
        <f t="shared" si="87"/>
        <v>0</v>
      </c>
      <c r="S576" s="74">
        <f t="shared" si="88"/>
        <v>0</v>
      </c>
      <c r="T576" s="58">
        <f t="shared" si="89"/>
        <v>0</v>
      </c>
    </row>
    <row r="577" spans="1:20" x14ac:dyDescent="0.2">
      <c r="A577" s="71">
        <v>570</v>
      </c>
      <c r="B577" s="39">
        <f>'3. Input Data'!B585</f>
        <v>0</v>
      </c>
      <c r="C577" s="51" t="str">
        <f>IF('3. Input Data'!D585=0,"--",'3. Input Data'!D585)</f>
        <v>--</v>
      </c>
      <c r="D577" s="58">
        <f t="shared" si="80"/>
        <v>0</v>
      </c>
      <c r="E577" s="74" t="str">
        <f>IF('3. Input Data'!E585=0,"--",'3. Input Data'!E585)</f>
        <v>--</v>
      </c>
      <c r="F577" s="58">
        <f t="shared" si="81"/>
        <v>0</v>
      </c>
      <c r="G577" s="51" t="str">
        <f>IF('3. Input Data'!G585=0,"--",'3. Input Data'!G585)</f>
        <v>--</v>
      </c>
      <c r="H577" s="58">
        <f t="shared" si="82"/>
        <v>0</v>
      </c>
      <c r="I577" s="51" t="str">
        <f>IF('3. Input Data'!H585=0,"--",'3. Input Data'!H585)</f>
        <v>--</v>
      </c>
      <c r="J577" s="58">
        <f t="shared" si="83"/>
        <v>0</v>
      </c>
      <c r="K577" s="51" t="str">
        <f>IF('3. Input Data'!I585=0,"--",'3. Input Data'!I585)</f>
        <v>--</v>
      </c>
      <c r="L577" s="58">
        <f t="shared" si="84"/>
        <v>0</v>
      </c>
      <c r="M577" s="51" t="str">
        <f>IF('3. Input Data'!J585=0,"--",'3. Input Data'!J585)</f>
        <v>--</v>
      </c>
      <c r="N577" s="58">
        <f t="shared" si="85"/>
        <v>0</v>
      </c>
      <c r="O577" s="51" t="str">
        <f>IF('3. Input Data'!K585=0,"--",'3. Input Data'!K585)</f>
        <v>--</v>
      </c>
      <c r="P577" s="58">
        <f t="shared" si="86"/>
        <v>0</v>
      </c>
      <c r="Q577" s="51" t="str">
        <f>IF('3. Input Data'!L585=0,"--",'3. Input Data'!L585)</f>
        <v>--</v>
      </c>
      <c r="R577" s="58">
        <f t="shared" si="87"/>
        <v>0</v>
      </c>
      <c r="S577" s="74">
        <f t="shared" si="88"/>
        <v>0</v>
      </c>
      <c r="T577" s="58">
        <f t="shared" si="89"/>
        <v>0</v>
      </c>
    </row>
    <row r="578" spans="1:20" x14ac:dyDescent="0.2">
      <c r="A578" s="71">
        <v>571</v>
      </c>
      <c r="B578" s="39">
        <f>'3. Input Data'!B586</f>
        <v>0</v>
      </c>
      <c r="C578" s="51" t="str">
        <f>IF('3. Input Data'!D586=0,"--",'3. Input Data'!D586)</f>
        <v>--</v>
      </c>
      <c r="D578" s="58">
        <f t="shared" si="80"/>
        <v>0</v>
      </c>
      <c r="E578" s="74" t="str">
        <f>IF('3. Input Data'!E586=0,"--",'3. Input Data'!E586)</f>
        <v>--</v>
      </c>
      <c r="F578" s="58">
        <f t="shared" si="81"/>
        <v>0</v>
      </c>
      <c r="G578" s="51" t="str">
        <f>IF('3. Input Data'!G586=0,"--",'3. Input Data'!G586)</f>
        <v>--</v>
      </c>
      <c r="H578" s="58">
        <f t="shared" si="82"/>
        <v>0</v>
      </c>
      <c r="I578" s="51" t="str">
        <f>IF('3. Input Data'!H586=0,"--",'3. Input Data'!H586)</f>
        <v>--</v>
      </c>
      <c r="J578" s="58">
        <f t="shared" si="83"/>
        <v>0</v>
      </c>
      <c r="K578" s="51" t="str">
        <f>IF('3. Input Data'!I586=0,"--",'3. Input Data'!I586)</f>
        <v>--</v>
      </c>
      <c r="L578" s="58">
        <f t="shared" si="84"/>
        <v>0</v>
      </c>
      <c r="M578" s="51" t="str">
        <f>IF('3. Input Data'!J586=0,"--",'3. Input Data'!J586)</f>
        <v>--</v>
      </c>
      <c r="N578" s="58">
        <f t="shared" si="85"/>
        <v>0</v>
      </c>
      <c r="O578" s="51" t="str">
        <f>IF('3. Input Data'!K586=0,"--",'3. Input Data'!K586)</f>
        <v>--</v>
      </c>
      <c r="P578" s="58">
        <f t="shared" si="86"/>
        <v>0</v>
      </c>
      <c r="Q578" s="51" t="str">
        <f>IF('3. Input Data'!L586=0,"--",'3. Input Data'!L586)</f>
        <v>--</v>
      </c>
      <c r="R578" s="58">
        <f t="shared" si="87"/>
        <v>0</v>
      </c>
      <c r="S578" s="74">
        <f t="shared" si="88"/>
        <v>0</v>
      </c>
      <c r="T578" s="58">
        <f t="shared" si="89"/>
        <v>0</v>
      </c>
    </row>
    <row r="579" spans="1:20" x14ac:dyDescent="0.2">
      <c r="A579" s="71">
        <v>572</v>
      </c>
      <c r="B579" s="39">
        <f>'3. Input Data'!B587</f>
        <v>0</v>
      </c>
      <c r="C579" s="51" t="str">
        <f>IF('3. Input Data'!D587=0,"--",'3. Input Data'!D587)</f>
        <v>--</v>
      </c>
      <c r="D579" s="58">
        <f t="shared" si="80"/>
        <v>0</v>
      </c>
      <c r="E579" s="74" t="str">
        <f>IF('3. Input Data'!E587=0,"--",'3. Input Data'!E587)</f>
        <v>--</v>
      </c>
      <c r="F579" s="58">
        <f t="shared" si="81"/>
        <v>0</v>
      </c>
      <c r="G579" s="51" t="str">
        <f>IF('3. Input Data'!G587=0,"--",'3. Input Data'!G587)</f>
        <v>--</v>
      </c>
      <c r="H579" s="58">
        <f t="shared" si="82"/>
        <v>0</v>
      </c>
      <c r="I579" s="51" t="str">
        <f>IF('3. Input Data'!H587=0,"--",'3. Input Data'!H587)</f>
        <v>--</v>
      </c>
      <c r="J579" s="58">
        <f t="shared" si="83"/>
        <v>0</v>
      </c>
      <c r="K579" s="51" t="str">
        <f>IF('3. Input Data'!I587=0,"--",'3. Input Data'!I587)</f>
        <v>--</v>
      </c>
      <c r="L579" s="58">
        <f t="shared" si="84"/>
        <v>0</v>
      </c>
      <c r="M579" s="51" t="str">
        <f>IF('3. Input Data'!J587=0,"--",'3. Input Data'!J587)</f>
        <v>--</v>
      </c>
      <c r="N579" s="58">
        <f t="shared" si="85"/>
        <v>0</v>
      </c>
      <c r="O579" s="51" t="str">
        <f>IF('3. Input Data'!K587=0,"--",'3. Input Data'!K587)</f>
        <v>--</v>
      </c>
      <c r="P579" s="58">
        <f t="shared" si="86"/>
        <v>0</v>
      </c>
      <c r="Q579" s="51" t="str">
        <f>IF('3. Input Data'!L587=0,"--",'3. Input Data'!L587)</f>
        <v>--</v>
      </c>
      <c r="R579" s="58">
        <f t="shared" si="87"/>
        <v>0</v>
      </c>
      <c r="S579" s="74">
        <f t="shared" si="88"/>
        <v>0</v>
      </c>
      <c r="T579" s="58">
        <f t="shared" si="89"/>
        <v>0</v>
      </c>
    </row>
    <row r="580" spans="1:20" x14ac:dyDescent="0.2">
      <c r="A580" s="71">
        <v>573</v>
      </c>
      <c r="B580" s="39">
        <f>'3. Input Data'!B588</f>
        <v>0</v>
      </c>
      <c r="C580" s="51" t="str">
        <f>IF('3. Input Data'!D588=0,"--",'3. Input Data'!D588)</f>
        <v>--</v>
      </c>
      <c r="D580" s="58">
        <f t="shared" si="80"/>
        <v>0</v>
      </c>
      <c r="E580" s="74" t="str">
        <f>IF('3. Input Data'!E588=0,"--",'3. Input Data'!E588)</f>
        <v>--</v>
      </c>
      <c r="F580" s="58">
        <f t="shared" si="81"/>
        <v>0</v>
      </c>
      <c r="G580" s="51" t="str">
        <f>IF('3. Input Data'!G588=0,"--",'3. Input Data'!G588)</f>
        <v>--</v>
      </c>
      <c r="H580" s="58">
        <f t="shared" si="82"/>
        <v>0</v>
      </c>
      <c r="I580" s="51" t="str">
        <f>IF('3. Input Data'!H588=0,"--",'3. Input Data'!H588)</f>
        <v>--</v>
      </c>
      <c r="J580" s="58">
        <f t="shared" si="83"/>
        <v>0</v>
      </c>
      <c r="K580" s="51" t="str">
        <f>IF('3. Input Data'!I588=0,"--",'3. Input Data'!I588)</f>
        <v>--</v>
      </c>
      <c r="L580" s="58">
        <f t="shared" si="84"/>
        <v>0</v>
      </c>
      <c r="M580" s="51" t="str">
        <f>IF('3. Input Data'!J588=0,"--",'3. Input Data'!J588)</f>
        <v>--</v>
      </c>
      <c r="N580" s="58">
        <f t="shared" si="85"/>
        <v>0</v>
      </c>
      <c r="O580" s="51" t="str">
        <f>IF('3. Input Data'!K588=0,"--",'3. Input Data'!K588)</f>
        <v>--</v>
      </c>
      <c r="P580" s="58">
        <f t="shared" si="86"/>
        <v>0</v>
      </c>
      <c r="Q580" s="51" t="str">
        <f>IF('3. Input Data'!L588=0,"--",'3. Input Data'!L588)</f>
        <v>--</v>
      </c>
      <c r="R580" s="58">
        <f t="shared" si="87"/>
        <v>0</v>
      </c>
      <c r="S580" s="74">
        <f t="shared" si="88"/>
        <v>0</v>
      </c>
      <c r="T580" s="58">
        <f t="shared" si="89"/>
        <v>0</v>
      </c>
    </row>
    <row r="581" spans="1:20" x14ac:dyDescent="0.2">
      <c r="A581" s="71">
        <v>574</v>
      </c>
      <c r="B581" s="39">
        <f>'3. Input Data'!B589</f>
        <v>0</v>
      </c>
      <c r="C581" s="51" t="str">
        <f>IF('3. Input Data'!D589=0,"--",'3. Input Data'!D589)</f>
        <v>--</v>
      </c>
      <c r="D581" s="58">
        <f t="shared" si="80"/>
        <v>0</v>
      </c>
      <c r="E581" s="74" t="str">
        <f>IF('3. Input Data'!E589=0,"--",'3. Input Data'!E589)</f>
        <v>--</v>
      </c>
      <c r="F581" s="58">
        <f t="shared" si="81"/>
        <v>0</v>
      </c>
      <c r="G581" s="51" t="str">
        <f>IF('3. Input Data'!G589=0,"--",'3. Input Data'!G589)</f>
        <v>--</v>
      </c>
      <c r="H581" s="58">
        <f t="shared" si="82"/>
        <v>0</v>
      </c>
      <c r="I581" s="51" t="str">
        <f>IF('3. Input Data'!H589=0,"--",'3. Input Data'!H589)</f>
        <v>--</v>
      </c>
      <c r="J581" s="58">
        <f t="shared" si="83"/>
        <v>0</v>
      </c>
      <c r="K581" s="51" t="str">
        <f>IF('3. Input Data'!I589=0,"--",'3. Input Data'!I589)</f>
        <v>--</v>
      </c>
      <c r="L581" s="58">
        <f t="shared" si="84"/>
        <v>0</v>
      </c>
      <c r="M581" s="51" t="str">
        <f>IF('3. Input Data'!J589=0,"--",'3. Input Data'!J589)</f>
        <v>--</v>
      </c>
      <c r="N581" s="58">
        <f t="shared" si="85"/>
        <v>0</v>
      </c>
      <c r="O581" s="51" t="str">
        <f>IF('3. Input Data'!K589=0,"--",'3. Input Data'!K589)</f>
        <v>--</v>
      </c>
      <c r="P581" s="58">
        <f t="shared" si="86"/>
        <v>0</v>
      </c>
      <c r="Q581" s="51" t="str">
        <f>IF('3. Input Data'!L589=0,"--",'3. Input Data'!L589)</f>
        <v>--</v>
      </c>
      <c r="R581" s="58">
        <f t="shared" si="87"/>
        <v>0</v>
      </c>
      <c r="S581" s="74">
        <f t="shared" si="88"/>
        <v>0</v>
      </c>
      <c r="T581" s="58">
        <f t="shared" si="89"/>
        <v>0</v>
      </c>
    </row>
    <row r="582" spans="1:20" x14ac:dyDescent="0.2">
      <c r="A582" s="71">
        <v>575</v>
      </c>
      <c r="B582" s="39">
        <f>'3. Input Data'!B590</f>
        <v>0</v>
      </c>
      <c r="C582" s="51" t="str">
        <f>IF('3. Input Data'!D590=0,"--",'3. Input Data'!D590)</f>
        <v>--</v>
      </c>
      <c r="D582" s="58">
        <f t="shared" si="80"/>
        <v>0</v>
      </c>
      <c r="E582" s="74" t="str">
        <f>IF('3. Input Data'!E590=0,"--",'3. Input Data'!E590)</f>
        <v>--</v>
      </c>
      <c r="F582" s="58">
        <f t="shared" si="81"/>
        <v>0</v>
      </c>
      <c r="G582" s="51" t="str">
        <f>IF('3. Input Data'!G590=0,"--",'3. Input Data'!G590)</f>
        <v>--</v>
      </c>
      <c r="H582" s="58">
        <f t="shared" si="82"/>
        <v>0</v>
      </c>
      <c r="I582" s="51" t="str">
        <f>IF('3. Input Data'!H590=0,"--",'3. Input Data'!H590)</f>
        <v>--</v>
      </c>
      <c r="J582" s="58">
        <f t="shared" si="83"/>
        <v>0</v>
      </c>
      <c r="K582" s="51" t="str">
        <f>IF('3. Input Data'!I590=0,"--",'3. Input Data'!I590)</f>
        <v>--</v>
      </c>
      <c r="L582" s="58">
        <f t="shared" si="84"/>
        <v>0</v>
      </c>
      <c r="M582" s="51" t="str">
        <f>IF('3. Input Data'!J590=0,"--",'3. Input Data'!J590)</f>
        <v>--</v>
      </c>
      <c r="N582" s="58">
        <f t="shared" si="85"/>
        <v>0</v>
      </c>
      <c r="O582" s="51" t="str">
        <f>IF('3. Input Data'!K590=0,"--",'3. Input Data'!K590)</f>
        <v>--</v>
      </c>
      <c r="P582" s="58">
        <f t="shared" si="86"/>
        <v>0</v>
      </c>
      <c r="Q582" s="51" t="str">
        <f>IF('3. Input Data'!L590=0,"--",'3. Input Data'!L590)</f>
        <v>--</v>
      </c>
      <c r="R582" s="58">
        <f t="shared" si="87"/>
        <v>0</v>
      </c>
      <c r="S582" s="74">
        <f t="shared" si="88"/>
        <v>0</v>
      </c>
      <c r="T582" s="58">
        <f t="shared" si="89"/>
        <v>0</v>
      </c>
    </row>
    <row r="583" spans="1:20" x14ac:dyDescent="0.2">
      <c r="A583" s="71">
        <v>576</v>
      </c>
      <c r="B583" s="39">
        <f>'3. Input Data'!B591</f>
        <v>0</v>
      </c>
      <c r="C583" s="51" t="str">
        <f>IF('3. Input Data'!D591=0,"--",'3. Input Data'!D591)</f>
        <v>--</v>
      </c>
      <c r="D583" s="58">
        <f t="shared" si="80"/>
        <v>0</v>
      </c>
      <c r="E583" s="74" t="str">
        <f>IF('3. Input Data'!E591=0,"--",'3. Input Data'!E591)</f>
        <v>--</v>
      </c>
      <c r="F583" s="58">
        <f t="shared" si="81"/>
        <v>0</v>
      </c>
      <c r="G583" s="51" t="str">
        <f>IF('3. Input Data'!G591=0,"--",'3. Input Data'!G591)</f>
        <v>--</v>
      </c>
      <c r="H583" s="58">
        <f t="shared" si="82"/>
        <v>0</v>
      </c>
      <c r="I583" s="51" t="str">
        <f>IF('3. Input Data'!H591=0,"--",'3. Input Data'!H591)</f>
        <v>--</v>
      </c>
      <c r="J583" s="58">
        <f t="shared" si="83"/>
        <v>0</v>
      </c>
      <c r="K583" s="51" t="str">
        <f>IF('3. Input Data'!I591=0,"--",'3. Input Data'!I591)</f>
        <v>--</v>
      </c>
      <c r="L583" s="58">
        <f t="shared" si="84"/>
        <v>0</v>
      </c>
      <c r="M583" s="51" t="str">
        <f>IF('3. Input Data'!J591=0,"--",'3. Input Data'!J591)</f>
        <v>--</v>
      </c>
      <c r="N583" s="58">
        <f t="shared" si="85"/>
        <v>0</v>
      </c>
      <c r="O583" s="51" t="str">
        <f>IF('3. Input Data'!K591=0,"--",'3. Input Data'!K591)</f>
        <v>--</v>
      </c>
      <c r="P583" s="58">
        <f t="shared" si="86"/>
        <v>0</v>
      </c>
      <c r="Q583" s="51" t="str">
        <f>IF('3. Input Data'!L591=0,"--",'3. Input Data'!L591)</f>
        <v>--</v>
      </c>
      <c r="R583" s="58">
        <f t="shared" si="87"/>
        <v>0</v>
      </c>
      <c r="S583" s="74">
        <f t="shared" si="88"/>
        <v>0</v>
      </c>
      <c r="T583" s="58">
        <f t="shared" si="89"/>
        <v>0</v>
      </c>
    </row>
    <row r="584" spans="1:20" x14ac:dyDescent="0.2">
      <c r="A584" s="71">
        <v>577</v>
      </c>
      <c r="B584" s="39">
        <f>'3. Input Data'!B592</f>
        <v>0</v>
      </c>
      <c r="C584" s="51" t="str">
        <f>IF('3. Input Data'!D592=0,"--",'3. Input Data'!D592)</f>
        <v>--</v>
      </c>
      <c r="D584" s="58">
        <f t="shared" si="80"/>
        <v>0</v>
      </c>
      <c r="E584" s="74" t="str">
        <f>IF('3. Input Data'!E592=0,"--",'3. Input Data'!E592)</f>
        <v>--</v>
      </c>
      <c r="F584" s="58">
        <f t="shared" si="81"/>
        <v>0</v>
      </c>
      <c r="G584" s="51" t="str">
        <f>IF('3. Input Data'!G592=0,"--",'3. Input Data'!G592)</f>
        <v>--</v>
      </c>
      <c r="H584" s="58">
        <f t="shared" si="82"/>
        <v>0</v>
      </c>
      <c r="I584" s="51" t="str">
        <f>IF('3. Input Data'!H592=0,"--",'3. Input Data'!H592)</f>
        <v>--</v>
      </c>
      <c r="J584" s="58">
        <f t="shared" si="83"/>
        <v>0</v>
      </c>
      <c r="K584" s="51" t="str">
        <f>IF('3. Input Data'!I592=0,"--",'3. Input Data'!I592)</f>
        <v>--</v>
      </c>
      <c r="L584" s="58">
        <f t="shared" si="84"/>
        <v>0</v>
      </c>
      <c r="M584" s="51" t="str">
        <f>IF('3. Input Data'!J592=0,"--",'3. Input Data'!J592)</f>
        <v>--</v>
      </c>
      <c r="N584" s="58">
        <f t="shared" si="85"/>
        <v>0</v>
      </c>
      <c r="O584" s="51" t="str">
        <f>IF('3. Input Data'!K592=0,"--",'3. Input Data'!K592)</f>
        <v>--</v>
      </c>
      <c r="P584" s="58">
        <f t="shared" si="86"/>
        <v>0</v>
      </c>
      <c r="Q584" s="51" t="str">
        <f>IF('3. Input Data'!L592=0,"--",'3. Input Data'!L592)</f>
        <v>--</v>
      </c>
      <c r="R584" s="58">
        <f t="shared" si="87"/>
        <v>0</v>
      </c>
      <c r="S584" s="74">
        <f t="shared" si="88"/>
        <v>0</v>
      </c>
      <c r="T584" s="58">
        <f t="shared" si="89"/>
        <v>0</v>
      </c>
    </row>
    <row r="585" spans="1:20" x14ac:dyDescent="0.2">
      <c r="A585" s="71">
        <v>578</v>
      </c>
      <c r="B585" s="39">
        <f>'3. Input Data'!B593</f>
        <v>0</v>
      </c>
      <c r="C585" s="51" t="str">
        <f>IF('3. Input Data'!D593=0,"--",'3. Input Data'!D593)</f>
        <v>--</v>
      </c>
      <c r="D585" s="58">
        <f t="shared" ref="D585:D648" si="90">IF(C585="--",0,LOG10(5+STANDARDIZE(C585,$C$1,$D$2)))</f>
        <v>0</v>
      </c>
      <c r="E585" s="74" t="str">
        <f>IF('3. Input Data'!E593=0,"--",'3. Input Data'!E593)</f>
        <v>--</v>
      </c>
      <c r="F585" s="58">
        <f t="shared" ref="F585:F648" si="91">IF(E585="--",0,LOG10(5+STANDARDIZE(E585,$E$1,$F$2)))</f>
        <v>0</v>
      </c>
      <c r="G585" s="51" t="str">
        <f>IF('3. Input Data'!G593=0,"--",'3. Input Data'!G593)</f>
        <v>--</v>
      </c>
      <c r="H585" s="58">
        <f t="shared" ref="H585:H648" si="92">IF(G585="--",0,LOG10(5+STANDARDIZE(G585,$G$1,$H$2)))</f>
        <v>0</v>
      </c>
      <c r="I585" s="51" t="str">
        <f>IF('3. Input Data'!H593=0,"--",'3. Input Data'!H593)</f>
        <v>--</v>
      </c>
      <c r="J585" s="58">
        <f t="shared" ref="J585:J648" si="93">IF(I585="--",0,LOG10(5+STANDARDIZE(I585,$I$1,$J$2)))</f>
        <v>0</v>
      </c>
      <c r="K585" s="51" t="str">
        <f>IF('3. Input Data'!I593=0,"--",'3. Input Data'!I593)</f>
        <v>--</v>
      </c>
      <c r="L585" s="58">
        <f t="shared" ref="L585:L648" si="94">IF(K585="--",0,LOG10(5+STANDARDIZE(K585,$K$1,$L$2)))</f>
        <v>0</v>
      </c>
      <c r="M585" s="51" t="str">
        <f>IF('3. Input Data'!J593=0,"--",'3. Input Data'!J593)</f>
        <v>--</v>
      </c>
      <c r="N585" s="58">
        <f t="shared" ref="N585:N648" si="95">IF(M585="--",0,LOG10(5+STANDARDIZE(M585,$M$1,$N$2)))</f>
        <v>0</v>
      </c>
      <c r="O585" s="51" t="str">
        <f>IF('3. Input Data'!K593=0,"--",'3. Input Data'!K593)</f>
        <v>--</v>
      </c>
      <c r="P585" s="58">
        <f t="shared" ref="P585:P648" si="96">IF(O585="--",0,LOG10(5+STANDARDIZE(O585,$O$1,$P$2)))</f>
        <v>0</v>
      </c>
      <c r="Q585" s="51" t="str">
        <f>IF('3. Input Data'!L593=0,"--",'3. Input Data'!L593)</f>
        <v>--</v>
      </c>
      <c r="R585" s="58">
        <f t="shared" ref="R585:R648" si="97">IF(Q585="--",0,LOG10(5+STANDARDIZE(Q585,$Q$1,$R$2)))</f>
        <v>0</v>
      </c>
      <c r="S585" s="74">
        <f t="shared" ref="S585:S648" si="98">IF(O585="--",0,O585)+IF(Q585="--",0,Q585)</f>
        <v>0</v>
      </c>
      <c r="T585" s="58">
        <f t="shared" ref="T585:T648" si="99">IF(S585=0,0,LOG10(5+STANDARDIZE(S585,$S$1,$T$2)))</f>
        <v>0</v>
      </c>
    </row>
    <row r="586" spans="1:20" x14ac:dyDescent="0.2">
      <c r="A586" s="71">
        <v>579</v>
      </c>
      <c r="B586" s="39">
        <f>'3. Input Data'!B594</f>
        <v>0</v>
      </c>
      <c r="C586" s="51" t="str">
        <f>IF('3. Input Data'!D594=0,"--",'3. Input Data'!D594)</f>
        <v>--</v>
      </c>
      <c r="D586" s="58">
        <f t="shared" si="90"/>
        <v>0</v>
      </c>
      <c r="E586" s="74" t="str">
        <f>IF('3. Input Data'!E594=0,"--",'3. Input Data'!E594)</f>
        <v>--</v>
      </c>
      <c r="F586" s="58">
        <f t="shared" si="91"/>
        <v>0</v>
      </c>
      <c r="G586" s="51" t="str">
        <f>IF('3. Input Data'!G594=0,"--",'3. Input Data'!G594)</f>
        <v>--</v>
      </c>
      <c r="H586" s="58">
        <f t="shared" si="92"/>
        <v>0</v>
      </c>
      <c r="I586" s="51" t="str">
        <f>IF('3. Input Data'!H594=0,"--",'3. Input Data'!H594)</f>
        <v>--</v>
      </c>
      <c r="J586" s="58">
        <f t="shared" si="93"/>
        <v>0</v>
      </c>
      <c r="K586" s="51" t="str">
        <f>IF('3. Input Data'!I594=0,"--",'3. Input Data'!I594)</f>
        <v>--</v>
      </c>
      <c r="L586" s="58">
        <f t="shared" si="94"/>
        <v>0</v>
      </c>
      <c r="M586" s="51" t="str">
        <f>IF('3. Input Data'!J594=0,"--",'3. Input Data'!J594)</f>
        <v>--</v>
      </c>
      <c r="N586" s="58">
        <f t="shared" si="95"/>
        <v>0</v>
      </c>
      <c r="O586" s="51" t="str">
        <f>IF('3. Input Data'!K594=0,"--",'3. Input Data'!K594)</f>
        <v>--</v>
      </c>
      <c r="P586" s="58">
        <f t="shared" si="96"/>
        <v>0</v>
      </c>
      <c r="Q586" s="51" t="str">
        <f>IF('3. Input Data'!L594=0,"--",'3. Input Data'!L594)</f>
        <v>--</v>
      </c>
      <c r="R586" s="58">
        <f t="shared" si="97"/>
        <v>0</v>
      </c>
      <c r="S586" s="74">
        <f t="shared" si="98"/>
        <v>0</v>
      </c>
      <c r="T586" s="58">
        <f t="shared" si="99"/>
        <v>0</v>
      </c>
    </row>
    <row r="587" spans="1:20" x14ac:dyDescent="0.2">
      <c r="A587" s="71">
        <v>580</v>
      </c>
      <c r="B587" s="39">
        <f>'3. Input Data'!B595</f>
        <v>0</v>
      </c>
      <c r="C587" s="51" t="str">
        <f>IF('3. Input Data'!D595=0,"--",'3. Input Data'!D595)</f>
        <v>--</v>
      </c>
      <c r="D587" s="58">
        <f t="shared" si="90"/>
        <v>0</v>
      </c>
      <c r="E587" s="74" t="str">
        <f>IF('3. Input Data'!E595=0,"--",'3. Input Data'!E595)</f>
        <v>--</v>
      </c>
      <c r="F587" s="58">
        <f t="shared" si="91"/>
        <v>0</v>
      </c>
      <c r="G587" s="51" t="str">
        <f>IF('3. Input Data'!G595=0,"--",'3. Input Data'!G595)</f>
        <v>--</v>
      </c>
      <c r="H587" s="58">
        <f t="shared" si="92"/>
        <v>0</v>
      </c>
      <c r="I587" s="51" t="str">
        <f>IF('3. Input Data'!H595=0,"--",'3. Input Data'!H595)</f>
        <v>--</v>
      </c>
      <c r="J587" s="58">
        <f t="shared" si="93"/>
        <v>0</v>
      </c>
      <c r="K587" s="51" t="str">
        <f>IF('3. Input Data'!I595=0,"--",'3. Input Data'!I595)</f>
        <v>--</v>
      </c>
      <c r="L587" s="58">
        <f t="shared" si="94"/>
        <v>0</v>
      </c>
      <c r="M587" s="51" t="str">
        <f>IF('3. Input Data'!J595=0,"--",'3. Input Data'!J595)</f>
        <v>--</v>
      </c>
      <c r="N587" s="58">
        <f t="shared" si="95"/>
        <v>0</v>
      </c>
      <c r="O587" s="51" t="str">
        <f>IF('3. Input Data'!K595=0,"--",'3. Input Data'!K595)</f>
        <v>--</v>
      </c>
      <c r="P587" s="58">
        <f t="shared" si="96"/>
        <v>0</v>
      </c>
      <c r="Q587" s="51" t="str">
        <f>IF('3. Input Data'!L595=0,"--",'3. Input Data'!L595)</f>
        <v>--</v>
      </c>
      <c r="R587" s="58">
        <f t="shared" si="97"/>
        <v>0</v>
      </c>
      <c r="S587" s="74">
        <f t="shared" si="98"/>
        <v>0</v>
      </c>
      <c r="T587" s="58">
        <f t="shared" si="99"/>
        <v>0</v>
      </c>
    </row>
    <row r="588" spans="1:20" x14ac:dyDescent="0.2">
      <c r="A588" s="71">
        <v>581</v>
      </c>
      <c r="B588" s="39">
        <f>'3. Input Data'!B596</f>
        <v>0</v>
      </c>
      <c r="C588" s="51" t="str">
        <f>IF('3. Input Data'!D596=0,"--",'3. Input Data'!D596)</f>
        <v>--</v>
      </c>
      <c r="D588" s="58">
        <f t="shared" si="90"/>
        <v>0</v>
      </c>
      <c r="E588" s="74" t="str">
        <f>IF('3. Input Data'!E596=0,"--",'3. Input Data'!E596)</f>
        <v>--</v>
      </c>
      <c r="F588" s="58">
        <f t="shared" si="91"/>
        <v>0</v>
      </c>
      <c r="G588" s="51" t="str">
        <f>IF('3. Input Data'!G596=0,"--",'3. Input Data'!G596)</f>
        <v>--</v>
      </c>
      <c r="H588" s="58">
        <f t="shared" si="92"/>
        <v>0</v>
      </c>
      <c r="I588" s="51" t="str">
        <f>IF('3. Input Data'!H596=0,"--",'3. Input Data'!H596)</f>
        <v>--</v>
      </c>
      <c r="J588" s="58">
        <f t="shared" si="93"/>
        <v>0</v>
      </c>
      <c r="K588" s="51" t="str">
        <f>IF('3. Input Data'!I596=0,"--",'3. Input Data'!I596)</f>
        <v>--</v>
      </c>
      <c r="L588" s="58">
        <f t="shared" si="94"/>
        <v>0</v>
      </c>
      <c r="M588" s="51" t="str">
        <f>IF('3. Input Data'!J596=0,"--",'3. Input Data'!J596)</f>
        <v>--</v>
      </c>
      <c r="N588" s="58">
        <f t="shared" si="95"/>
        <v>0</v>
      </c>
      <c r="O588" s="51" t="str">
        <f>IF('3. Input Data'!K596=0,"--",'3. Input Data'!K596)</f>
        <v>--</v>
      </c>
      <c r="P588" s="58">
        <f t="shared" si="96"/>
        <v>0</v>
      </c>
      <c r="Q588" s="51" t="str">
        <f>IF('3. Input Data'!L596=0,"--",'3. Input Data'!L596)</f>
        <v>--</v>
      </c>
      <c r="R588" s="58">
        <f t="shared" si="97"/>
        <v>0</v>
      </c>
      <c r="S588" s="74">
        <f t="shared" si="98"/>
        <v>0</v>
      </c>
      <c r="T588" s="58">
        <f t="shared" si="99"/>
        <v>0</v>
      </c>
    </row>
    <row r="589" spans="1:20" x14ac:dyDescent="0.2">
      <c r="A589" s="71">
        <v>582</v>
      </c>
      <c r="B589" s="39">
        <f>'3. Input Data'!B597</f>
        <v>0</v>
      </c>
      <c r="C589" s="51" t="str">
        <f>IF('3. Input Data'!D597=0,"--",'3. Input Data'!D597)</f>
        <v>--</v>
      </c>
      <c r="D589" s="58">
        <f t="shared" si="90"/>
        <v>0</v>
      </c>
      <c r="E589" s="74" t="str">
        <f>IF('3. Input Data'!E597=0,"--",'3. Input Data'!E597)</f>
        <v>--</v>
      </c>
      <c r="F589" s="58">
        <f t="shared" si="91"/>
        <v>0</v>
      </c>
      <c r="G589" s="51" t="str">
        <f>IF('3. Input Data'!G597=0,"--",'3. Input Data'!G597)</f>
        <v>--</v>
      </c>
      <c r="H589" s="58">
        <f t="shared" si="92"/>
        <v>0</v>
      </c>
      <c r="I589" s="51" t="str">
        <f>IF('3. Input Data'!H597=0,"--",'3. Input Data'!H597)</f>
        <v>--</v>
      </c>
      <c r="J589" s="58">
        <f t="shared" si="93"/>
        <v>0</v>
      </c>
      <c r="K589" s="51" t="str">
        <f>IF('3. Input Data'!I597=0,"--",'3. Input Data'!I597)</f>
        <v>--</v>
      </c>
      <c r="L589" s="58">
        <f t="shared" si="94"/>
        <v>0</v>
      </c>
      <c r="M589" s="51" t="str">
        <f>IF('3. Input Data'!J597=0,"--",'3. Input Data'!J597)</f>
        <v>--</v>
      </c>
      <c r="N589" s="58">
        <f t="shared" si="95"/>
        <v>0</v>
      </c>
      <c r="O589" s="51" t="str">
        <f>IF('3. Input Data'!K597=0,"--",'3. Input Data'!K597)</f>
        <v>--</v>
      </c>
      <c r="P589" s="58">
        <f t="shared" si="96"/>
        <v>0</v>
      </c>
      <c r="Q589" s="51" t="str">
        <f>IF('3. Input Data'!L597=0,"--",'3. Input Data'!L597)</f>
        <v>--</v>
      </c>
      <c r="R589" s="58">
        <f t="shared" si="97"/>
        <v>0</v>
      </c>
      <c r="S589" s="74">
        <f t="shared" si="98"/>
        <v>0</v>
      </c>
      <c r="T589" s="58">
        <f t="shared" si="99"/>
        <v>0</v>
      </c>
    </row>
    <row r="590" spans="1:20" x14ac:dyDescent="0.2">
      <c r="A590" s="71">
        <v>583</v>
      </c>
      <c r="B590" s="39">
        <f>'3. Input Data'!B598</f>
        <v>0</v>
      </c>
      <c r="C590" s="51" t="str">
        <f>IF('3. Input Data'!D598=0,"--",'3. Input Data'!D598)</f>
        <v>--</v>
      </c>
      <c r="D590" s="58">
        <f t="shared" si="90"/>
        <v>0</v>
      </c>
      <c r="E590" s="74" t="str">
        <f>IF('3. Input Data'!E598=0,"--",'3. Input Data'!E598)</f>
        <v>--</v>
      </c>
      <c r="F590" s="58">
        <f t="shared" si="91"/>
        <v>0</v>
      </c>
      <c r="G590" s="51" t="str">
        <f>IF('3. Input Data'!G598=0,"--",'3. Input Data'!G598)</f>
        <v>--</v>
      </c>
      <c r="H590" s="58">
        <f t="shared" si="92"/>
        <v>0</v>
      </c>
      <c r="I590" s="51" t="str">
        <f>IF('3. Input Data'!H598=0,"--",'3. Input Data'!H598)</f>
        <v>--</v>
      </c>
      <c r="J590" s="58">
        <f t="shared" si="93"/>
        <v>0</v>
      </c>
      <c r="K590" s="51" t="str">
        <f>IF('3. Input Data'!I598=0,"--",'3. Input Data'!I598)</f>
        <v>--</v>
      </c>
      <c r="L590" s="58">
        <f t="shared" si="94"/>
        <v>0</v>
      </c>
      <c r="M590" s="51" t="str">
        <f>IF('3. Input Data'!J598=0,"--",'3. Input Data'!J598)</f>
        <v>--</v>
      </c>
      <c r="N590" s="58">
        <f t="shared" si="95"/>
        <v>0</v>
      </c>
      <c r="O590" s="51" t="str">
        <f>IF('3. Input Data'!K598=0,"--",'3. Input Data'!K598)</f>
        <v>--</v>
      </c>
      <c r="P590" s="58">
        <f t="shared" si="96"/>
        <v>0</v>
      </c>
      <c r="Q590" s="51" t="str">
        <f>IF('3. Input Data'!L598=0,"--",'3. Input Data'!L598)</f>
        <v>--</v>
      </c>
      <c r="R590" s="58">
        <f t="shared" si="97"/>
        <v>0</v>
      </c>
      <c r="S590" s="74">
        <f t="shared" si="98"/>
        <v>0</v>
      </c>
      <c r="T590" s="58">
        <f t="shared" si="99"/>
        <v>0</v>
      </c>
    </row>
    <row r="591" spans="1:20" x14ac:dyDescent="0.2">
      <c r="A591" s="71">
        <v>584</v>
      </c>
      <c r="B591" s="39">
        <f>'3. Input Data'!B599</f>
        <v>0</v>
      </c>
      <c r="C591" s="51" t="str">
        <f>IF('3. Input Data'!D599=0,"--",'3. Input Data'!D599)</f>
        <v>--</v>
      </c>
      <c r="D591" s="58">
        <f t="shared" si="90"/>
        <v>0</v>
      </c>
      <c r="E591" s="74" t="str">
        <f>IF('3. Input Data'!E599=0,"--",'3. Input Data'!E599)</f>
        <v>--</v>
      </c>
      <c r="F591" s="58">
        <f t="shared" si="91"/>
        <v>0</v>
      </c>
      <c r="G591" s="51" t="str">
        <f>IF('3. Input Data'!G599=0,"--",'3. Input Data'!G599)</f>
        <v>--</v>
      </c>
      <c r="H591" s="58">
        <f t="shared" si="92"/>
        <v>0</v>
      </c>
      <c r="I591" s="51" t="str">
        <f>IF('3. Input Data'!H599=0,"--",'3. Input Data'!H599)</f>
        <v>--</v>
      </c>
      <c r="J591" s="58">
        <f t="shared" si="93"/>
        <v>0</v>
      </c>
      <c r="K591" s="51" t="str">
        <f>IF('3. Input Data'!I599=0,"--",'3. Input Data'!I599)</f>
        <v>--</v>
      </c>
      <c r="L591" s="58">
        <f t="shared" si="94"/>
        <v>0</v>
      </c>
      <c r="M591" s="51" t="str">
        <f>IF('3. Input Data'!J599=0,"--",'3. Input Data'!J599)</f>
        <v>--</v>
      </c>
      <c r="N591" s="58">
        <f t="shared" si="95"/>
        <v>0</v>
      </c>
      <c r="O591" s="51" t="str">
        <f>IF('3. Input Data'!K599=0,"--",'3. Input Data'!K599)</f>
        <v>--</v>
      </c>
      <c r="P591" s="58">
        <f t="shared" si="96"/>
        <v>0</v>
      </c>
      <c r="Q591" s="51" t="str">
        <f>IF('3. Input Data'!L599=0,"--",'3. Input Data'!L599)</f>
        <v>--</v>
      </c>
      <c r="R591" s="58">
        <f t="shared" si="97"/>
        <v>0</v>
      </c>
      <c r="S591" s="74">
        <f t="shared" si="98"/>
        <v>0</v>
      </c>
      <c r="T591" s="58">
        <f t="shared" si="99"/>
        <v>0</v>
      </c>
    </row>
    <row r="592" spans="1:20" x14ac:dyDescent="0.2">
      <c r="A592" s="71">
        <v>585</v>
      </c>
      <c r="B592" s="39">
        <f>'3. Input Data'!B600</f>
        <v>0</v>
      </c>
      <c r="C592" s="51" t="str">
        <f>IF('3. Input Data'!D600=0,"--",'3. Input Data'!D600)</f>
        <v>--</v>
      </c>
      <c r="D592" s="58">
        <f t="shared" si="90"/>
        <v>0</v>
      </c>
      <c r="E592" s="74" t="str">
        <f>IF('3. Input Data'!E600=0,"--",'3. Input Data'!E600)</f>
        <v>--</v>
      </c>
      <c r="F592" s="58">
        <f t="shared" si="91"/>
        <v>0</v>
      </c>
      <c r="G592" s="51" t="str">
        <f>IF('3. Input Data'!G600=0,"--",'3. Input Data'!G600)</f>
        <v>--</v>
      </c>
      <c r="H592" s="58">
        <f t="shared" si="92"/>
        <v>0</v>
      </c>
      <c r="I592" s="51" t="str">
        <f>IF('3. Input Data'!H600=0,"--",'3. Input Data'!H600)</f>
        <v>--</v>
      </c>
      <c r="J592" s="58">
        <f t="shared" si="93"/>
        <v>0</v>
      </c>
      <c r="K592" s="51" t="str">
        <f>IF('3. Input Data'!I600=0,"--",'3. Input Data'!I600)</f>
        <v>--</v>
      </c>
      <c r="L592" s="58">
        <f t="shared" si="94"/>
        <v>0</v>
      </c>
      <c r="M592" s="51" t="str">
        <f>IF('3. Input Data'!J600=0,"--",'3. Input Data'!J600)</f>
        <v>--</v>
      </c>
      <c r="N592" s="58">
        <f t="shared" si="95"/>
        <v>0</v>
      </c>
      <c r="O592" s="51" t="str">
        <f>IF('3. Input Data'!K600=0,"--",'3. Input Data'!K600)</f>
        <v>--</v>
      </c>
      <c r="P592" s="58">
        <f t="shared" si="96"/>
        <v>0</v>
      </c>
      <c r="Q592" s="51" t="str">
        <f>IF('3. Input Data'!L600=0,"--",'3. Input Data'!L600)</f>
        <v>--</v>
      </c>
      <c r="R592" s="58">
        <f t="shared" si="97"/>
        <v>0</v>
      </c>
      <c r="S592" s="74">
        <f t="shared" si="98"/>
        <v>0</v>
      </c>
      <c r="T592" s="58">
        <f t="shared" si="99"/>
        <v>0</v>
      </c>
    </row>
    <row r="593" spans="1:20" x14ac:dyDescent="0.2">
      <c r="A593" s="71">
        <v>586</v>
      </c>
      <c r="B593" s="39">
        <f>'3. Input Data'!B601</f>
        <v>0</v>
      </c>
      <c r="C593" s="51" t="str">
        <f>IF('3. Input Data'!D601=0,"--",'3. Input Data'!D601)</f>
        <v>--</v>
      </c>
      <c r="D593" s="58">
        <f t="shared" si="90"/>
        <v>0</v>
      </c>
      <c r="E593" s="74" t="str">
        <f>IF('3. Input Data'!E601=0,"--",'3. Input Data'!E601)</f>
        <v>--</v>
      </c>
      <c r="F593" s="58">
        <f t="shared" si="91"/>
        <v>0</v>
      </c>
      <c r="G593" s="51" t="str">
        <f>IF('3. Input Data'!G601=0,"--",'3. Input Data'!G601)</f>
        <v>--</v>
      </c>
      <c r="H593" s="58">
        <f t="shared" si="92"/>
        <v>0</v>
      </c>
      <c r="I593" s="51" t="str">
        <f>IF('3. Input Data'!H601=0,"--",'3. Input Data'!H601)</f>
        <v>--</v>
      </c>
      <c r="J593" s="58">
        <f t="shared" si="93"/>
        <v>0</v>
      </c>
      <c r="K593" s="51" t="str">
        <f>IF('3. Input Data'!I601=0,"--",'3. Input Data'!I601)</f>
        <v>--</v>
      </c>
      <c r="L593" s="58">
        <f t="shared" si="94"/>
        <v>0</v>
      </c>
      <c r="M593" s="51" t="str">
        <f>IF('3. Input Data'!J601=0,"--",'3. Input Data'!J601)</f>
        <v>--</v>
      </c>
      <c r="N593" s="58">
        <f t="shared" si="95"/>
        <v>0</v>
      </c>
      <c r="O593" s="51" t="str">
        <f>IF('3. Input Data'!K601=0,"--",'3. Input Data'!K601)</f>
        <v>--</v>
      </c>
      <c r="P593" s="58">
        <f t="shared" si="96"/>
        <v>0</v>
      </c>
      <c r="Q593" s="51" t="str">
        <f>IF('3. Input Data'!L601=0,"--",'3. Input Data'!L601)</f>
        <v>--</v>
      </c>
      <c r="R593" s="58">
        <f t="shared" si="97"/>
        <v>0</v>
      </c>
      <c r="S593" s="74">
        <f t="shared" si="98"/>
        <v>0</v>
      </c>
      <c r="T593" s="58">
        <f t="shared" si="99"/>
        <v>0</v>
      </c>
    </row>
    <row r="594" spans="1:20" x14ac:dyDescent="0.2">
      <c r="A594" s="71">
        <v>587</v>
      </c>
      <c r="B594" s="39">
        <f>'3. Input Data'!B602</f>
        <v>0</v>
      </c>
      <c r="C594" s="51" t="str">
        <f>IF('3. Input Data'!D602=0,"--",'3. Input Data'!D602)</f>
        <v>--</v>
      </c>
      <c r="D594" s="58">
        <f t="shared" si="90"/>
        <v>0</v>
      </c>
      <c r="E594" s="74" t="str">
        <f>IF('3. Input Data'!E602=0,"--",'3. Input Data'!E602)</f>
        <v>--</v>
      </c>
      <c r="F594" s="58">
        <f t="shared" si="91"/>
        <v>0</v>
      </c>
      <c r="G594" s="51" t="str">
        <f>IF('3. Input Data'!G602=0,"--",'3. Input Data'!G602)</f>
        <v>--</v>
      </c>
      <c r="H594" s="58">
        <f t="shared" si="92"/>
        <v>0</v>
      </c>
      <c r="I594" s="51" t="str">
        <f>IF('3. Input Data'!H602=0,"--",'3. Input Data'!H602)</f>
        <v>--</v>
      </c>
      <c r="J594" s="58">
        <f t="shared" si="93"/>
        <v>0</v>
      </c>
      <c r="K594" s="51" t="str">
        <f>IF('3. Input Data'!I602=0,"--",'3. Input Data'!I602)</f>
        <v>--</v>
      </c>
      <c r="L594" s="58">
        <f t="shared" si="94"/>
        <v>0</v>
      </c>
      <c r="M594" s="51" t="str">
        <f>IF('3. Input Data'!J602=0,"--",'3. Input Data'!J602)</f>
        <v>--</v>
      </c>
      <c r="N594" s="58">
        <f t="shared" si="95"/>
        <v>0</v>
      </c>
      <c r="O594" s="51" t="str">
        <f>IF('3. Input Data'!K602=0,"--",'3. Input Data'!K602)</f>
        <v>--</v>
      </c>
      <c r="P594" s="58">
        <f t="shared" si="96"/>
        <v>0</v>
      </c>
      <c r="Q594" s="51" t="str">
        <f>IF('3. Input Data'!L602=0,"--",'3. Input Data'!L602)</f>
        <v>--</v>
      </c>
      <c r="R594" s="58">
        <f t="shared" si="97"/>
        <v>0</v>
      </c>
      <c r="S594" s="74">
        <f t="shared" si="98"/>
        <v>0</v>
      </c>
      <c r="T594" s="58">
        <f t="shared" si="99"/>
        <v>0</v>
      </c>
    </row>
    <row r="595" spans="1:20" x14ac:dyDescent="0.2">
      <c r="A595" s="71">
        <v>588</v>
      </c>
      <c r="B595" s="39">
        <f>'3. Input Data'!B603</f>
        <v>0</v>
      </c>
      <c r="C595" s="51" t="str">
        <f>IF('3. Input Data'!D603=0,"--",'3. Input Data'!D603)</f>
        <v>--</v>
      </c>
      <c r="D595" s="58">
        <f t="shared" si="90"/>
        <v>0</v>
      </c>
      <c r="E595" s="74" t="str">
        <f>IF('3. Input Data'!E603=0,"--",'3. Input Data'!E603)</f>
        <v>--</v>
      </c>
      <c r="F595" s="58">
        <f t="shared" si="91"/>
        <v>0</v>
      </c>
      <c r="G595" s="51" t="str">
        <f>IF('3. Input Data'!G603=0,"--",'3. Input Data'!G603)</f>
        <v>--</v>
      </c>
      <c r="H595" s="58">
        <f t="shared" si="92"/>
        <v>0</v>
      </c>
      <c r="I595" s="51" t="str">
        <f>IF('3. Input Data'!H603=0,"--",'3. Input Data'!H603)</f>
        <v>--</v>
      </c>
      <c r="J595" s="58">
        <f t="shared" si="93"/>
        <v>0</v>
      </c>
      <c r="K595" s="51" t="str">
        <f>IF('3. Input Data'!I603=0,"--",'3. Input Data'!I603)</f>
        <v>--</v>
      </c>
      <c r="L595" s="58">
        <f t="shared" si="94"/>
        <v>0</v>
      </c>
      <c r="M595" s="51" t="str">
        <f>IF('3. Input Data'!J603=0,"--",'3. Input Data'!J603)</f>
        <v>--</v>
      </c>
      <c r="N595" s="58">
        <f t="shared" si="95"/>
        <v>0</v>
      </c>
      <c r="O595" s="51" t="str">
        <f>IF('3. Input Data'!K603=0,"--",'3. Input Data'!K603)</f>
        <v>--</v>
      </c>
      <c r="P595" s="58">
        <f t="shared" si="96"/>
        <v>0</v>
      </c>
      <c r="Q595" s="51" t="str">
        <f>IF('3. Input Data'!L603=0,"--",'3. Input Data'!L603)</f>
        <v>--</v>
      </c>
      <c r="R595" s="58">
        <f t="shared" si="97"/>
        <v>0</v>
      </c>
      <c r="S595" s="74">
        <f t="shared" si="98"/>
        <v>0</v>
      </c>
      <c r="T595" s="58">
        <f t="shared" si="99"/>
        <v>0</v>
      </c>
    </row>
    <row r="596" spans="1:20" x14ac:dyDescent="0.2">
      <c r="A596" s="71">
        <v>589</v>
      </c>
      <c r="B596" s="39">
        <f>'3. Input Data'!B604</f>
        <v>0</v>
      </c>
      <c r="C596" s="51" t="str">
        <f>IF('3. Input Data'!D604=0,"--",'3. Input Data'!D604)</f>
        <v>--</v>
      </c>
      <c r="D596" s="58">
        <f t="shared" si="90"/>
        <v>0</v>
      </c>
      <c r="E596" s="74" t="str">
        <f>IF('3. Input Data'!E604=0,"--",'3. Input Data'!E604)</f>
        <v>--</v>
      </c>
      <c r="F596" s="58">
        <f t="shared" si="91"/>
        <v>0</v>
      </c>
      <c r="G596" s="51" t="str">
        <f>IF('3. Input Data'!G604=0,"--",'3. Input Data'!G604)</f>
        <v>--</v>
      </c>
      <c r="H596" s="58">
        <f t="shared" si="92"/>
        <v>0</v>
      </c>
      <c r="I596" s="51" t="str">
        <f>IF('3. Input Data'!H604=0,"--",'3. Input Data'!H604)</f>
        <v>--</v>
      </c>
      <c r="J596" s="58">
        <f t="shared" si="93"/>
        <v>0</v>
      </c>
      <c r="K596" s="51" t="str">
        <f>IF('3. Input Data'!I604=0,"--",'3. Input Data'!I604)</f>
        <v>--</v>
      </c>
      <c r="L596" s="58">
        <f t="shared" si="94"/>
        <v>0</v>
      </c>
      <c r="M596" s="51" t="str">
        <f>IF('3. Input Data'!J604=0,"--",'3. Input Data'!J604)</f>
        <v>--</v>
      </c>
      <c r="N596" s="58">
        <f t="shared" si="95"/>
        <v>0</v>
      </c>
      <c r="O596" s="51" t="str">
        <f>IF('3. Input Data'!K604=0,"--",'3. Input Data'!K604)</f>
        <v>--</v>
      </c>
      <c r="P596" s="58">
        <f t="shared" si="96"/>
        <v>0</v>
      </c>
      <c r="Q596" s="51" t="str">
        <f>IF('3. Input Data'!L604=0,"--",'3. Input Data'!L604)</f>
        <v>--</v>
      </c>
      <c r="R596" s="58">
        <f t="shared" si="97"/>
        <v>0</v>
      </c>
      <c r="S596" s="74">
        <f t="shared" si="98"/>
        <v>0</v>
      </c>
      <c r="T596" s="58">
        <f t="shared" si="99"/>
        <v>0</v>
      </c>
    </row>
    <row r="597" spans="1:20" x14ac:dyDescent="0.2">
      <c r="A597" s="71">
        <v>590</v>
      </c>
      <c r="B597" s="39">
        <f>'3. Input Data'!B605</f>
        <v>0</v>
      </c>
      <c r="C597" s="51" t="str">
        <f>IF('3. Input Data'!D605=0,"--",'3. Input Data'!D605)</f>
        <v>--</v>
      </c>
      <c r="D597" s="58">
        <f t="shared" si="90"/>
        <v>0</v>
      </c>
      <c r="E597" s="74" t="str">
        <f>IF('3. Input Data'!E605=0,"--",'3. Input Data'!E605)</f>
        <v>--</v>
      </c>
      <c r="F597" s="58">
        <f t="shared" si="91"/>
        <v>0</v>
      </c>
      <c r="G597" s="51" t="str">
        <f>IF('3. Input Data'!G605=0,"--",'3. Input Data'!G605)</f>
        <v>--</v>
      </c>
      <c r="H597" s="58">
        <f t="shared" si="92"/>
        <v>0</v>
      </c>
      <c r="I597" s="51" t="str">
        <f>IF('3. Input Data'!H605=0,"--",'3. Input Data'!H605)</f>
        <v>--</v>
      </c>
      <c r="J597" s="58">
        <f t="shared" si="93"/>
        <v>0</v>
      </c>
      <c r="K597" s="51" t="str">
        <f>IF('3. Input Data'!I605=0,"--",'3. Input Data'!I605)</f>
        <v>--</v>
      </c>
      <c r="L597" s="58">
        <f t="shared" si="94"/>
        <v>0</v>
      </c>
      <c r="M597" s="51" t="str">
        <f>IF('3. Input Data'!J605=0,"--",'3. Input Data'!J605)</f>
        <v>--</v>
      </c>
      <c r="N597" s="58">
        <f t="shared" si="95"/>
        <v>0</v>
      </c>
      <c r="O597" s="51" t="str">
        <f>IF('3. Input Data'!K605=0,"--",'3. Input Data'!K605)</f>
        <v>--</v>
      </c>
      <c r="P597" s="58">
        <f t="shared" si="96"/>
        <v>0</v>
      </c>
      <c r="Q597" s="51" t="str">
        <f>IF('3. Input Data'!L605=0,"--",'3. Input Data'!L605)</f>
        <v>--</v>
      </c>
      <c r="R597" s="58">
        <f t="shared" si="97"/>
        <v>0</v>
      </c>
      <c r="S597" s="74">
        <f t="shared" si="98"/>
        <v>0</v>
      </c>
      <c r="T597" s="58">
        <f t="shared" si="99"/>
        <v>0</v>
      </c>
    </row>
    <row r="598" spans="1:20" x14ac:dyDescent="0.2">
      <c r="A598" s="71">
        <v>591</v>
      </c>
      <c r="B598" s="39">
        <f>'3. Input Data'!B606</f>
        <v>0</v>
      </c>
      <c r="C598" s="51" t="str">
        <f>IF('3. Input Data'!D606=0,"--",'3. Input Data'!D606)</f>
        <v>--</v>
      </c>
      <c r="D598" s="58">
        <f t="shared" si="90"/>
        <v>0</v>
      </c>
      <c r="E598" s="74" t="str">
        <f>IF('3. Input Data'!E606=0,"--",'3. Input Data'!E606)</f>
        <v>--</v>
      </c>
      <c r="F598" s="58">
        <f t="shared" si="91"/>
        <v>0</v>
      </c>
      <c r="G598" s="51" t="str">
        <f>IF('3. Input Data'!G606=0,"--",'3. Input Data'!G606)</f>
        <v>--</v>
      </c>
      <c r="H598" s="58">
        <f t="shared" si="92"/>
        <v>0</v>
      </c>
      <c r="I598" s="51" t="str">
        <f>IF('3. Input Data'!H606=0,"--",'3. Input Data'!H606)</f>
        <v>--</v>
      </c>
      <c r="J598" s="58">
        <f t="shared" si="93"/>
        <v>0</v>
      </c>
      <c r="K598" s="51" t="str">
        <f>IF('3. Input Data'!I606=0,"--",'3. Input Data'!I606)</f>
        <v>--</v>
      </c>
      <c r="L598" s="58">
        <f t="shared" si="94"/>
        <v>0</v>
      </c>
      <c r="M598" s="51" t="str">
        <f>IF('3. Input Data'!J606=0,"--",'3. Input Data'!J606)</f>
        <v>--</v>
      </c>
      <c r="N598" s="58">
        <f t="shared" si="95"/>
        <v>0</v>
      </c>
      <c r="O598" s="51" t="str">
        <f>IF('3. Input Data'!K606=0,"--",'3. Input Data'!K606)</f>
        <v>--</v>
      </c>
      <c r="P598" s="58">
        <f t="shared" si="96"/>
        <v>0</v>
      </c>
      <c r="Q598" s="51" t="str">
        <f>IF('3. Input Data'!L606=0,"--",'3. Input Data'!L606)</f>
        <v>--</v>
      </c>
      <c r="R598" s="58">
        <f t="shared" si="97"/>
        <v>0</v>
      </c>
      <c r="S598" s="74">
        <f t="shared" si="98"/>
        <v>0</v>
      </c>
      <c r="T598" s="58">
        <f t="shared" si="99"/>
        <v>0</v>
      </c>
    </row>
    <row r="599" spans="1:20" x14ac:dyDescent="0.2">
      <c r="A599" s="71">
        <v>592</v>
      </c>
      <c r="B599" s="39">
        <f>'3. Input Data'!B607</f>
        <v>0</v>
      </c>
      <c r="C599" s="51" t="str">
        <f>IF('3. Input Data'!D607=0,"--",'3. Input Data'!D607)</f>
        <v>--</v>
      </c>
      <c r="D599" s="58">
        <f t="shared" si="90"/>
        <v>0</v>
      </c>
      <c r="E599" s="74" t="str">
        <f>IF('3. Input Data'!E607=0,"--",'3. Input Data'!E607)</f>
        <v>--</v>
      </c>
      <c r="F599" s="58">
        <f t="shared" si="91"/>
        <v>0</v>
      </c>
      <c r="G599" s="51" t="str">
        <f>IF('3. Input Data'!G607=0,"--",'3. Input Data'!G607)</f>
        <v>--</v>
      </c>
      <c r="H599" s="58">
        <f t="shared" si="92"/>
        <v>0</v>
      </c>
      <c r="I599" s="51" t="str">
        <f>IF('3. Input Data'!H607=0,"--",'3. Input Data'!H607)</f>
        <v>--</v>
      </c>
      <c r="J599" s="58">
        <f t="shared" si="93"/>
        <v>0</v>
      </c>
      <c r="K599" s="51" t="str">
        <f>IF('3. Input Data'!I607=0,"--",'3. Input Data'!I607)</f>
        <v>--</v>
      </c>
      <c r="L599" s="58">
        <f t="shared" si="94"/>
        <v>0</v>
      </c>
      <c r="M599" s="51" t="str">
        <f>IF('3. Input Data'!J607=0,"--",'3. Input Data'!J607)</f>
        <v>--</v>
      </c>
      <c r="N599" s="58">
        <f t="shared" si="95"/>
        <v>0</v>
      </c>
      <c r="O599" s="51" t="str">
        <f>IF('3. Input Data'!K607=0,"--",'3. Input Data'!K607)</f>
        <v>--</v>
      </c>
      <c r="P599" s="58">
        <f t="shared" si="96"/>
        <v>0</v>
      </c>
      <c r="Q599" s="51" t="str">
        <f>IF('3. Input Data'!L607=0,"--",'3. Input Data'!L607)</f>
        <v>--</v>
      </c>
      <c r="R599" s="58">
        <f t="shared" si="97"/>
        <v>0</v>
      </c>
      <c r="S599" s="74">
        <f t="shared" si="98"/>
        <v>0</v>
      </c>
      <c r="T599" s="58">
        <f t="shared" si="99"/>
        <v>0</v>
      </c>
    </row>
    <row r="600" spans="1:20" x14ac:dyDescent="0.2">
      <c r="A600" s="71">
        <v>593</v>
      </c>
      <c r="B600" s="39">
        <f>'3. Input Data'!B608</f>
        <v>0</v>
      </c>
      <c r="C600" s="51" t="str">
        <f>IF('3. Input Data'!D608=0,"--",'3. Input Data'!D608)</f>
        <v>--</v>
      </c>
      <c r="D600" s="58">
        <f t="shared" si="90"/>
        <v>0</v>
      </c>
      <c r="E600" s="74" t="str">
        <f>IF('3. Input Data'!E608=0,"--",'3. Input Data'!E608)</f>
        <v>--</v>
      </c>
      <c r="F600" s="58">
        <f t="shared" si="91"/>
        <v>0</v>
      </c>
      <c r="G600" s="51" t="str">
        <f>IF('3. Input Data'!G608=0,"--",'3. Input Data'!G608)</f>
        <v>--</v>
      </c>
      <c r="H600" s="58">
        <f t="shared" si="92"/>
        <v>0</v>
      </c>
      <c r="I600" s="51" t="str">
        <f>IF('3. Input Data'!H608=0,"--",'3. Input Data'!H608)</f>
        <v>--</v>
      </c>
      <c r="J600" s="58">
        <f t="shared" si="93"/>
        <v>0</v>
      </c>
      <c r="K600" s="51" t="str">
        <f>IF('3. Input Data'!I608=0,"--",'3. Input Data'!I608)</f>
        <v>--</v>
      </c>
      <c r="L600" s="58">
        <f t="shared" si="94"/>
        <v>0</v>
      </c>
      <c r="M600" s="51" t="str">
        <f>IF('3. Input Data'!J608=0,"--",'3. Input Data'!J608)</f>
        <v>--</v>
      </c>
      <c r="N600" s="58">
        <f t="shared" si="95"/>
        <v>0</v>
      </c>
      <c r="O600" s="51" t="str">
        <f>IF('3. Input Data'!K608=0,"--",'3. Input Data'!K608)</f>
        <v>--</v>
      </c>
      <c r="P600" s="58">
        <f t="shared" si="96"/>
        <v>0</v>
      </c>
      <c r="Q600" s="51" t="str">
        <f>IF('3. Input Data'!L608=0,"--",'3. Input Data'!L608)</f>
        <v>--</v>
      </c>
      <c r="R600" s="58">
        <f t="shared" si="97"/>
        <v>0</v>
      </c>
      <c r="S600" s="74">
        <f t="shared" si="98"/>
        <v>0</v>
      </c>
      <c r="T600" s="58">
        <f t="shared" si="99"/>
        <v>0</v>
      </c>
    </row>
    <row r="601" spans="1:20" x14ac:dyDescent="0.2">
      <c r="A601" s="71">
        <v>594</v>
      </c>
      <c r="B601" s="39">
        <f>'3. Input Data'!B609</f>
        <v>0</v>
      </c>
      <c r="C601" s="51" t="str">
        <f>IF('3. Input Data'!D609=0,"--",'3. Input Data'!D609)</f>
        <v>--</v>
      </c>
      <c r="D601" s="58">
        <f t="shared" si="90"/>
        <v>0</v>
      </c>
      <c r="E601" s="74" t="str">
        <f>IF('3. Input Data'!E609=0,"--",'3. Input Data'!E609)</f>
        <v>--</v>
      </c>
      <c r="F601" s="58">
        <f t="shared" si="91"/>
        <v>0</v>
      </c>
      <c r="G601" s="51" t="str">
        <f>IF('3. Input Data'!G609=0,"--",'3. Input Data'!G609)</f>
        <v>--</v>
      </c>
      <c r="H601" s="58">
        <f t="shared" si="92"/>
        <v>0</v>
      </c>
      <c r="I601" s="51" t="str">
        <f>IF('3. Input Data'!H609=0,"--",'3. Input Data'!H609)</f>
        <v>--</v>
      </c>
      <c r="J601" s="58">
        <f t="shared" si="93"/>
        <v>0</v>
      </c>
      <c r="K601" s="51" t="str">
        <f>IF('3. Input Data'!I609=0,"--",'3. Input Data'!I609)</f>
        <v>--</v>
      </c>
      <c r="L601" s="58">
        <f t="shared" si="94"/>
        <v>0</v>
      </c>
      <c r="M601" s="51" t="str">
        <f>IF('3. Input Data'!J609=0,"--",'3. Input Data'!J609)</f>
        <v>--</v>
      </c>
      <c r="N601" s="58">
        <f t="shared" si="95"/>
        <v>0</v>
      </c>
      <c r="O601" s="51" t="str">
        <f>IF('3. Input Data'!K609=0,"--",'3. Input Data'!K609)</f>
        <v>--</v>
      </c>
      <c r="P601" s="58">
        <f t="shared" si="96"/>
        <v>0</v>
      </c>
      <c r="Q601" s="51" t="str">
        <f>IF('3. Input Data'!L609=0,"--",'3. Input Data'!L609)</f>
        <v>--</v>
      </c>
      <c r="R601" s="58">
        <f t="shared" si="97"/>
        <v>0</v>
      </c>
      <c r="S601" s="74">
        <f t="shared" si="98"/>
        <v>0</v>
      </c>
      <c r="T601" s="58">
        <f t="shared" si="99"/>
        <v>0</v>
      </c>
    </row>
    <row r="602" spans="1:20" x14ac:dyDescent="0.2">
      <c r="A602" s="71">
        <v>595</v>
      </c>
      <c r="B602" s="39">
        <f>'3. Input Data'!B610</f>
        <v>0</v>
      </c>
      <c r="C602" s="51" t="str">
        <f>IF('3. Input Data'!D610=0,"--",'3. Input Data'!D610)</f>
        <v>--</v>
      </c>
      <c r="D602" s="58">
        <f t="shared" si="90"/>
        <v>0</v>
      </c>
      <c r="E602" s="74" t="str">
        <f>IF('3. Input Data'!E610=0,"--",'3. Input Data'!E610)</f>
        <v>--</v>
      </c>
      <c r="F602" s="58">
        <f t="shared" si="91"/>
        <v>0</v>
      </c>
      <c r="G602" s="51" t="str">
        <f>IF('3. Input Data'!G610=0,"--",'3. Input Data'!G610)</f>
        <v>--</v>
      </c>
      <c r="H602" s="58">
        <f t="shared" si="92"/>
        <v>0</v>
      </c>
      <c r="I602" s="51" t="str">
        <f>IF('3. Input Data'!H610=0,"--",'3. Input Data'!H610)</f>
        <v>--</v>
      </c>
      <c r="J602" s="58">
        <f t="shared" si="93"/>
        <v>0</v>
      </c>
      <c r="K602" s="51" t="str">
        <f>IF('3. Input Data'!I610=0,"--",'3. Input Data'!I610)</f>
        <v>--</v>
      </c>
      <c r="L602" s="58">
        <f t="shared" si="94"/>
        <v>0</v>
      </c>
      <c r="M602" s="51" t="str">
        <f>IF('3. Input Data'!J610=0,"--",'3. Input Data'!J610)</f>
        <v>--</v>
      </c>
      <c r="N602" s="58">
        <f t="shared" si="95"/>
        <v>0</v>
      </c>
      <c r="O602" s="51" t="str">
        <f>IF('3. Input Data'!K610=0,"--",'3. Input Data'!K610)</f>
        <v>--</v>
      </c>
      <c r="P602" s="58">
        <f t="shared" si="96"/>
        <v>0</v>
      </c>
      <c r="Q602" s="51" t="str">
        <f>IF('3. Input Data'!L610=0,"--",'3. Input Data'!L610)</f>
        <v>--</v>
      </c>
      <c r="R602" s="58">
        <f t="shared" si="97"/>
        <v>0</v>
      </c>
      <c r="S602" s="74">
        <f t="shared" si="98"/>
        <v>0</v>
      </c>
      <c r="T602" s="58">
        <f t="shared" si="99"/>
        <v>0</v>
      </c>
    </row>
    <row r="603" spans="1:20" x14ac:dyDescent="0.2">
      <c r="A603" s="71">
        <v>596</v>
      </c>
      <c r="B603" s="39">
        <f>'3. Input Data'!B611</f>
        <v>0</v>
      </c>
      <c r="C603" s="51" t="str">
        <f>IF('3. Input Data'!D611=0,"--",'3. Input Data'!D611)</f>
        <v>--</v>
      </c>
      <c r="D603" s="58">
        <f t="shared" si="90"/>
        <v>0</v>
      </c>
      <c r="E603" s="74" t="str">
        <f>IF('3. Input Data'!E611=0,"--",'3. Input Data'!E611)</f>
        <v>--</v>
      </c>
      <c r="F603" s="58">
        <f t="shared" si="91"/>
        <v>0</v>
      </c>
      <c r="G603" s="51" t="str">
        <f>IF('3. Input Data'!G611=0,"--",'3. Input Data'!G611)</f>
        <v>--</v>
      </c>
      <c r="H603" s="58">
        <f t="shared" si="92"/>
        <v>0</v>
      </c>
      <c r="I603" s="51" t="str">
        <f>IF('3. Input Data'!H611=0,"--",'3. Input Data'!H611)</f>
        <v>--</v>
      </c>
      <c r="J603" s="58">
        <f t="shared" si="93"/>
        <v>0</v>
      </c>
      <c r="K603" s="51" t="str">
        <f>IF('3. Input Data'!I611=0,"--",'3. Input Data'!I611)</f>
        <v>--</v>
      </c>
      <c r="L603" s="58">
        <f t="shared" si="94"/>
        <v>0</v>
      </c>
      <c r="M603" s="51" t="str">
        <f>IF('3. Input Data'!J611=0,"--",'3. Input Data'!J611)</f>
        <v>--</v>
      </c>
      <c r="N603" s="58">
        <f t="shared" si="95"/>
        <v>0</v>
      </c>
      <c r="O603" s="51" t="str">
        <f>IF('3. Input Data'!K611=0,"--",'3. Input Data'!K611)</f>
        <v>--</v>
      </c>
      <c r="P603" s="58">
        <f t="shared" si="96"/>
        <v>0</v>
      </c>
      <c r="Q603" s="51" t="str">
        <f>IF('3. Input Data'!L611=0,"--",'3. Input Data'!L611)</f>
        <v>--</v>
      </c>
      <c r="R603" s="58">
        <f t="shared" si="97"/>
        <v>0</v>
      </c>
      <c r="S603" s="74">
        <f t="shared" si="98"/>
        <v>0</v>
      </c>
      <c r="T603" s="58">
        <f t="shared" si="99"/>
        <v>0</v>
      </c>
    </row>
    <row r="604" spans="1:20" x14ac:dyDescent="0.2">
      <c r="A604" s="71">
        <v>597</v>
      </c>
      <c r="B604" s="39">
        <f>'3. Input Data'!B612</f>
        <v>0</v>
      </c>
      <c r="C604" s="51" t="str">
        <f>IF('3. Input Data'!D612=0,"--",'3. Input Data'!D612)</f>
        <v>--</v>
      </c>
      <c r="D604" s="58">
        <f t="shared" si="90"/>
        <v>0</v>
      </c>
      <c r="E604" s="74" t="str">
        <f>IF('3. Input Data'!E612=0,"--",'3. Input Data'!E612)</f>
        <v>--</v>
      </c>
      <c r="F604" s="58">
        <f t="shared" si="91"/>
        <v>0</v>
      </c>
      <c r="G604" s="51" t="str">
        <f>IF('3. Input Data'!G612=0,"--",'3. Input Data'!G612)</f>
        <v>--</v>
      </c>
      <c r="H604" s="58">
        <f t="shared" si="92"/>
        <v>0</v>
      </c>
      <c r="I604" s="51" t="str">
        <f>IF('3. Input Data'!H612=0,"--",'3. Input Data'!H612)</f>
        <v>--</v>
      </c>
      <c r="J604" s="58">
        <f t="shared" si="93"/>
        <v>0</v>
      </c>
      <c r="K604" s="51" t="str">
        <f>IF('3. Input Data'!I612=0,"--",'3. Input Data'!I612)</f>
        <v>--</v>
      </c>
      <c r="L604" s="58">
        <f t="shared" si="94"/>
        <v>0</v>
      </c>
      <c r="M604" s="51" t="str">
        <f>IF('3. Input Data'!J612=0,"--",'3. Input Data'!J612)</f>
        <v>--</v>
      </c>
      <c r="N604" s="58">
        <f t="shared" si="95"/>
        <v>0</v>
      </c>
      <c r="O604" s="51" t="str">
        <f>IF('3. Input Data'!K612=0,"--",'3. Input Data'!K612)</f>
        <v>--</v>
      </c>
      <c r="P604" s="58">
        <f t="shared" si="96"/>
        <v>0</v>
      </c>
      <c r="Q604" s="51" t="str">
        <f>IF('3. Input Data'!L612=0,"--",'3. Input Data'!L612)</f>
        <v>--</v>
      </c>
      <c r="R604" s="58">
        <f t="shared" si="97"/>
        <v>0</v>
      </c>
      <c r="S604" s="74">
        <f t="shared" si="98"/>
        <v>0</v>
      </c>
      <c r="T604" s="58">
        <f t="shared" si="99"/>
        <v>0</v>
      </c>
    </row>
    <row r="605" spans="1:20" x14ac:dyDescent="0.2">
      <c r="A605" s="71">
        <v>598</v>
      </c>
      <c r="B605" s="39">
        <f>'3. Input Data'!B613</f>
        <v>0</v>
      </c>
      <c r="C605" s="51" t="str">
        <f>IF('3. Input Data'!D613=0,"--",'3. Input Data'!D613)</f>
        <v>--</v>
      </c>
      <c r="D605" s="58">
        <f t="shared" si="90"/>
        <v>0</v>
      </c>
      <c r="E605" s="74" t="str">
        <f>IF('3. Input Data'!E613=0,"--",'3. Input Data'!E613)</f>
        <v>--</v>
      </c>
      <c r="F605" s="58">
        <f t="shared" si="91"/>
        <v>0</v>
      </c>
      <c r="G605" s="51" t="str">
        <f>IF('3. Input Data'!G613=0,"--",'3. Input Data'!G613)</f>
        <v>--</v>
      </c>
      <c r="H605" s="58">
        <f t="shared" si="92"/>
        <v>0</v>
      </c>
      <c r="I605" s="51" t="str">
        <f>IF('3. Input Data'!H613=0,"--",'3. Input Data'!H613)</f>
        <v>--</v>
      </c>
      <c r="J605" s="58">
        <f t="shared" si="93"/>
        <v>0</v>
      </c>
      <c r="K605" s="51" t="str">
        <f>IF('3. Input Data'!I613=0,"--",'3. Input Data'!I613)</f>
        <v>--</v>
      </c>
      <c r="L605" s="58">
        <f t="shared" si="94"/>
        <v>0</v>
      </c>
      <c r="M605" s="51" t="str">
        <f>IF('3. Input Data'!J613=0,"--",'3. Input Data'!J613)</f>
        <v>--</v>
      </c>
      <c r="N605" s="58">
        <f t="shared" si="95"/>
        <v>0</v>
      </c>
      <c r="O605" s="51" t="str">
        <f>IF('3. Input Data'!K613=0,"--",'3. Input Data'!K613)</f>
        <v>--</v>
      </c>
      <c r="P605" s="58">
        <f t="shared" si="96"/>
        <v>0</v>
      </c>
      <c r="Q605" s="51" t="str">
        <f>IF('3. Input Data'!L613=0,"--",'3. Input Data'!L613)</f>
        <v>--</v>
      </c>
      <c r="R605" s="58">
        <f t="shared" si="97"/>
        <v>0</v>
      </c>
      <c r="S605" s="74">
        <f t="shared" si="98"/>
        <v>0</v>
      </c>
      <c r="T605" s="58">
        <f t="shared" si="99"/>
        <v>0</v>
      </c>
    </row>
    <row r="606" spans="1:20" x14ac:dyDescent="0.2">
      <c r="A606" s="71">
        <v>599</v>
      </c>
      <c r="B606" s="39">
        <f>'3. Input Data'!B614</f>
        <v>0</v>
      </c>
      <c r="C606" s="51" t="str">
        <f>IF('3. Input Data'!D614=0,"--",'3. Input Data'!D614)</f>
        <v>--</v>
      </c>
      <c r="D606" s="58">
        <f t="shared" si="90"/>
        <v>0</v>
      </c>
      <c r="E606" s="74" t="str">
        <f>IF('3. Input Data'!E614=0,"--",'3. Input Data'!E614)</f>
        <v>--</v>
      </c>
      <c r="F606" s="58">
        <f t="shared" si="91"/>
        <v>0</v>
      </c>
      <c r="G606" s="51" t="str">
        <f>IF('3. Input Data'!G614=0,"--",'3. Input Data'!G614)</f>
        <v>--</v>
      </c>
      <c r="H606" s="58">
        <f t="shared" si="92"/>
        <v>0</v>
      </c>
      <c r="I606" s="51" t="str">
        <f>IF('3. Input Data'!H614=0,"--",'3. Input Data'!H614)</f>
        <v>--</v>
      </c>
      <c r="J606" s="58">
        <f t="shared" si="93"/>
        <v>0</v>
      </c>
      <c r="K606" s="51" t="str">
        <f>IF('3. Input Data'!I614=0,"--",'3. Input Data'!I614)</f>
        <v>--</v>
      </c>
      <c r="L606" s="58">
        <f t="shared" si="94"/>
        <v>0</v>
      </c>
      <c r="M606" s="51" t="str">
        <f>IF('3. Input Data'!J614=0,"--",'3. Input Data'!J614)</f>
        <v>--</v>
      </c>
      <c r="N606" s="58">
        <f t="shared" si="95"/>
        <v>0</v>
      </c>
      <c r="O606" s="51" t="str">
        <f>IF('3. Input Data'!K614=0,"--",'3. Input Data'!K614)</f>
        <v>--</v>
      </c>
      <c r="P606" s="58">
        <f t="shared" si="96"/>
        <v>0</v>
      </c>
      <c r="Q606" s="51" t="str">
        <f>IF('3. Input Data'!L614=0,"--",'3. Input Data'!L614)</f>
        <v>--</v>
      </c>
      <c r="R606" s="58">
        <f t="shared" si="97"/>
        <v>0</v>
      </c>
      <c r="S606" s="74">
        <f t="shared" si="98"/>
        <v>0</v>
      </c>
      <c r="T606" s="58">
        <f t="shared" si="99"/>
        <v>0</v>
      </c>
    </row>
    <row r="607" spans="1:20" x14ac:dyDescent="0.2">
      <c r="A607" s="71">
        <v>600</v>
      </c>
      <c r="B607" s="39">
        <f>'3. Input Data'!B615</f>
        <v>0</v>
      </c>
      <c r="C607" s="51" t="str">
        <f>IF('3. Input Data'!D615=0,"--",'3. Input Data'!D615)</f>
        <v>--</v>
      </c>
      <c r="D607" s="58">
        <f t="shared" si="90"/>
        <v>0</v>
      </c>
      <c r="E607" s="74" t="str">
        <f>IF('3. Input Data'!E615=0,"--",'3. Input Data'!E615)</f>
        <v>--</v>
      </c>
      <c r="F607" s="58">
        <f t="shared" si="91"/>
        <v>0</v>
      </c>
      <c r="G607" s="51" t="str">
        <f>IF('3. Input Data'!G615=0,"--",'3. Input Data'!G615)</f>
        <v>--</v>
      </c>
      <c r="H607" s="58">
        <f t="shared" si="92"/>
        <v>0</v>
      </c>
      <c r="I607" s="51" t="str">
        <f>IF('3. Input Data'!H615=0,"--",'3. Input Data'!H615)</f>
        <v>--</v>
      </c>
      <c r="J607" s="58">
        <f t="shared" si="93"/>
        <v>0</v>
      </c>
      <c r="K607" s="51" t="str">
        <f>IF('3. Input Data'!I615=0,"--",'3. Input Data'!I615)</f>
        <v>--</v>
      </c>
      <c r="L607" s="58">
        <f t="shared" si="94"/>
        <v>0</v>
      </c>
      <c r="M607" s="51" t="str">
        <f>IF('3. Input Data'!J615=0,"--",'3. Input Data'!J615)</f>
        <v>--</v>
      </c>
      <c r="N607" s="58">
        <f t="shared" si="95"/>
        <v>0</v>
      </c>
      <c r="O607" s="51" t="str">
        <f>IF('3. Input Data'!K615=0,"--",'3. Input Data'!K615)</f>
        <v>--</v>
      </c>
      <c r="P607" s="58">
        <f t="shared" si="96"/>
        <v>0</v>
      </c>
      <c r="Q607" s="51" t="str">
        <f>IF('3. Input Data'!L615=0,"--",'3. Input Data'!L615)</f>
        <v>--</v>
      </c>
      <c r="R607" s="58">
        <f t="shared" si="97"/>
        <v>0</v>
      </c>
      <c r="S607" s="74">
        <f t="shared" si="98"/>
        <v>0</v>
      </c>
      <c r="T607" s="58">
        <f t="shared" si="99"/>
        <v>0</v>
      </c>
    </row>
    <row r="608" spans="1:20" x14ac:dyDescent="0.2">
      <c r="A608" s="71">
        <v>601</v>
      </c>
      <c r="B608" s="39">
        <f>'3. Input Data'!B616</f>
        <v>0</v>
      </c>
      <c r="C608" s="51" t="str">
        <f>IF('3. Input Data'!D616=0,"--",'3. Input Data'!D616)</f>
        <v>--</v>
      </c>
      <c r="D608" s="58">
        <f t="shared" si="90"/>
        <v>0</v>
      </c>
      <c r="E608" s="74" t="str">
        <f>IF('3. Input Data'!E616=0,"--",'3. Input Data'!E616)</f>
        <v>--</v>
      </c>
      <c r="F608" s="58">
        <f t="shared" si="91"/>
        <v>0</v>
      </c>
      <c r="G608" s="51" t="str">
        <f>IF('3. Input Data'!G616=0,"--",'3. Input Data'!G616)</f>
        <v>--</v>
      </c>
      <c r="H608" s="58">
        <f t="shared" si="92"/>
        <v>0</v>
      </c>
      <c r="I608" s="51" t="str">
        <f>IF('3. Input Data'!H616=0,"--",'3. Input Data'!H616)</f>
        <v>--</v>
      </c>
      <c r="J608" s="58">
        <f t="shared" si="93"/>
        <v>0</v>
      </c>
      <c r="K608" s="51" t="str">
        <f>IF('3. Input Data'!I616=0,"--",'3. Input Data'!I616)</f>
        <v>--</v>
      </c>
      <c r="L608" s="58">
        <f t="shared" si="94"/>
        <v>0</v>
      </c>
      <c r="M608" s="51" t="str">
        <f>IF('3. Input Data'!J616=0,"--",'3. Input Data'!J616)</f>
        <v>--</v>
      </c>
      <c r="N608" s="58">
        <f t="shared" si="95"/>
        <v>0</v>
      </c>
      <c r="O608" s="51" t="str">
        <f>IF('3. Input Data'!K616=0,"--",'3. Input Data'!K616)</f>
        <v>--</v>
      </c>
      <c r="P608" s="58">
        <f t="shared" si="96"/>
        <v>0</v>
      </c>
      <c r="Q608" s="51" t="str">
        <f>IF('3. Input Data'!L616=0,"--",'3. Input Data'!L616)</f>
        <v>--</v>
      </c>
      <c r="R608" s="58">
        <f t="shared" si="97"/>
        <v>0</v>
      </c>
      <c r="S608" s="74">
        <f t="shared" si="98"/>
        <v>0</v>
      </c>
      <c r="T608" s="58">
        <f t="shared" si="99"/>
        <v>0</v>
      </c>
    </row>
    <row r="609" spans="1:20" x14ac:dyDescent="0.2">
      <c r="A609" s="71">
        <v>602</v>
      </c>
      <c r="B609" s="39">
        <f>'3. Input Data'!B617</f>
        <v>0</v>
      </c>
      <c r="C609" s="51" t="str">
        <f>IF('3. Input Data'!D617=0,"--",'3. Input Data'!D617)</f>
        <v>--</v>
      </c>
      <c r="D609" s="58">
        <f t="shared" si="90"/>
        <v>0</v>
      </c>
      <c r="E609" s="74" t="str">
        <f>IF('3. Input Data'!E617=0,"--",'3. Input Data'!E617)</f>
        <v>--</v>
      </c>
      <c r="F609" s="58">
        <f t="shared" si="91"/>
        <v>0</v>
      </c>
      <c r="G609" s="51" t="str">
        <f>IF('3. Input Data'!G617=0,"--",'3. Input Data'!G617)</f>
        <v>--</v>
      </c>
      <c r="H609" s="58">
        <f t="shared" si="92"/>
        <v>0</v>
      </c>
      <c r="I609" s="51" t="str">
        <f>IF('3. Input Data'!H617=0,"--",'3. Input Data'!H617)</f>
        <v>--</v>
      </c>
      <c r="J609" s="58">
        <f t="shared" si="93"/>
        <v>0</v>
      </c>
      <c r="K609" s="51" t="str">
        <f>IF('3. Input Data'!I617=0,"--",'3. Input Data'!I617)</f>
        <v>--</v>
      </c>
      <c r="L609" s="58">
        <f t="shared" si="94"/>
        <v>0</v>
      </c>
      <c r="M609" s="51" t="str">
        <f>IF('3. Input Data'!J617=0,"--",'3. Input Data'!J617)</f>
        <v>--</v>
      </c>
      <c r="N609" s="58">
        <f t="shared" si="95"/>
        <v>0</v>
      </c>
      <c r="O609" s="51" t="str">
        <f>IF('3. Input Data'!K617=0,"--",'3. Input Data'!K617)</f>
        <v>--</v>
      </c>
      <c r="P609" s="58">
        <f t="shared" si="96"/>
        <v>0</v>
      </c>
      <c r="Q609" s="51" t="str">
        <f>IF('3. Input Data'!L617=0,"--",'3. Input Data'!L617)</f>
        <v>--</v>
      </c>
      <c r="R609" s="58">
        <f t="shared" si="97"/>
        <v>0</v>
      </c>
      <c r="S609" s="74">
        <f t="shared" si="98"/>
        <v>0</v>
      </c>
      <c r="T609" s="58">
        <f t="shared" si="99"/>
        <v>0</v>
      </c>
    </row>
    <row r="610" spans="1:20" x14ac:dyDescent="0.2">
      <c r="A610" s="71">
        <v>603</v>
      </c>
      <c r="B610" s="39">
        <f>'3. Input Data'!B618</f>
        <v>0</v>
      </c>
      <c r="C610" s="51" t="str">
        <f>IF('3. Input Data'!D618=0,"--",'3. Input Data'!D618)</f>
        <v>--</v>
      </c>
      <c r="D610" s="58">
        <f t="shared" si="90"/>
        <v>0</v>
      </c>
      <c r="E610" s="74" t="str">
        <f>IF('3. Input Data'!E618=0,"--",'3. Input Data'!E618)</f>
        <v>--</v>
      </c>
      <c r="F610" s="58">
        <f t="shared" si="91"/>
        <v>0</v>
      </c>
      <c r="G610" s="51" t="str">
        <f>IF('3. Input Data'!G618=0,"--",'3. Input Data'!G618)</f>
        <v>--</v>
      </c>
      <c r="H610" s="58">
        <f t="shared" si="92"/>
        <v>0</v>
      </c>
      <c r="I610" s="51" t="str">
        <f>IF('3. Input Data'!H618=0,"--",'3. Input Data'!H618)</f>
        <v>--</v>
      </c>
      <c r="J610" s="58">
        <f t="shared" si="93"/>
        <v>0</v>
      </c>
      <c r="K610" s="51" t="str">
        <f>IF('3. Input Data'!I618=0,"--",'3. Input Data'!I618)</f>
        <v>--</v>
      </c>
      <c r="L610" s="58">
        <f t="shared" si="94"/>
        <v>0</v>
      </c>
      <c r="M610" s="51" t="str">
        <f>IF('3. Input Data'!J618=0,"--",'3. Input Data'!J618)</f>
        <v>--</v>
      </c>
      <c r="N610" s="58">
        <f t="shared" si="95"/>
        <v>0</v>
      </c>
      <c r="O610" s="51" t="str">
        <f>IF('3. Input Data'!K618=0,"--",'3. Input Data'!K618)</f>
        <v>--</v>
      </c>
      <c r="P610" s="58">
        <f t="shared" si="96"/>
        <v>0</v>
      </c>
      <c r="Q610" s="51" t="str">
        <f>IF('3. Input Data'!L618=0,"--",'3. Input Data'!L618)</f>
        <v>--</v>
      </c>
      <c r="R610" s="58">
        <f t="shared" si="97"/>
        <v>0</v>
      </c>
      <c r="S610" s="74">
        <f t="shared" si="98"/>
        <v>0</v>
      </c>
      <c r="T610" s="58">
        <f t="shared" si="99"/>
        <v>0</v>
      </c>
    </row>
    <row r="611" spans="1:20" x14ac:dyDescent="0.2">
      <c r="A611" s="71">
        <v>604</v>
      </c>
      <c r="B611" s="39">
        <f>'3. Input Data'!B619</f>
        <v>0</v>
      </c>
      <c r="C611" s="51" t="str">
        <f>IF('3. Input Data'!D619=0,"--",'3. Input Data'!D619)</f>
        <v>--</v>
      </c>
      <c r="D611" s="58">
        <f t="shared" si="90"/>
        <v>0</v>
      </c>
      <c r="E611" s="74" t="str">
        <f>IF('3. Input Data'!E619=0,"--",'3. Input Data'!E619)</f>
        <v>--</v>
      </c>
      <c r="F611" s="58">
        <f t="shared" si="91"/>
        <v>0</v>
      </c>
      <c r="G611" s="51" t="str">
        <f>IF('3. Input Data'!G619=0,"--",'3. Input Data'!G619)</f>
        <v>--</v>
      </c>
      <c r="H611" s="58">
        <f t="shared" si="92"/>
        <v>0</v>
      </c>
      <c r="I611" s="51" t="str">
        <f>IF('3. Input Data'!H619=0,"--",'3. Input Data'!H619)</f>
        <v>--</v>
      </c>
      <c r="J611" s="58">
        <f t="shared" si="93"/>
        <v>0</v>
      </c>
      <c r="K611" s="51" t="str">
        <f>IF('3. Input Data'!I619=0,"--",'3. Input Data'!I619)</f>
        <v>--</v>
      </c>
      <c r="L611" s="58">
        <f t="shared" si="94"/>
        <v>0</v>
      </c>
      <c r="M611" s="51" t="str">
        <f>IF('3. Input Data'!J619=0,"--",'3. Input Data'!J619)</f>
        <v>--</v>
      </c>
      <c r="N611" s="58">
        <f t="shared" si="95"/>
        <v>0</v>
      </c>
      <c r="O611" s="51" t="str">
        <f>IF('3. Input Data'!K619=0,"--",'3. Input Data'!K619)</f>
        <v>--</v>
      </c>
      <c r="P611" s="58">
        <f t="shared" si="96"/>
        <v>0</v>
      </c>
      <c r="Q611" s="51" t="str">
        <f>IF('3. Input Data'!L619=0,"--",'3. Input Data'!L619)</f>
        <v>--</v>
      </c>
      <c r="R611" s="58">
        <f t="shared" si="97"/>
        <v>0</v>
      </c>
      <c r="S611" s="74">
        <f t="shared" si="98"/>
        <v>0</v>
      </c>
      <c r="T611" s="58">
        <f t="shared" si="99"/>
        <v>0</v>
      </c>
    </row>
    <row r="612" spans="1:20" x14ac:dyDescent="0.2">
      <c r="A612" s="71">
        <v>605</v>
      </c>
      <c r="B612" s="39">
        <f>'3. Input Data'!B620</f>
        <v>0</v>
      </c>
      <c r="C612" s="51" t="str">
        <f>IF('3. Input Data'!D620=0,"--",'3. Input Data'!D620)</f>
        <v>--</v>
      </c>
      <c r="D612" s="58">
        <f t="shared" si="90"/>
        <v>0</v>
      </c>
      <c r="E612" s="74" t="str">
        <f>IF('3. Input Data'!E620=0,"--",'3. Input Data'!E620)</f>
        <v>--</v>
      </c>
      <c r="F612" s="58">
        <f t="shared" si="91"/>
        <v>0</v>
      </c>
      <c r="G612" s="51" t="str">
        <f>IF('3. Input Data'!G620=0,"--",'3. Input Data'!G620)</f>
        <v>--</v>
      </c>
      <c r="H612" s="58">
        <f t="shared" si="92"/>
        <v>0</v>
      </c>
      <c r="I612" s="51" t="str">
        <f>IF('3. Input Data'!H620=0,"--",'3. Input Data'!H620)</f>
        <v>--</v>
      </c>
      <c r="J612" s="58">
        <f t="shared" si="93"/>
        <v>0</v>
      </c>
      <c r="K612" s="51" t="str">
        <f>IF('3. Input Data'!I620=0,"--",'3. Input Data'!I620)</f>
        <v>--</v>
      </c>
      <c r="L612" s="58">
        <f t="shared" si="94"/>
        <v>0</v>
      </c>
      <c r="M612" s="51" t="str">
        <f>IF('3. Input Data'!J620=0,"--",'3. Input Data'!J620)</f>
        <v>--</v>
      </c>
      <c r="N612" s="58">
        <f t="shared" si="95"/>
        <v>0</v>
      </c>
      <c r="O612" s="51" t="str">
        <f>IF('3. Input Data'!K620=0,"--",'3. Input Data'!K620)</f>
        <v>--</v>
      </c>
      <c r="P612" s="58">
        <f t="shared" si="96"/>
        <v>0</v>
      </c>
      <c r="Q612" s="51" t="str">
        <f>IF('3. Input Data'!L620=0,"--",'3. Input Data'!L620)</f>
        <v>--</v>
      </c>
      <c r="R612" s="58">
        <f t="shared" si="97"/>
        <v>0</v>
      </c>
      <c r="S612" s="74">
        <f t="shared" si="98"/>
        <v>0</v>
      </c>
      <c r="T612" s="58">
        <f t="shared" si="99"/>
        <v>0</v>
      </c>
    </row>
    <row r="613" spans="1:20" x14ac:dyDescent="0.2">
      <c r="A613" s="71">
        <v>606</v>
      </c>
      <c r="B613" s="39">
        <f>'3. Input Data'!B621</f>
        <v>0</v>
      </c>
      <c r="C613" s="51" t="str">
        <f>IF('3. Input Data'!D621=0,"--",'3. Input Data'!D621)</f>
        <v>--</v>
      </c>
      <c r="D613" s="58">
        <f t="shared" si="90"/>
        <v>0</v>
      </c>
      <c r="E613" s="74" t="str">
        <f>IF('3. Input Data'!E621=0,"--",'3. Input Data'!E621)</f>
        <v>--</v>
      </c>
      <c r="F613" s="58">
        <f t="shared" si="91"/>
        <v>0</v>
      </c>
      <c r="G613" s="51" t="str">
        <f>IF('3. Input Data'!G621=0,"--",'3. Input Data'!G621)</f>
        <v>--</v>
      </c>
      <c r="H613" s="58">
        <f t="shared" si="92"/>
        <v>0</v>
      </c>
      <c r="I613" s="51" t="str">
        <f>IF('3. Input Data'!H621=0,"--",'3. Input Data'!H621)</f>
        <v>--</v>
      </c>
      <c r="J613" s="58">
        <f t="shared" si="93"/>
        <v>0</v>
      </c>
      <c r="K613" s="51" t="str">
        <f>IF('3. Input Data'!I621=0,"--",'3. Input Data'!I621)</f>
        <v>--</v>
      </c>
      <c r="L613" s="58">
        <f t="shared" si="94"/>
        <v>0</v>
      </c>
      <c r="M613" s="51" t="str">
        <f>IF('3. Input Data'!J621=0,"--",'3. Input Data'!J621)</f>
        <v>--</v>
      </c>
      <c r="N613" s="58">
        <f t="shared" si="95"/>
        <v>0</v>
      </c>
      <c r="O613" s="51" t="str">
        <f>IF('3. Input Data'!K621=0,"--",'3. Input Data'!K621)</f>
        <v>--</v>
      </c>
      <c r="P613" s="58">
        <f t="shared" si="96"/>
        <v>0</v>
      </c>
      <c r="Q613" s="51" t="str">
        <f>IF('3. Input Data'!L621=0,"--",'3. Input Data'!L621)</f>
        <v>--</v>
      </c>
      <c r="R613" s="58">
        <f t="shared" si="97"/>
        <v>0</v>
      </c>
      <c r="S613" s="74">
        <f t="shared" si="98"/>
        <v>0</v>
      </c>
      <c r="T613" s="58">
        <f t="shared" si="99"/>
        <v>0</v>
      </c>
    </row>
    <row r="614" spans="1:20" x14ac:dyDescent="0.2">
      <c r="A614" s="71">
        <v>607</v>
      </c>
      <c r="B614" s="39">
        <f>'3. Input Data'!B622</f>
        <v>0</v>
      </c>
      <c r="C614" s="51" t="str">
        <f>IF('3. Input Data'!D622=0,"--",'3. Input Data'!D622)</f>
        <v>--</v>
      </c>
      <c r="D614" s="58">
        <f t="shared" si="90"/>
        <v>0</v>
      </c>
      <c r="E614" s="74" t="str">
        <f>IF('3. Input Data'!E622=0,"--",'3. Input Data'!E622)</f>
        <v>--</v>
      </c>
      <c r="F614" s="58">
        <f t="shared" si="91"/>
        <v>0</v>
      </c>
      <c r="G614" s="51" t="str">
        <f>IF('3. Input Data'!G622=0,"--",'3. Input Data'!G622)</f>
        <v>--</v>
      </c>
      <c r="H614" s="58">
        <f t="shared" si="92"/>
        <v>0</v>
      </c>
      <c r="I614" s="51" t="str">
        <f>IF('3. Input Data'!H622=0,"--",'3. Input Data'!H622)</f>
        <v>--</v>
      </c>
      <c r="J614" s="58">
        <f t="shared" si="93"/>
        <v>0</v>
      </c>
      <c r="K614" s="51" t="str">
        <f>IF('3. Input Data'!I622=0,"--",'3. Input Data'!I622)</f>
        <v>--</v>
      </c>
      <c r="L614" s="58">
        <f t="shared" si="94"/>
        <v>0</v>
      </c>
      <c r="M614" s="51" t="str">
        <f>IF('3. Input Data'!J622=0,"--",'3. Input Data'!J622)</f>
        <v>--</v>
      </c>
      <c r="N614" s="58">
        <f t="shared" si="95"/>
        <v>0</v>
      </c>
      <c r="O614" s="51" t="str">
        <f>IF('3. Input Data'!K622=0,"--",'3. Input Data'!K622)</f>
        <v>--</v>
      </c>
      <c r="P614" s="58">
        <f t="shared" si="96"/>
        <v>0</v>
      </c>
      <c r="Q614" s="51" t="str">
        <f>IF('3. Input Data'!L622=0,"--",'3. Input Data'!L622)</f>
        <v>--</v>
      </c>
      <c r="R614" s="58">
        <f t="shared" si="97"/>
        <v>0</v>
      </c>
      <c r="S614" s="74">
        <f t="shared" si="98"/>
        <v>0</v>
      </c>
      <c r="T614" s="58">
        <f t="shared" si="99"/>
        <v>0</v>
      </c>
    </row>
    <row r="615" spans="1:20" x14ac:dyDescent="0.2">
      <c r="A615" s="71">
        <v>608</v>
      </c>
      <c r="B615" s="39">
        <f>'3. Input Data'!B623</f>
        <v>0</v>
      </c>
      <c r="C615" s="51" t="str">
        <f>IF('3. Input Data'!D623=0,"--",'3. Input Data'!D623)</f>
        <v>--</v>
      </c>
      <c r="D615" s="58">
        <f t="shared" si="90"/>
        <v>0</v>
      </c>
      <c r="E615" s="74" t="str">
        <f>IF('3. Input Data'!E623=0,"--",'3. Input Data'!E623)</f>
        <v>--</v>
      </c>
      <c r="F615" s="58">
        <f t="shared" si="91"/>
        <v>0</v>
      </c>
      <c r="G615" s="51" t="str">
        <f>IF('3. Input Data'!G623=0,"--",'3. Input Data'!G623)</f>
        <v>--</v>
      </c>
      <c r="H615" s="58">
        <f t="shared" si="92"/>
        <v>0</v>
      </c>
      <c r="I615" s="51" t="str">
        <f>IF('3. Input Data'!H623=0,"--",'3. Input Data'!H623)</f>
        <v>--</v>
      </c>
      <c r="J615" s="58">
        <f t="shared" si="93"/>
        <v>0</v>
      </c>
      <c r="K615" s="51" t="str">
        <f>IF('3. Input Data'!I623=0,"--",'3. Input Data'!I623)</f>
        <v>--</v>
      </c>
      <c r="L615" s="58">
        <f t="shared" si="94"/>
        <v>0</v>
      </c>
      <c r="M615" s="51" t="str">
        <f>IF('3. Input Data'!J623=0,"--",'3. Input Data'!J623)</f>
        <v>--</v>
      </c>
      <c r="N615" s="58">
        <f t="shared" si="95"/>
        <v>0</v>
      </c>
      <c r="O615" s="51" t="str">
        <f>IF('3. Input Data'!K623=0,"--",'3. Input Data'!K623)</f>
        <v>--</v>
      </c>
      <c r="P615" s="58">
        <f t="shared" si="96"/>
        <v>0</v>
      </c>
      <c r="Q615" s="51" t="str">
        <f>IF('3. Input Data'!L623=0,"--",'3. Input Data'!L623)</f>
        <v>--</v>
      </c>
      <c r="R615" s="58">
        <f t="shared" si="97"/>
        <v>0</v>
      </c>
      <c r="S615" s="74">
        <f t="shared" si="98"/>
        <v>0</v>
      </c>
      <c r="T615" s="58">
        <f t="shared" si="99"/>
        <v>0</v>
      </c>
    </row>
    <row r="616" spans="1:20" x14ac:dyDescent="0.2">
      <c r="A616" s="71">
        <v>609</v>
      </c>
      <c r="B616" s="39">
        <f>'3. Input Data'!B624</f>
        <v>0</v>
      </c>
      <c r="C616" s="51" t="str">
        <f>IF('3. Input Data'!D624=0,"--",'3. Input Data'!D624)</f>
        <v>--</v>
      </c>
      <c r="D616" s="58">
        <f t="shared" si="90"/>
        <v>0</v>
      </c>
      <c r="E616" s="74" t="str">
        <f>IF('3. Input Data'!E624=0,"--",'3. Input Data'!E624)</f>
        <v>--</v>
      </c>
      <c r="F616" s="58">
        <f t="shared" si="91"/>
        <v>0</v>
      </c>
      <c r="G616" s="51" t="str">
        <f>IF('3. Input Data'!G624=0,"--",'3. Input Data'!G624)</f>
        <v>--</v>
      </c>
      <c r="H616" s="58">
        <f t="shared" si="92"/>
        <v>0</v>
      </c>
      <c r="I616" s="51" t="str">
        <f>IF('3. Input Data'!H624=0,"--",'3. Input Data'!H624)</f>
        <v>--</v>
      </c>
      <c r="J616" s="58">
        <f t="shared" si="93"/>
        <v>0</v>
      </c>
      <c r="K616" s="51" t="str">
        <f>IF('3. Input Data'!I624=0,"--",'3. Input Data'!I624)</f>
        <v>--</v>
      </c>
      <c r="L616" s="58">
        <f t="shared" si="94"/>
        <v>0</v>
      </c>
      <c r="M616" s="51" t="str">
        <f>IF('3. Input Data'!J624=0,"--",'3. Input Data'!J624)</f>
        <v>--</v>
      </c>
      <c r="N616" s="58">
        <f t="shared" si="95"/>
        <v>0</v>
      </c>
      <c r="O616" s="51" t="str">
        <f>IF('3. Input Data'!K624=0,"--",'3. Input Data'!K624)</f>
        <v>--</v>
      </c>
      <c r="P616" s="58">
        <f t="shared" si="96"/>
        <v>0</v>
      </c>
      <c r="Q616" s="51" t="str">
        <f>IF('3. Input Data'!L624=0,"--",'3. Input Data'!L624)</f>
        <v>--</v>
      </c>
      <c r="R616" s="58">
        <f t="shared" si="97"/>
        <v>0</v>
      </c>
      <c r="S616" s="74">
        <f t="shared" si="98"/>
        <v>0</v>
      </c>
      <c r="T616" s="58">
        <f t="shared" si="99"/>
        <v>0</v>
      </c>
    </row>
    <row r="617" spans="1:20" x14ac:dyDescent="0.2">
      <c r="A617" s="71">
        <v>610</v>
      </c>
      <c r="B617" s="39">
        <f>'3. Input Data'!B625</f>
        <v>0</v>
      </c>
      <c r="C617" s="51" t="str">
        <f>IF('3. Input Data'!D625=0,"--",'3. Input Data'!D625)</f>
        <v>--</v>
      </c>
      <c r="D617" s="58">
        <f t="shared" si="90"/>
        <v>0</v>
      </c>
      <c r="E617" s="74" t="str">
        <f>IF('3. Input Data'!E625=0,"--",'3. Input Data'!E625)</f>
        <v>--</v>
      </c>
      <c r="F617" s="58">
        <f t="shared" si="91"/>
        <v>0</v>
      </c>
      <c r="G617" s="51" t="str">
        <f>IF('3. Input Data'!G625=0,"--",'3. Input Data'!G625)</f>
        <v>--</v>
      </c>
      <c r="H617" s="58">
        <f t="shared" si="92"/>
        <v>0</v>
      </c>
      <c r="I617" s="51" t="str">
        <f>IF('3. Input Data'!H625=0,"--",'3. Input Data'!H625)</f>
        <v>--</v>
      </c>
      <c r="J617" s="58">
        <f t="shared" si="93"/>
        <v>0</v>
      </c>
      <c r="K617" s="51" t="str">
        <f>IF('3. Input Data'!I625=0,"--",'3. Input Data'!I625)</f>
        <v>--</v>
      </c>
      <c r="L617" s="58">
        <f t="shared" si="94"/>
        <v>0</v>
      </c>
      <c r="M617" s="51" t="str">
        <f>IF('3. Input Data'!J625=0,"--",'3. Input Data'!J625)</f>
        <v>--</v>
      </c>
      <c r="N617" s="58">
        <f t="shared" si="95"/>
        <v>0</v>
      </c>
      <c r="O617" s="51" t="str">
        <f>IF('3. Input Data'!K625=0,"--",'3. Input Data'!K625)</f>
        <v>--</v>
      </c>
      <c r="P617" s="58">
        <f t="shared" si="96"/>
        <v>0</v>
      </c>
      <c r="Q617" s="51" t="str">
        <f>IF('3. Input Data'!L625=0,"--",'3. Input Data'!L625)</f>
        <v>--</v>
      </c>
      <c r="R617" s="58">
        <f t="shared" si="97"/>
        <v>0</v>
      </c>
      <c r="S617" s="74">
        <f t="shared" si="98"/>
        <v>0</v>
      </c>
      <c r="T617" s="58">
        <f t="shared" si="99"/>
        <v>0</v>
      </c>
    </row>
    <row r="618" spans="1:20" x14ac:dyDescent="0.2">
      <c r="A618" s="71">
        <v>611</v>
      </c>
      <c r="B618" s="39">
        <f>'3. Input Data'!B626</f>
        <v>0</v>
      </c>
      <c r="C618" s="51" t="str">
        <f>IF('3. Input Data'!D626=0,"--",'3. Input Data'!D626)</f>
        <v>--</v>
      </c>
      <c r="D618" s="58">
        <f t="shared" si="90"/>
        <v>0</v>
      </c>
      <c r="E618" s="74" t="str">
        <f>IF('3. Input Data'!E626=0,"--",'3. Input Data'!E626)</f>
        <v>--</v>
      </c>
      <c r="F618" s="58">
        <f t="shared" si="91"/>
        <v>0</v>
      </c>
      <c r="G618" s="51" t="str">
        <f>IF('3. Input Data'!G626=0,"--",'3. Input Data'!G626)</f>
        <v>--</v>
      </c>
      <c r="H618" s="58">
        <f t="shared" si="92"/>
        <v>0</v>
      </c>
      <c r="I618" s="51" t="str">
        <f>IF('3. Input Data'!H626=0,"--",'3. Input Data'!H626)</f>
        <v>--</v>
      </c>
      <c r="J618" s="58">
        <f t="shared" si="93"/>
        <v>0</v>
      </c>
      <c r="K618" s="51" t="str">
        <f>IF('3. Input Data'!I626=0,"--",'3. Input Data'!I626)</f>
        <v>--</v>
      </c>
      <c r="L618" s="58">
        <f t="shared" si="94"/>
        <v>0</v>
      </c>
      <c r="M618" s="51" t="str">
        <f>IF('3. Input Data'!J626=0,"--",'3. Input Data'!J626)</f>
        <v>--</v>
      </c>
      <c r="N618" s="58">
        <f t="shared" si="95"/>
        <v>0</v>
      </c>
      <c r="O618" s="51" t="str">
        <f>IF('3. Input Data'!K626=0,"--",'3. Input Data'!K626)</f>
        <v>--</v>
      </c>
      <c r="P618" s="58">
        <f t="shared" si="96"/>
        <v>0</v>
      </c>
      <c r="Q618" s="51" t="str">
        <f>IF('3. Input Data'!L626=0,"--",'3. Input Data'!L626)</f>
        <v>--</v>
      </c>
      <c r="R618" s="58">
        <f t="shared" si="97"/>
        <v>0</v>
      </c>
      <c r="S618" s="74">
        <f t="shared" si="98"/>
        <v>0</v>
      </c>
      <c r="T618" s="58">
        <f t="shared" si="99"/>
        <v>0</v>
      </c>
    </row>
    <row r="619" spans="1:20" x14ac:dyDescent="0.2">
      <c r="A619" s="71">
        <v>612</v>
      </c>
      <c r="B619" s="39">
        <f>'3. Input Data'!B627</f>
        <v>0</v>
      </c>
      <c r="C619" s="51" t="str">
        <f>IF('3. Input Data'!D627=0,"--",'3. Input Data'!D627)</f>
        <v>--</v>
      </c>
      <c r="D619" s="58">
        <f t="shared" si="90"/>
        <v>0</v>
      </c>
      <c r="E619" s="74" t="str">
        <f>IF('3. Input Data'!E627=0,"--",'3. Input Data'!E627)</f>
        <v>--</v>
      </c>
      <c r="F619" s="58">
        <f t="shared" si="91"/>
        <v>0</v>
      </c>
      <c r="G619" s="51" t="str">
        <f>IF('3. Input Data'!G627=0,"--",'3. Input Data'!G627)</f>
        <v>--</v>
      </c>
      <c r="H619" s="58">
        <f t="shared" si="92"/>
        <v>0</v>
      </c>
      <c r="I619" s="51" t="str">
        <f>IF('3. Input Data'!H627=0,"--",'3. Input Data'!H627)</f>
        <v>--</v>
      </c>
      <c r="J619" s="58">
        <f t="shared" si="93"/>
        <v>0</v>
      </c>
      <c r="K619" s="51" t="str">
        <f>IF('3. Input Data'!I627=0,"--",'3. Input Data'!I627)</f>
        <v>--</v>
      </c>
      <c r="L619" s="58">
        <f t="shared" si="94"/>
        <v>0</v>
      </c>
      <c r="M619" s="51" t="str">
        <f>IF('3. Input Data'!J627=0,"--",'3. Input Data'!J627)</f>
        <v>--</v>
      </c>
      <c r="N619" s="58">
        <f t="shared" si="95"/>
        <v>0</v>
      </c>
      <c r="O619" s="51" t="str">
        <f>IF('3. Input Data'!K627=0,"--",'3. Input Data'!K627)</f>
        <v>--</v>
      </c>
      <c r="P619" s="58">
        <f t="shared" si="96"/>
        <v>0</v>
      </c>
      <c r="Q619" s="51" t="str">
        <f>IF('3. Input Data'!L627=0,"--",'3. Input Data'!L627)</f>
        <v>--</v>
      </c>
      <c r="R619" s="58">
        <f t="shared" si="97"/>
        <v>0</v>
      </c>
      <c r="S619" s="74">
        <f t="shared" si="98"/>
        <v>0</v>
      </c>
      <c r="T619" s="58">
        <f t="shared" si="99"/>
        <v>0</v>
      </c>
    </row>
    <row r="620" spans="1:20" x14ac:dyDescent="0.2">
      <c r="A620" s="71">
        <v>613</v>
      </c>
      <c r="B620" s="39">
        <f>'3. Input Data'!B628</f>
        <v>0</v>
      </c>
      <c r="C620" s="51" t="str">
        <f>IF('3. Input Data'!D628=0,"--",'3. Input Data'!D628)</f>
        <v>--</v>
      </c>
      <c r="D620" s="58">
        <f t="shared" si="90"/>
        <v>0</v>
      </c>
      <c r="E620" s="74" t="str">
        <f>IF('3. Input Data'!E628=0,"--",'3. Input Data'!E628)</f>
        <v>--</v>
      </c>
      <c r="F620" s="58">
        <f t="shared" si="91"/>
        <v>0</v>
      </c>
      <c r="G620" s="51" t="str">
        <f>IF('3. Input Data'!G628=0,"--",'3. Input Data'!G628)</f>
        <v>--</v>
      </c>
      <c r="H620" s="58">
        <f t="shared" si="92"/>
        <v>0</v>
      </c>
      <c r="I620" s="51" t="str">
        <f>IF('3. Input Data'!H628=0,"--",'3. Input Data'!H628)</f>
        <v>--</v>
      </c>
      <c r="J620" s="58">
        <f t="shared" si="93"/>
        <v>0</v>
      </c>
      <c r="K620" s="51" t="str">
        <f>IF('3. Input Data'!I628=0,"--",'3. Input Data'!I628)</f>
        <v>--</v>
      </c>
      <c r="L620" s="58">
        <f t="shared" si="94"/>
        <v>0</v>
      </c>
      <c r="M620" s="51" t="str">
        <f>IF('3. Input Data'!J628=0,"--",'3. Input Data'!J628)</f>
        <v>--</v>
      </c>
      <c r="N620" s="58">
        <f t="shared" si="95"/>
        <v>0</v>
      </c>
      <c r="O620" s="51" t="str">
        <f>IF('3. Input Data'!K628=0,"--",'3. Input Data'!K628)</f>
        <v>--</v>
      </c>
      <c r="P620" s="58">
        <f t="shared" si="96"/>
        <v>0</v>
      </c>
      <c r="Q620" s="51" t="str">
        <f>IF('3. Input Data'!L628=0,"--",'3. Input Data'!L628)</f>
        <v>--</v>
      </c>
      <c r="R620" s="58">
        <f t="shared" si="97"/>
        <v>0</v>
      </c>
      <c r="S620" s="74">
        <f t="shared" si="98"/>
        <v>0</v>
      </c>
      <c r="T620" s="58">
        <f t="shared" si="99"/>
        <v>0</v>
      </c>
    </row>
    <row r="621" spans="1:20" x14ac:dyDescent="0.2">
      <c r="A621" s="71">
        <v>614</v>
      </c>
      <c r="B621" s="39">
        <f>'3. Input Data'!B629</f>
        <v>0</v>
      </c>
      <c r="C621" s="51" t="str">
        <f>IF('3. Input Data'!D629=0,"--",'3. Input Data'!D629)</f>
        <v>--</v>
      </c>
      <c r="D621" s="58">
        <f t="shared" si="90"/>
        <v>0</v>
      </c>
      <c r="E621" s="74" t="str">
        <f>IF('3. Input Data'!E629=0,"--",'3. Input Data'!E629)</f>
        <v>--</v>
      </c>
      <c r="F621" s="58">
        <f t="shared" si="91"/>
        <v>0</v>
      </c>
      <c r="G621" s="51" t="str">
        <f>IF('3. Input Data'!G629=0,"--",'3. Input Data'!G629)</f>
        <v>--</v>
      </c>
      <c r="H621" s="58">
        <f t="shared" si="92"/>
        <v>0</v>
      </c>
      <c r="I621" s="51" t="str">
        <f>IF('3. Input Data'!H629=0,"--",'3. Input Data'!H629)</f>
        <v>--</v>
      </c>
      <c r="J621" s="58">
        <f t="shared" si="93"/>
        <v>0</v>
      </c>
      <c r="K621" s="51" t="str">
        <f>IF('3. Input Data'!I629=0,"--",'3. Input Data'!I629)</f>
        <v>--</v>
      </c>
      <c r="L621" s="58">
        <f t="shared" si="94"/>
        <v>0</v>
      </c>
      <c r="M621" s="51" t="str">
        <f>IF('3. Input Data'!J629=0,"--",'3. Input Data'!J629)</f>
        <v>--</v>
      </c>
      <c r="N621" s="58">
        <f t="shared" si="95"/>
        <v>0</v>
      </c>
      <c r="O621" s="51" t="str">
        <f>IF('3. Input Data'!K629=0,"--",'3. Input Data'!K629)</f>
        <v>--</v>
      </c>
      <c r="P621" s="58">
        <f t="shared" si="96"/>
        <v>0</v>
      </c>
      <c r="Q621" s="51" t="str">
        <f>IF('3. Input Data'!L629=0,"--",'3. Input Data'!L629)</f>
        <v>--</v>
      </c>
      <c r="R621" s="58">
        <f t="shared" si="97"/>
        <v>0</v>
      </c>
      <c r="S621" s="74">
        <f t="shared" si="98"/>
        <v>0</v>
      </c>
      <c r="T621" s="58">
        <f t="shared" si="99"/>
        <v>0</v>
      </c>
    </row>
    <row r="622" spans="1:20" x14ac:dyDescent="0.2">
      <c r="A622" s="71">
        <v>615</v>
      </c>
      <c r="B622" s="39">
        <f>'3. Input Data'!B630</f>
        <v>0</v>
      </c>
      <c r="C622" s="51" t="str">
        <f>IF('3. Input Data'!D630=0,"--",'3. Input Data'!D630)</f>
        <v>--</v>
      </c>
      <c r="D622" s="58">
        <f t="shared" si="90"/>
        <v>0</v>
      </c>
      <c r="E622" s="74" t="str">
        <f>IF('3. Input Data'!E630=0,"--",'3. Input Data'!E630)</f>
        <v>--</v>
      </c>
      <c r="F622" s="58">
        <f t="shared" si="91"/>
        <v>0</v>
      </c>
      <c r="G622" s="51" t="str">
        <f>IF('3. Input Data'!G630=0,"--",'3. Input Data'!G630)</f>
        <v>--</v>
      </c>
      <c r="H622" s="58">
        <f t="shared" si="92"/>
        <v>0</v>
      </c>
      <c r="I622" s="51" t="str">
        <f>IF('3. Input Data'!H630=0,"--",'3. Input Data'!H630)</f>
        <v>--</v>
      </c>
      <c r="J622" s="58">
        <f t="shared" si="93"/>
        <v>0</v>
      </c>
      <c r="K622" s="51" t="str">
        <f>IF('3. Input Data'!I630=0,"--",'3. Input Data'!I630)</f>
        <v>--</v>
      </c>
      <c r="L622" s="58">
        <f t="shared" si="94"/>
        <v>0</v>
      </c>
      <c r="M622" s="51" t="str">
        <f>IF('3. Input Data'!J630=0,"--",'3. Input Data'!J630)</f>
        <v>--</v>
      </c>
      <c r="N622" s="58">
        <f t="shared" si="95"/>
        <v>0</v>
      </c>
      <c r="O622" s="51" t="str">
        <f>IF('3. Input Data'!K630=0,"--",'3. Input Data'!K630)</f>
        <v>--</v>
      </c>
      <c r="P622" s="58">
        <f t="shared" si="96"/>
        <v>0</v>
      </c>
      <c r="Q622" s="51" t="str">
        <f>IF('3. Input Data'!L630=0,"--",'3. Input Data'!L630)</f>
        <v>--</v>
      </c>
      <c r="R622" s="58">
        <f t="shared" si="97"/>
        <v>0</v>
      </c>
      <c r="S622" s="74">
        <f t="shared" si="98"/>
        <v>0</v>
      </c>
      <c r="T622" s="58">
        <f t="shared" si="99"/>
        <v>0</v>
      </c>
    </row>
    <row r="623" spans="1:20" x14ac:dyDescent="0.2">
      <c r="A623" s="71">
        <v>616</v>
      </c>
      <c r="B623" s="39">
        <f>'3. Input Data'!B631</f>
        <v>0</v>
      </c>
      <c r="C623" s="51" t="str">
        <f>IF('3. Input Data'!D631=0,"--",'3. Input Data'!D631)</f>
        <v>--</v>
      </c>
      <c r="D623" s="58">
        <f t="shared" si="90"/>
        <v>0</v>
      </c>
      <c r="E623" s="74" t="str">
        <f>IF('3. Input Data'!E631=0,"--",'3. Input Data'!E631)</f>
        <v>--</v>
      </c>
      <c r="F623" s="58">
        <f t="shared" si="91"/>
        <v>0</v>
      </c>
      <c r="G623" s="51" t="str">
        <f>IF('3. Input Data'!G631=0,"--",'3. Input Data'!G631)</f>
        <v>--</v>
      </c>
      <c r="H623" s="58">
        <f t="shared" si="92"/>
        <v>0</v>
      </c>
      <c r="I623" s="51" t="str">
        <f>IF('3. Input Data'!H631=0,"--",'3. Input Data'!H631)</f>
        <v>--</v>
      </c>
      <c r="J623" s="58">
        <f t="shared" si="93"/>
        <v>0</v>
      </c>
      <c r="K623" s="51" t="str">
        <f>IF('3. Input Data'!I631=0,"--",'3. Input Data'!I631)</f>
        <v>--</v>
      </c>
      <c r="L623" s="58">
        <f t="shared" si="94"/>
        <v>0</v>
      </c>
      <c r="M623" s="51" t="str">
        <f>IF('3. Input Data'!J631=0,"--",'3. Input Data'!J631)</f>
        <v>--</v>
      </c>
      <c r="N623" s="58">
        <f t="shared" si="95"/>
        <v>0</v>
      </c>
      <c r="O623" s="51" t="str">
        <f>IF('3. Input Data'!K631=0,"--",'3. Input Data'!K631)</f>
        <v>--</v>
      </c>
      <c r="P623" s="58">
        <f t="shared" si="96"/>
        <v>0</v>
      </c>
      <c r="Q623" s="51" t="str">
        <f>IF('3. Input Data'!L631=0,"--",'3. Input Data'!L631)</f>
        <v>--</v>
      </c>
      <c r="R623" s="58">
        <f t="shared" si="97"/>
        <v>0</v>
      </c>
      <c r="S623" s="74">
        <f t="shared" si="98"/>
        <v>0</v>
      </c>
      <c r="T623" s="58">
        <f t="shared" si="99"/>
        <v>0</v>
      </c>
    </row>
    <row r="624" spans="1:20" x14ac:dyDescent="0.2">
      <c r="A624" s="71">
        <v>617</v>
      </c>
      <c r="B624" s="39">
        <f>'3. Input Data'!B632</f>
        <v>0</v>
      </c>
      <c r="C624" s="51" t="str">
        <f>IF('3. Input Data'!D632=0,"--",'3. Input Data'!D632)</f>
        <v>--</v>
      </c>
      <c r="D624" s="58">
        <f t="shared" si="90"/>
        <v>0</v>
      </c>
      <c r="E624" s="74" t="str">
        <f>IF('3. Input Data'!E632=0,"--",'3. Input Data'!E632)</f>
        <v>--</v>
      </c>
      <c r="F624" s="58">
        <f t="shared" si="91"/>
        <v>0</v>
      </c>
      <c r="G624" s="51" t="str">
        <f>IF('3. Input Data'!G632=0,"--",'3. Input Data'!G632)</f>
        <v>--</v>
      </c>
      <c r="H624" s="58">
        <f t="shared" si="92"/>
        <v>0</v>
      </c>
      <c r="I624" s="51" t="str">
        <f>IF('3. Input Data'!H632=0,"--",'3. Input Data'!H632)</f>
        <v>--</v>
      </c>
      <c r="J624" s="58">
        <f t="shared" si="93"/>
        <v>0</v>
      </c>
      <c r="K624" s="51" t="str">
        <f>IF('3. Input Data'!I632=0,"--",'3. Input Data'!I632)</f>
        <v>--</v>
      </c>
      <c r="L624" s="58">
        <f t="shared" si="94"/>
        <v>0</v>
      </c>
      <c r="M624" s="51" t="str">
        <f>IF('3. Input Data'!J632=0,"--",'3. Input Data'!J632)</f>
        <v>--</v>
      </c>
      <c r="N624" s="58">
        <f t="shared" si="95"/>
        <v>0</v>
      </c>
      <c r="O624" s="51" t="str">
        <f>IF('3. Input Data'!K632=0,"--",'3. Input Data'!K632)</f>
        <v>--</v>
      </c>
      <c r="P624" s="58">
        <f t="shared" si="96"/>
        <v>0</v>
      </c>
      <c r="Q624" s="51" t="str">
        <f>IF('3. Input Data'!L632=0,"--",'3. Input Data'!L632)</f>
        <v>--</v>
      </c>
      <c r="R624" s="58">
        <f t="shared" si="97"/>
        <v>0</v>
      </c>
      <c r="S624" s="74">
        <f t="shared" si="98"/>
        <v>0</v>
      </c>
      <c r="T624" s="58">
        <f t="shared" si="99"/>
        <v>0</v>
      </c>
    </row>
    <row r="625" spans="1:20" x14ac:dyDescent="0.2">
      <c r="A625" s="71">
        <v>618</v>
      </c>
      <c r="B625" s="39">
        <f>'3. Input Data'!B633</f>
        <v>0</v>
      </c>
      <c r="C625" s="51" t="str">
        <f>IF('3. Input Data'!D633=0,"--",'3. Input Data'!D633)</f>
        <v>--</v>
      </c>
      <c r="D625" s="58">
        <f t="shared" si="90"/>
        <v>0</v>
      </c>
      <c r="E625" s="74" t="str">
        <f>IF('3. Input Data'!E633=0,"--",'3. Input Data'!E633)</f>
        <v>--</v>
      </c>
      <c r="F625" s="58">
        <f t="shared" si="91"/>
        <v>0</v>
      </c>
      <c r="G625" s="51" t="str">
        <f>IF('3. Input Data'!G633=0,"--",'3. Input Data'!G633)</f>
        <v>--</v>
      </c>
      <c r="H625" s="58">
        <f t="shared" si="92"/>
        <v>0</v>
      </c>
      <c r="I625" s="51" t="str">
        <f>IF('3. Input Data'!H633=0,"--",'3. Input Data'!H633)</f>
        <v>--</v>
      </c>
      <c r="J625" s="58">
        <f t="shared" si="93"/>
        <v>0</v>
      </c>
      <c r="K625" s="51" t="str">
        <f>IF('3. Input Data'!I633=0,"--",'3. Input Data'!I633)</f>
        <v>--</v>
      </c>
      <c r="L625" s="58">
        <f t="shared" si="94"/>
        <v>0</v>
      </c>
      <c r="M625" s="51" t="str">
        <f>IF('3. Input Data'!J633=0,"--",'3. Input Data'!J633)</f>
        <v>--</v>
      </c>
      <c r="N625" s="58">
        <f t="shared" si="95"/>
        <v>0</v>
      </c>
      <c r="O625" s="51" t="str">
        <f>IF('3. Input Data'!K633=0,"--",'3. Input Data'!K633)</f>
        <v>--</v>
      </c>
      <c r="P625" s="58">
        <f t="shared" si="96"/>
        <v>0</v>
      </c>
      <c r="Q625" s="51" t="str">
        <f>IF('3. Input Data'!L633=0,"--",'3. Input Data'!L633)</f>
        <v>--</v>
      </c>
      <c r="R625" s="58">
        <f t="shared" si="97"/>
        <v>0</v>
      </c>
      <c r="S625" s="74">
        <f t="shared" si="98"/>
        <v>0</v>
      </c>
      <c r="T625" s="58">
        <f t="shared" si="99"/>
        <v>0</v>
      </c>
    </row>
    <row r="626" spans="1:20" x14ac:dyDescent="0.2">
      <c r="A626" s="71">
        <v>619</v>
      </c>
      <c r="B626" s="39">
        <f>'3. Input Data'!B634</f>
        <v>0</v>
      </c>
      <c r="C626" s="51" t="str">
        <f>IF('3. Input Data'!D634=0,"--",'3. Input Data'!D634)</f>
        <v>--</v>
      </c>
      <c r="D626" s="58">
        <f t="shared" si="90"/>
        <v>0</v>
      </c>
      <c r="E626" s="74" t="str">
        <f>IF('3. Input Data'!E634=0,"--",'3. Input Data'!E634)</f>
        <v>--</v>
      </c>
      <c r="F626" s="58">
        <f t="shared" si="91"/>
        <v>0</v>
      </c>
      <c r="G626" s="51" t="str">
        <f>IF('3. Input Data'!G634=0,"--",'3. Input Data'!G634)</f>
        <v>--</v>
      </c>
      <c r="H626" s="58">
        <f t="shared" si="92"/>
        <v>0</v>
      </c>
      <c r="I626" s="51" t="str">
        <f>IF('3. Input Data'!H634=0,"--",'3. Input Data'!H634)</f>
        <v>--</v>
      </c>
      <c r="J626" s="58">
        <f t="shared" si="93"/>
        <v>0</v>
      </c>
      <c r="K626" s="51" t="str">
        <f>IF('3. Input Data'!I634=0,"--",'3. Input Data'!I634)</f>
        <v>--</v>
      </c>
      <c r="L626" s="58">
        <f t="shared" si="94"/>
        <v>0</v>
      </c>
      <c r="M626" s="51" t="str">
        <f>IF('3. Input Data'!J634=0,"--",'3. Input Data'!J634)</f>
        <v>--</v>
      </c>
      <c r="N626" s="58">
        <f t="shared" si="95"/>
        <v>0</v>
      </c>
      <c r="O626" s="51" t="str">
        <f>IF('3. Input Data'!K634=0,"--",'3. Input Data'!K634)</f>
        <v>--</v>
      </c>
      <c r="P626" s="58">
        <f t="shared" si="96"/>
        <v>0</v>
      </c>
      <c r="Q626" s="51" t="str">
        <f>IF('3. Input Data'!L634=0,"--",'3. Input Data'!L634)</f>
        <v>--</v>
      </c>
      <c r="R626" s="58">
        <f t="shared" si="97"/>
        <v>0</v>
      </c>
      <c r="S626" s="74">
        <f t="shared" si="98"/>
        <v>0</v>
      </c>
      <c r="T626" s="58">
        <f t="shared" si="99"/>
        <v>0</v>
      </c>
    </row>
    <row r="627" spans="1:20" x14ac:dyDescent="0.2">
      <c r="A627" s="71">
        <v>620</v>
      </c>
      <c r="B627" s="39">
        <f>'3. Input Data'!B635</f>
        <v>0</v>
      </c>
      <c r="C627" s="51" t="str">
        <f>IF('3. Input Data'!D635=0,"--",'3. Input Data'!D635)</f>
        <v>--</v>
      </c>
      <c r="D627" s="58">
        <f t="shared" si="90"/>
        <v>0</v>
      </c>
      <c r="E627" s="74" t="str">
        <f>IF('3. Input Data'!E635=0,"--",'3. Input Data'!E635)</f>
        <v>--</v>
      </c>
      <c r="F627" s="58">
        <f t="shared" si="91"/>
        <v>0</v>
      </c>
      <c r="G627" s="51" t="str">
        <f>IF('3. Input Data'!G635=0,"--",'3. Input Data'!G635)</f>
        <v>--</v>
      </c>
      <c r="H627" s="58">
        <f t="shared" si="92"/>
        <v>0</v>
      </c>
      <c r="I627" s="51" t="str">
        <f>IF('3. Input Data'!H635=0,"--",'3. Input Data'!H635)</f>
        <v>--</v>
      </c>
      <c r="J627" s="58">
        <f t="shared" si="93"/>
        <v>0</v>
      </c>
      <c r="K627" s="51" t="str">
        <f>IF('3. Input Data'!I635=0,"--",'3. Input Data'!I635)</f>
        <v>--</v>
      </c>
      <c r="L627" s="58">
        <f t="shared" si="94"/>
        <v>0</v>
      </c>
      <c r="M627" s="51" t="str">
        <f>IF('3. Input Data'!J635=0,"--",'3. Input Data'!J635)</f>
        <v>--</v>
      </c>
      <c r="N627" s="58">
        <f t="shared" si="95"/>
        <v>0</v>
      </c>
      <c r="O627" s="51" t="str">
        <f>IF('3. Input Data'!K635=0,"--",'3. Input Data'!K635)</f>
        <v>--</v>
      </c>
      <c r="P627" s="58">
        <f t="shared" si="96"/>
        <v>0</v>
      </c>
      <c r="Q627" s="51" t="str">
        <f>IF('3. Input Data'!L635=0,"--",'3. Input Data'!L635)</f>
        <v>--</v>
      </c>
      <c r="R627" s="58">
        <f t="shared" si="97"/>
        <v>0</v>
      </c>
      <c r="S627" s="74">
        <f t="shared" si="98"/>
        <v>0</v>
      </c>
      <c r="T627" s="58">
        <f t="shared" si="99"/>
        <v>0</v>
      </c>
    </row>
    <row r="628" spans="1:20" x14ac:dyDescent="0.2">
      <c r="A628" s="71">
        <v>621</v>
      </c>
      <c r="B628" s="39">
        <f>'3. Input Data'!B636</f>
        <v>0</v>
      </c>
      <c r="C628" s="51" t="str">
        <f>IF('3. Input Data'!D636=0,"--",'3. Input Data'!D636)</f>
        <v>--</v>
      </c>
      <c r="D628" s="58">
        <f t="shared" si="90"/>
        <v>0</v>
      </c>
      <c r="E628" s="74" t="str">
        <f>IF('3. Input Data'!E636=0,"--",'3. Input Data'!E636)</f>
        <v>--</v>
      </c>
      <c r="F628" s="58">
        <f t="shared" si="91"/>
        <v>0</v>
      </c>
      <c r="G628" s="51" t="str">
        <f>IF('3. Input Data'!G636=0,"--",'3. Input Data'!G636)</f>
        <v>--</v>
      </c>
      <c r="H628" s="58">
        <f t="shared" si="92"/>
        <v>0</v>
      </c>
      <c r="I628" s="51" t="str">
        <f>IF('3. Input Data'!H636=0,"--",'3. Input Data'!H636)</f>
        <v>--</v>
      </c>
      <c r="J628" s="58">
        <f t="shared" si="93"/>
        <v>0</v>
      </c>
      <c r="K628" s="51" t="str">
        <f>IF('3. Input Data'!I636=0,"--",'3. Input Data'!I636)</f>
        <v>--</v>
      </c>
      <c r="L628" s="58">
        <f t="shared" si="94"/>
        <v>0</v>
      </c>
      <c r="M628" s="51" t="str">
        <f>IF('3. Input Data'!J636=0,"--",'3. Input Data'!J636)</f>
        <v>--</v>
      </c>
      <c r="N628" s="58">
        <f t="shared" si="95"/>
        <v>0</v>
      </c>
      <c r="O628" s="51" t="str">
        <f>IF('3. Input Data'!K636=0,"--",'3. Input Data'!K636)</f>
        <v>--</v>
      </c>
      <c r="P628" s="58">
        <f t="shared" si="96"/>
        <v>0</v>
      </c>
      <c r="Q628" s="51" t="str">
        <f>IF('3. Input Data'!L636=0,"--",'3. Input Data'!L636)</f>
        <v>--</v>
      </c>
      <c r="R628" s="58">
        <f t="shared" si="97"/>
        <v>0</v>
      </c>
      <c r="S628" s="74">
        <f t="shared" si="98"/>
        <v>0</v>
      </c>
      <c r="T628" s="58">
        <f t="shared" si="99"/>
        <v>0</v>
      </c>
    </row>
    <row r="629" spans="1:20" x14ac:dyDescent="0.2">
      <c r="A629" s="71">
        <v>622</v>
      </c>
      <c r="B629" s="39">
        <f>'3. Input Data'!B637</f>
        <v>0</v>
      </c>
      <c r="C629" s="51" t="str">
        <f>IF('3. Input Data'!D637=0,"--",'3. Input Data'!D637)</f>
        <v>--</v>
      </c>
      <c r="D629" s="58">
        <f t="shared" si="90"/>
        <v>0</v>
      </c>
      <c r="E629" s="74" t="str">
        <f>IF('3. Input Data'!E637=0,"--",'3. Input Data'!E637)</f>
        <v>--</v>
      </c>
      <c r="F629" s="58">
        <f t="shared" si="91"/>
        <v>0</v>
      </c>
      <c r="G629" s="51" t="str">
        <f>IF('3. Input Data'!G637=0,"--",'3. Input Data'!G637)</f>
        <v>--</v>
      </c>
      <c r="H629" s="58">
        <f t="shared" si="92"/>
        <v>0</v>
      </c>
      <c r="I629" s="51" t="str">
        <f>IF('3. Input Data'!H637=0,"--",'3. Input Data'!H637)</f>
        <v>--</v>
      </c>
      <c r="J629" s="58">
        <f t="shared" si="93"/>
        <v>0</v>
      </c>
      <c r="K629" s="51" t="str">
        <f>IF('3. Input Data'!I637=0,"--",'3. Input Data'!I637)</f>
        <v>--</v>
      </c>
      <c r="L629" s="58">
        <f t="shared" si="94"/>
        <v>0</v>
      </c>
      <c r="M629" s="51" t="str">
        <f>IF('3. Input Data'!J637=0,"--",'3. Input Data'!J637)</f>
        <v>--</v>
      </c>
      <c r="N629" s="58">
        <f t="shared" si="95"/>
        <v>0</v>
      </c>
      <c r="O629" s="51" t="str">
        <f>IF('3. Input Data'!K637=0,"--",'3. Input Data'!K637)</f>
        <v>--</v>
      </c>
      <c r="P629" s="58">
        <f t="shared" si="96"/>
        <v>0</v>
      </c>
      <c r="Q629" s="51" t="str">
        <f>IF('3. Input Data'!L637=0,"--",'3. Input Data'!L637)</f>
        <v>--</v>
      </c>
      <c r="R629" s="58">
        <f t="shared" si="97"/>
        <v>0</v>
      </c>
      <c r="S629" s="74">
        <f t="shared" si="98"/>
        <v>0</v>
      </c>
      <c r="T629" s="58">
        <f t="shared" si="99"/>
        <v>0</v>
      </c>
    </row>
    <row r="630" spans="1:20" x14ac:dyDescent="0.2">
      <c r="A630" s="71">
        <v>623</v>
      </c>
      <c r="B630" s="39">
        <f>'3. Input Data'!B638</f>
        <v>0</v>
      </c>
      <c r="C630" s="51" t="str">
        <f>IF('3. Input Data'!D638=0,"--",'3. Input Data'!D638)</f>
        <v>--</v>
      </c>
      <c r="D630" s="58">
        <f t="shared" si="90"/>
        <v>0</v>
      </c>
      <c r="E630" s="74" t="str">
        <f>IF('3. Input Data'!E638=0,"--",'3. Input Data'!E638)</f>
        <v>--</v>
      </c>
      <c r="F630" s="58">
        <f t="shared" si="91"/>
        <v>0</v>
      </c>
      <c r="G630" s="51" t="str">
        <f>IF('3. Input Data'!G638=0,"--",'3. Input Data'!G638)</f>
        <v>--</v>
      </c>
      <c r="H630" s="58">
        <f t="shared" si="92"/>
        <v>0</v>
      </c>
      <c r="I630" s="51" t="str">
        <f>IF('3. Input Data'!H638=0,"--",'3. Input Data'!H638)</f>
        <v>--</v>
      </c>
      <c r="J630" s="58">
        <f t="shared" si="93"/>
        <v>0</v>
      </c>
      <c r="K630" s="51" t="str">
        <f>IF('3. Input Data'!I638=0,"--",'3. Input Data'!I638)</f>
        <v>--</v>
      </c>
      <c r="L630" s="58">
        <f t="shared" si="94"/>
        <v>0</v>
      </c>
      <c r="M630" s="51" t="str">
        <f>IF('3. Input Data'!J638=0,"--",'3. Input Data'!J638)</f>
        <v>--</v>
      </c>
      <c r="N630" s="58">
        <f t="shared" si="95"/>
        <v>0</v>
      </c>
      <c r="O630" s="51" t="str">
        <f>IF('3. Input Data'!K638=0,"--",'3. Input Data'!K638)</f>
        <v>--</v>
      </c>
      <c r="P630" s="58">
        <f t="shared" si="96"/>
        <v>0</v>
      </c>
      <c r="Q630" s="51" t="str">
        <f>IF('3. Input Data'!L638=0,"--",'3. Input Data'!L638)</f>
        <v>--</v>
      </c>
      <c r="R630" s="58">
        <f t="shared" si="97"/>
        <v>0</v>
      </c>
      <c r="S630" s="74">
        <f t="shared" si="98"/>
        <v>0</v>
      </c>
      <c r="T630" s="58">
        <f t="shared" si="99"/>
        <v>0</v>
      </c>
    </row>
    <row r="631" spans="1:20" x14ac:dyDescent="0.2">
      <c r="A631" s="71">
        <v>624</v>
      </c>
      <c r="B631" s="39">
        <f>'3. Input Data'!B639</f>
        <v>0</v>
      </c>
      <c r="C631" s="51" t="str">
        <f>IF('3. Input Data'!D639=0,"--",'3. Input Data'!D639)</f>
        <v>--</v>
      </c>
      <c r="D631" s="58">
        <f t="shared" si="90"/>
        <v>0</v>
      </c>
      <c r="E631" s="74" t="str">
        <f>IF('3. Input Data'!E639=0,"--",'3. Input Data'!E639)</f>
        <v>--</v>
      </c>
      <c r="F631" s="58">
        <f t="shared" si="91"/>
        <v>0</v>
      </c>
      <c r="G631" s="51" t="str">
        <f>IF('3. Input Data'!G639=0,"--",'3. Input Data'!G639)</f>
        <v>--</v>
      </c>
      <c r="H631" s="58">
        <f t="shared" si="92"/>
        <v>0</v>
      </c>
      <c r="I631" s="51" t="str">
        <f>IF('3. Input Data'!H639=0,"--",'3. Input Data'!H639)</f>
        <v>--</v>
      </c>
      <c r="J631" s="58">
        <f t="shared" si="93"/>
        <v>0</v>
      </c>
      <c r="K631" s="51" t="str">
        <f>IF('3. Input Data'!I639=0,"--",'3. Input Data'!I639)</f>
        <v>--</v>
      </c>
      <c r="L631" s="58">
        <f t="shared" si="94"/>
        <v>0</v>
      </c>
      <c r="M631" s="51" t="str">
        <f>IF('3. Input Data'!J639=0,"--",'3. Input Data'!J639)</f>
        <v>--</v>
      </c>
      <c r="N631" s="58">
        <f t="shared" si="95"/>
        <v>0</v>
      </c>
      <c r="O631" s="51" t="str">
        <f>IF('3. Input Data'!K639=0,"--",'3. Input Data'!K639)</f>
        <v>--</v>
      </c>
      <c r="P631" s="58">
        <f t="shared" si="96"/>
        <v>0</v>
      </c>
      <c r="Q631" s="51" t="str">
        <f>IF('3. Input Data'!L639=0,"--",'3. Input Data'!L639)</f>
        <v>--</v>
      </c>
      <c r="R631" s="58">
        <f t="shared" si="97"/>
        <v>0</v>
      </c>
      <c r="S631" s="74">
        <f t="shared" si="98"/>
        <v>0</v>
      </c>
      <c r="T631" s="58">
        <f t="shared" si="99"/>
        <v>0</v>
      </c>
    </row>
    <row r="632" spans="1:20" x14ac:dyDescent="0.2">
      <c r="A632" s="71">
        <v>625</v>
      </c>
      <c r="B632" s="39">
        <f>'3. Input Data'!B640</f>
        <v>0</v>
      </c>
      <c r="C632" s="51" t="str">
        <f>IF('3. Input Data'!D640=0,"--",'3. Input Data'!D640)</f>
        <v>--</v>
      </c>
      <c r="D632" s="58">
        <f t="shared" si="90"/>
        <v>0</v>
      </c>
      <c r="E632" s="74" t="str">
        <f>IF('3. Input Data'!E640=0,"--",'3. Input Data'!E640)</f>
        <v>--</v>
      </c>
      <c r="F632" s="58">
        <f t="shared" si="91"/>
        <v>0</v>
      </c>
      <c r="G632" s="51" t="str">
        <f>IF('3. Input Data'!G640=0,"--",'3. Input Data'!G640)</f>
        <v>--</v>
      </c>
      <c r="H632" s="58">
        <f t="shared" si="92"/>
        <v>0</v>
      </c>
      <c r="I632" s="51" t="str">
        <f>IF('3. Input Data'!H640=0,"--",'3. Input Data'!H640)</f>
        <v>--</v>
      </c>
      <c r="J632" s="58">
        <f t="shared" si="93"/>
        <v>0</v>
      </c>
      <c r="K632" s="51" t="str">
        <f>IF('3. Input Data'!I640=0,"--",'3. Input Data'!I640)</f>
        <v>--</v>
      </c>
      <c r="L632" s="58">
        <f t="shared" si="94"/>
        <v>0</v>
      </c>
      <c r="M632" s="51" t="str">
        <f>IF('3. Input Data'!J640=0,"--",'3. Input Data'!J640)</f>
        <v>--</v>
      </c>
      <c r="N632" s="58">
        <f t="shared" si="95"/>
        <v>0</v>
      </c>
      <c r="O632" s="51" t="str">
        <f>IF('3. Input Data'!K640=0,"--",'3. Input Data'!K640)</f>
        <v>--</v>
      </c>
      <c r="P632" s="58">
        <f t="shared" si="96"/>
        <v>0</v>
      </c>
      <c r="Q632" s="51" t="str">
        <f>IF('3. Input Data'!L640=0,"--",'3. Input Data'!L640)</f>
        <v>--</v>
      </c>
      <c r="R632" s="58">
        <f t="shared" si="97"/>
        <v>0</v>
      </c>
      <c r="S632" s="74">
        <f t="shared" si="98"/>
        <v>0</v>
      </c>
      <c r="T632" s="58">
        <f t="shared" si="99"/>
        <v>0</v>
      </c>
    </row>
    <row r="633" spans="1:20" x14ac:dyDescent="0.2">
      <c r="A633" s="71">
        <v>626</v>
      </c>
      <c r="B633" s="39">
        <f>'3. Input Data'!B641</f>
        <v>0</v>
      </c>
      <c r="C633" s="51" t="str">
        <f>IF('3. Input Data'!D641=0,"--",'3. Input Data'!D641)</f>
        <v>--</v>
      </c>
      <c r="D633" s="58">
        <f t="shared" si="90"/>
        <v>0</v>
      </c>
      <c r="E633" s="74" t="str">
        <f>IF('3. Input Data'!E641=0,"--",'3. Input Data'!E641)</f>
        <v>--</v>
      </c>
      <c r="F633" s="58">
        <f t="shared" si="91"/>
        <v>0</v>
      </c>
      <c r="G633" s="51" t="str">
        <f>IF('3. Input Data'!G641=0,"--",'3. Input Data'!G641)</f>
        <v>--</v>
      </c>
      <c r="H633" s="58">
        <f t="shared" si="92"/>
        <v>0</v>
      </c>
      <c r="I633" s="51" t="str">
        <f>IF('3. Input Data'!H641=0,"--",'3. Input Data'!H641)</f>
        <v>--</v>
      </c>
      <c r="J633" s="58">
        <f t="shared" si="93"/>
        <v>0</v>
      </c>
      <c r="K633" s="51" t="str">
        <f>IF('3. Input Data'!I641=0,"--",'3. Input Data'!I641)</f>
        <v>--</v>
      </c>
      <c r="L633" s="58">
        <f t="shared" si="94"/>
        <v>0</v>
      </c>
      <c r="M633" s="51" t="str">
        <f>IF('3. Input Data'!J641=0,"--",'3. Input Data'!J641)</f>
        <v>--</v>
      </c>
      <c r="N633" s="58">
        <f t="shared" si="95"/>
        <v>0</v>
      </c>
      <c r="O633" s="51" t="str">
        <f>IF('3. Input Data'!K641=0,"--",'3. Input Data'!K641)</f>
        <v>--</v>
      </c>
      <c r="P633" s="58">
        <f t="shared" si="96"/>
        <v>0</v>
      </c>
      <c r="Q633" s="51" t="str">
        <f>IF('3. Input Data'!L641=0,"--",'3. Input Data'!L641)</f>
        <v>--</v>
      </c>
      <c r="R633" s="58">
        <f t="shared" si="97"/>
        <v>0</v>
      </c>
      <c r="S633" s="74">
        <f t="shared" si="98"/>
        <v>0</v>
      </c>
      <c r="T633" s="58">
        <f t="shared" si="99"/>
        <v>0</v>
      </c>
    </row>
    <row r="634" spans="1:20" x14ac:dyDescent="0.2">
      <c r="A634" s="71">
        <v>627</v>
      </c>
      <c r="B634" s="39">
        <f>'3. Input Data'!B642</f>
        <v>0</v>
      </c>
      <c r="C634" s="51" t="str">
        <f>IF('3. Input Data'!D642=0,"--",'3. Input Data'!D642)</f>
        <v>--</v>
      </c>
      <c r="D634" s="58">
        <f t="shared" si="90"/>
        <v>0</v>
      </c>
      <c r="E634" s="74" t="str">
        <f>IF('3. Input Data'!E642=0,"--",'3. Input Data'!E642)</f>
        <v>--</v>
      </c>
      <c r="F634" s="58">
        <f t="shared" si="91"/>
        <v>0</v>
      </c>
      <c r="G634" s="51" t="str">
        <f>IF('3. Input Data'!G642=0,"--",'3. Input Data'!G642)</f>
        <v>--</v>
      </c>
      <c r="H634" s="58">
        <f t="shared" si="92"/>
        <v>0</v>
      </c>
      <c r="I634" s="51" t="str">
        <f>IF('3. Input Data'!H642=0,"--",'3. Input Data'!H642)</f>
        <v>--</v>
      </c>
      <c r="J634" s="58">
        <f t="shared" si="93"/>
        <v>0</v>
      </c>
      <c r="K634" s="51" t="str">
        <f>IF('3. Input Data'!I642=0,"--",'3. Input Data'!I642)</f>
        <v>--</v>
      </c>
      <c r="L634" s="58">
        <f t="shared" si="94"/>
        <v>0</v>
      </c>
      <c r="M634" s="51" t="str">
        <f>IF('3. Input Data'!J642=0,"--",'3. Input Data'!J642)</f>
        <v>--</v>
      </c>
      <c r="N634" s="58">
        <f t="shared" si="95"/>
        <v>0</v>
      </c>
      <c r="O634" s="51" t="str">
        <f>IF('3. Input Data'!K642=0,"--",'3. Input Data'!K642)</f>
        <v>--</v>
      </c>
      <c r="P634" s="58">
        <f t="shared" si="96"/>
        <v>0</v>
      </c>
      <c r="Q634" s="51" t="str">
        <f>IF('3. Input Data'!L642=0,"--",'3. Input Data'!L642)</f>
        <v>--</v>
      </c>
      <c r="R634" s="58">
        <f t="shared" si="97"/>
        <v>0</v>
      </c>
      <c r="S634" s="74">
        <f t="shared" si="98"/>
        <v>0</v>
      </c>
      <c r="T634" s="58">
        <f t="shared" si="99"/>
        <v>0</v>
      </c>
    </row>
    <row r="635" spans="1:20" x14ac:dyDescent="0.2">
      <c r="A635" s="71">
        <v>628</v>
      </c>
      <c r="B635" s="39">
        <f>'3. Input Data'!B643</f>
        <v>0</v>
      </c>
      <c r="C635" s="51" t="str">
        <f>IF('3. Input Data'!D643=0,"--",'3. Input Data'!D643)</f>
        <v>--</v>
      </c>
      <c r="D635" s="58">
        <f t="shared" si="90"/>
        <v>0</v>
      </c>
      <c r="E635" s="74" t="str">
        <f>IF('3. Input Data'!E643=0,"--",'3. Input Data'!E643)</f>
        <v>--</v>
      </c>
      <c r="F635" s="58">
        <f t="shared" si="91"/>
        <v>0</v>
      </c>
      <c r="G635" s="51" t="str">
        <f>IF('3. Input Data'!G643=0,"--",'3. Input Data'!G643)</f>
        <v>--</v>
      </c>
      <c r="H635" s="58">
        <f t="shared" si="92"/>
        <v>0</v>
      </c>
      <c r="I635" s="51" t="str">
        <f>IF('3. Input Data'!H643=0,"--",'3. Input Data'!H643)</f>
        <v>--</v>
      </c>
      <c r="J635" s="58">
        <f t="shared" si="93"/>
        <v>0</v>
      </c>
      <c r="K635" s="51" t="str">
        <f>IF('3. Input Data'!I643=0,"--",'3. Input Data'!I643)</f>
        <v>--</v>
      </c>
      <c r="L635" s="58">
        <f t="shared" si="94"/>
        <v>0</v>
      </c>
      <c r="M635" s="51" t="str">
        <f>IF('3. Input Data'!J643=0,"--",'3. Input Data'!J643)</f>
        <v>--</v>
      </c>
      <c r="N635" s="58">
        <f t="shared" si="95"/>
        <v>0</v>
      </c>
      <c r="O635" s="51" t="str">
        <f>IF('3. Input Data'!K643=0,"--",'3. Input Data'!K643)</f>
        <v>--</v>
      </c>
      <c r="P635" s="58">
        <f t="shared" si="96"/>
        <v>0</v>
      </c>
      <c r="Q635" s="51" t="str">
        <f>IF('3. Input Data'!L643=0,"--",'3. Input Data'!L643)</f>
        <v>--</v>
      </c>
      <c r="R635" s="58">
        <f t="shared" si="97"/>
        <v>0</v>
      </c>
      <c r="S635" s="74">
        <f t="shared" si="98"/>
        <v>0</v>
      </c>
      <c r="T635" s="58">
        <f t="shared" si="99"/>
        <v>0</v>
      </c>
    </row>
    <row r="636" spans="1:20" x14ac:dyDescent="0.2">
      <c r="A636" s="71">
        <v>629</v>
      </c>
      <c r="B636" s="39">
        <f>'3. Input Data'!B644</f>
        <v>0</v>
      </c>
      <c r="C636" s="51" t="str">
        <f>IF('3. Input Data'!D644=0,"--",'3. Input Data'!D644)</f>
        <v>--</v>
      </c>
      <c r="D636" s="58">
        <f t="shared" si="90"/>
        <v>0</v>
      </c>
      <c r="E636" s="74" t="str">
        <f>IF('3. Input Data'!E644=0,"--",'3. Input Data'!E644)</f>
        <v>--</v>
      </c>
      <c r="F636" s="58">
        <f t="shared" si="91"/>
        <v>0</v>
      </c>
      <c r="G636" s="51" t="str">
        <f>IF('3. Input Data'!G644=0,"--",'3. Input Data'!G644)</f>
        <v>--</v>
      </c>
      <c r="H636" s="58">
        <f t="shared" si="92"/>
        <v>0</v>
      </c>
      <c r="I636" s="51" t="str">
        <f>IF('3. Input Data'!H644=0,"--",'3. Input Data'!H644)</f>
        <v>--</v>
      </c>
      <c r="J636" s="58">
        <f t="shared" si="93"/>
        <v>0</v>
      </c>
      <c r="K636" s="51" t="str">
        <f>IF('3. Input Data'!I644=0,"--",'3. Input Data'!I644)</f>
        <v>--</v>
      </c>
      <c r="L636" s="58">
        <f t="shared" si="94"/>
        <v>0</v>
      </c>
      <c r="M636" s="51" t="str">
        <f>IF('3. Input Data'!J644=0,"--",'3. Input Data'!J644)</f>
        <v>--</v>
      </c>
      <c r="N636" s="58">
        <f t="shared" si="95"/>
        <v>0</v>
      </c>
      <c r="O636" s="51" t="str">
        <f>IF('3. Input Data'!K644=0,"--",'3. Input Data'!K644)</f>
        <v>--</v>
      </c>
      <c r="P636" s="58">
        <f t="shared" si="96"/>
        <v>0</v>
      </c>
      <c r="Q636" s="51" t="str">
        <f>IF('3. Input Data'!L644=0,"--",'3. Input Data'!L644)</f>
        <v>--</v>
      </c>
      <c r="R636" s="58">
        <f t="shared" si="97"/>
        <v>0</v>
      </c>
      <c r="S636" s="74">
        <f t="shared" si="98"/>
        <v>0</v>
      </c>
      <c r="T636" s="58">
        <f t="shared" si="99"/>
        <v>0</v>
      </c>
    </row>
    <row r="637" spans="1:20" x14ac:dyDescent="0.2">
      <c r="A637" s="71">
        <v>630</v>
      </c>
      <c r="B637" s="39">
        <f>'3. Input Data'!B645</f>
        <v>0</v>
      </c>
      <c r="C637" s="51" t="str">
        <f>IF('3. Input Data'!D645=0,"--",'3. Input Data'!D645)</f>
        <v>--</v>
      </c>
      <c r="D637" s="58">
        <f t="shared" si="90"/>
        <v>0</v>
      </c>
      <c r="E637" s="74" t="str">
        <f>IF('3. Input Data'!E645=0,"--",'3. Input Data'!E645)</f>
        <v>--</v>
      </c>
      <c r="F637" s="58">
        <f t="shared" si="91"/>
        <v>0</v>
      </c>
      <c r="G637" s="51" t="str">
        <f>IF('3. Input Data'!G645=0,"--",'3. Input Data'!G645)</f>
        <v>--</v>
      </c>
      <c r="H637" s="58">
        <f t="shared" si="92"/>
        <v>0</v>
      </c>
      <c r="I637" s="51" t="str">
        <f>IF('3. Input Data'!H645=0,"--",'3. Input Data'!H645)</f>
        <v>--</v>
      </c>
      <c r="J637" s="58">
        <f t="shared" si="93"/>
        <v>0</v>
      </c>
      <c r="K637" s="51" t="str">
        <f>IF('3. Input Data'!I645=0,"--",'3. Input Data'!I645)</f>
        <v>--</v>
      </c>
      <c r="L637" s="58">
        <f t="shared" si="94"/>
        <v>0</v>
      </c>
      <c r="M637" s="51" t="str">
        <f>IF('3. Input Data'!J645=0,"--",'3. Input Data'!J645)</f>
        <v>--</v>
      </c>
      <c r="N637" s="58">
        <f t="shared" si="95"/>
        <v>0</v>
      </c>
      <c r="O637" s="51" t="str">
        <f>IF('3. Input Data'!K645=0,"--",'3. Input Data'!K645)</f>
        <v>--</v>
      </c>
      <c r="P637" s="58">
        <f t="shared" si="96"/>
        <v>0</v>
      </c>
      <c r="Q637" s="51" t="str">
        <f>IF('3. Input Data'!L645=0,"--",'3. Input Data'!L645)</f>
        <v>--</v>
      </c>
      <c r="R637" s="58">
        <f t="shared" si="97"/>
        <v>0</v>
      </c>
      <c r="S637" s="74">
        <f t="shared" si="98"/>
        <v>0</v>
      </c>
      <c r="T637" s="58">
        <f t="shared" si="99"/>
        <v>0</v>
      </c>
    </row>
    <row r="638" spans="1:20" x14ac:dyDescent="0.2">
      <c r="A638" s="71">
        <v>631</v>
      </c>
      <c r="B638" s="39">
        <f>'3. Input Data'!B646</f>
        <v>0</v>
      </c>
      <c r="C638" s="51" t="str">
        <f>IF('3. Input Data'!D646=0,"--",'3. Input Data'!D646)</f>
        <v>--</v>
      </c>
      <c r="D638" s="58">
        <f t="shared" si="90"/>
        <v>0</v>
      </c>
      <c r="E638" s="74" t="str">
        <f>IF('3. Input Data'!E646=0,"--",'3. Input Data'!E646)</f>
        <v>--</v>
      </c>
      <c r="F638" s="58">
        <f t="shared" si="91"/>
        <v>0</v>
      </c>
      <c r="G638" s="51" t="str">
        <f>IF('3. Input Data'!G646=0,"--",'3. Input Data'!G646)</f>
        <v>--</v>
      </c>
      <c r="H638" s="58">
        <f t="shared" si="92"/>
        <v>0</v>
      </c>
      <c r="I638" s="51" t="str">
        <f>IF('3. Input Data'!H646=0,"--",'3. Input Data'!H646)</f>
        <v>--</v>
      </c>
      <c r="J638" s="58">
        <f t="shared" si="93"/>
        <v>0</v>
      </c>
      <c r="K638" s="51" t="str">
        <f>IF('3. Input Data'!I646=0,"--",'3. Input Data'!I646)</f>
        <v>--</v>
      </c>
      <c r="L638" s="58">
        <f t="shared" si="94"/>
        <v>0</v>
      </c>
      <c r="M638" s="51" t="str">
        <f>IF('3. Input Data'!J646=0,"--",'3. Input Data'!J646)</f>
        <v>--</v>
      </c>
      <c r="N638" s="58">
        <f t="shared" si="95"/>
        <v>0</v>
      </c>
      <c r="O638" s="51" t="str">
        <f>IF('3. Input Data'!K646=0,"--",'3. Input Data'!K646)</f>
        <v>--</v>
      </c>
      <c r="P638" s="58">
        <f t="shared" si="96"/>
        <v>0</v>
      </c>
      <c r="Q638" s="51" t="str">
        <f>IF('3. Input Data'!L646=0,"--",'3. Input Data'!L646)</f>
        <v>--</v>
      </c>
      <c r="R638" s="58">
        <f t="shared" si="97"/>
        <v>0</v>
      </c>
      <c r="S638" s="74">
        <f t="shared" si="98"/>
        <v>0</v>
      </c>
      <c r="T638" s="58">
        <f t="shared" si="99"/>
        <v>0</v>
      </c>
    </row>
    <row r="639" spans="1:20" x14ac:dyDescent="0.2">
      <c r="A639" s="71">
        <v>632</v>
      </c>
      <c r="B639" s="39">
        <f>'3. Input Data'!B647</f>
        <v>0</v>
      </c>
      <c r="C639" s="51" t="str">
        <f>IF('3. Input Data'!D647=0,"--",'3. Input Data'!D647)</f>
        <v>--</v>
      </c>
      <c r="D639" s="58">
        <f t="shared" si="90"/>
        <v>0</v>
      </c>
      <c r="E639" s="74" t="str">
        <f>IF('3. Input Data'!E647=0,"--",'3. Input Data'!E647)</f>
        <v>--</v>
      </c>
      <c r="F639" s="58">
        <f t="shared" si="91"/>
        <v>0</v>
      </c>
      <c r="G639" s="51" t="str">
        <f>IF('3. Input Data'!G647=0,"--",'3. Input Data'!G647)</f>
        <v>--</v>
      </c>
      <c r="H639" s="58">
        <f t="shared" si="92"/>
        <v>0</v>
      </c>
      <c r="I639" s="51" t="str">
        <f>IF('3. Input Data'!H647=0,"--",'3. Input Data'!H647)</f>
        <v>--</v>
      </c>
      <c r="J639" s="58">
        <f t="shared" si="93"/>
        <v>0</v>
      </c>
      <c r="K639" s="51" t="str">
        <f>IF('3. Input Data'!I647=0,"--",'3. Input Data'!I647)</f>
        <v>--</v>
      </c>
      <c r="L639" s="58">
        <f t="shared" si="94"/>
        <v>0</v>
      </c>
      <c r="M639" s="51" t="str">
        <f>IF('3. Input Data'!J647=0,"--",'3. Input Data'!J647)</f>
        <v>--</v>
      </c>
      <c r="N639" s="58">
        <f t="shared" si="95"/>
        <v>0</v>
      </c>
      <c r="O639" s="51" t="str">
        <f>IF('3. Input Data'!K647=0,"--",'3. Input Data'!K647)</f>
        <v>--</v>
      </c>
      <c r="P639" s="58">
        <f t="shared" si="96"/>
        <v>0</v>
      </c>
      <c r="Q639" s="51" t="str">
        <f>IF('3. Input Data'!L647=0,"--",'3. Input Data'!L647)</f>
        <v>--</v>
      </c>
      <c r="R639" s="58">
        <f t="shared" si="97"/>
        <v>0</v>
      </c>
      <c r="S639" s="74">
        <f t="shared" si="98"/>
        <v>0</v>
      </c>
      <c r="T639" s="58">
        <f t="shared" si="99"/>
        <v>0</v>
      </c>
    </row>
    <row r="640" spans="1:20" x14ac:dyDescent="0.2">
      <c r="A640" s="71">
        <v>633</v>
      </c>
      <c r="B640" s="39">
        <f>'3. Input Data'!B648</f>
        <v>0</v>
      </c>
      <c r="C640" s="51" t="str">
        <f>IF('3. Input Data'!D648=0,"--",'3. Input Data'!D648)</f>
        <v>--</v>
      </c>
      <c r="D640" s="58">
        <f t="shared" si="90"/>
        <v>0</v>
      </c>
      <c r="E640" s="74" t="str">
        <f>IF('3. Input Data'!E648=0,"--",'3. Input Data'!E648)</f>
        <v>--</v>
      </c>
      <c r="F640" s="58">
        <f t="shared" si="91"/>
        <v>0</v>
      </c>
      <c r="G640" s="51" t="str">
        <f>IF('3. Input Data'!G648=0,"--",'3. Input Data'!G648)</f>
        <v>--</v>
      </c>
      <c r="H640" s="58">
        <f t="shared" si="92"/>
        <v>0</v>
      </c>
      <c r="I640" s="51" t="str">
        <f>IF('3. Input Data'!H648=0,"--",'3. Input Data'!H648)</f>
        <v>--</v>
      </c>
      <c r="J640" s="58">
        <f t="shared" si="93"/>
        <v>0</v>
      </c>
      <c r="K640" s="51" t="str">
        <f>IF('3. Input Data'!I648=0,"--",'3. Input Data'!I648)</f>
        <v>--</v>
      </c>
      <c r="L640" s="58">
        <f t="shared" si="94"/>
        <v>0</v>
      </c>
      <c r="M640" s="51" t="str">
        <f>IF('3. Input Data'!J648=0,"--",'3. Input Data'!J648)</f>
        <v>--</v>
      </c>
      <c r="N640" s="58">
        <f t="shared" si="95"/>
        <v>0</v>
      </c>
      <c r="O640" s="51" t="str">
        <f>IF('3. Input Data'!K648=0,"--",'3. Input Data'!K648)</f>
        <v>--</v>
      </c>
      <c r="P640" s="58">
        <f t="shared" si="96"/>
        <v>0</v>
      </c>
      <c r="Q640" s="51" t="str">
        <f>IF('3. Input Data'!L648=0,"--",'3. Input Data'!L648)</f>
        <v>--</v>
      </c>
      <c r="R640" s="58">
        <f t="shared" si="97"/>
        <v>0</v>
      </c>
      <c r="S640" s="74">
        <f t="shared" si="98"/>
        <v>0</v>
      </c>
      <c r="T640" s="58">
        <f t="shared" si="99"/>
        <v>0</v>
      </c>
    </row>
    <row r="641" spans="1:20" x14ac:dyDescent="0.2">
      <c r="A641" s="71">
        <v>634</v>
      </c>
      <c r="B641" s="39">
        <f>'3. Input Data'!B649</f>
        <v>0</v>
      </c>
      <c r="C641" s="51" t="str">
        <f>IF('3. Input Data'!D649=0,"--",'3. Input Data'!D649)</f>
        <v>--</v>
      </c>
      <c r="D641" s="58">
        <f t="shared" si="90"/>
        <v>0</v>
      </c>
      <c r="E641" s="74" t="str">
        <f>IF('3. Input Data'!E649=0,"--",'3. Input Data'!E649)</f>
        <v>--</v>
      </c>
      <c r="F641" s="58">
        <f t="shared" si="91"/>
        <v>0</v>
      </c>
      <c r="G641" s="51" t="str">
        <f>IF('3. Input Data'!G649=0,"--",'3. Input Data'!G649)</f>
        <v>--</v>
      </c>
      <c r="H641" s="58">
        <f t="shared" si="92"/>
        <v>0</v>
      </c>
      <c r="I641" s="51" t="str">
        <f>IF('3. Input Data'!H649=0,"--",'3. Input Data'!H649)</f>
        <v>--</v>
      </c>
      <c r="J641" s="58">
        <f t="shared" si="93"/>
        <v>0</v>
      </c>
      <c r="K641" s="51" t="str">
        <f>IF('3. Input Data'!I649=0,"--",'3. Input Data'!I649)</f>
        <v>--</v>
      </c>
      <c r="L641" s="58">
        <f t="shared" si="94"/>
        <v>0</v>
      </c>
      <c r="M641" s="51" t="str">
        <f>IF('3. Input Data'!J649=0,"--",'3. Input Data'!J649)</f>
        <v>--</v>
      </c>
      <c r="N641" s="58">
        <f t="shared" si="95"/>
        <v>0</v>
      </c>
      <c r="O641" s="51" t="str">
        <f>IF('3. Input Data'!K649=0,"--",'3. Input Data'!K649)</f>
        <v>--</v>
      </c>
      <c r="P641" s="58">
        <f t="shared" si="96"/>
        <v>0</v>
      </c>
      <c r="Q641" s="51" t="str">
        <f>IF('3. Input Data'!L649=0,"--",'3. Input Data'!L649)</f>
        <v>--</v>
      </c>
      <c r="R641" s="58">
        <f t="shared" si="97"/>
        <v>0</v>
      </c>
      <c r="S641" s="74">
        <f t="shared" si="98"/>
        <v>0</v>
      </c>
      <c r="T641" s="58">
        <f t="shared" si="99"/>
        <v>0</v>
      </c>
    </row>
    <row r="642" spans="1:20" x14ac:dyDescent="0.2">
      <c r="A642" s="71">
        <v>635</v>
      </c>
      <c r="B642" s="39">
        <f>'3. Input Data'!B650</f>
        <v>0</v>
      </c>
      <c r="C642" s="51" t="str">
        <f>IF('3. Input Data'!D650=0,"--",'3. Input Data'!D650)</f>
        <v>--</v>
      </c>
      <c r="D642" s="58">
        <f t="shared" si="90"/>
        <v>0</v>
      </c>
      <c r="E642" s="74" t="str">
        <f>IF('3. Input Data'!E650=0,"--",'3. Input Data'!E650)</f>
        <v>--</v>
      </c>
      <c r="F642" s="58">
        <f t="shared" si="91"/>
        <v>0</v>
      </c>
      <c r="G642" s="51" t="str">
        <f>IF('3. Input Data'!G650=0,"--",'3. Input Data'!G650)</f>
        <v>--</v>
      </c>
      <c r="H642" s="58">
        <f t="shared" si="92"/>
        <v>0</v>
      </c>
      <c r="I642" s="51" t="str">
        <f>IF('3. Input Data'!H650=0,"--",'3. Input Data'!H650)</f>
        <v>--</v>
      </c>
      <c r="J642" s="58">
        <f t="shared" si="93"/>
        <v>0</v>
      </c>
      <c r="K642" s="51" t="str">
        <f>IF('3. Input Data'!I650=0,"--",'3. Input Data'!I650)</f>
        <v>--</v>
      </c>
      <c r="L642" s="58">
        <f t="shared" si="94"/>
        <v>0</v>
      </c>
      <c r="M642" s="51" t="str">
        <f>IF('3. Input Data'!J650=0,"--",'3. Input Data'!J650)</f>
        <v>--</v>
      </c>
      <c r="N642" s="58">
        <f t="shared" si="95"/>
        <v>0</v>
      </c>
      <c r="O642" s="51" t="str">
        <f>IF('3. Input Data'!K650=0,"--",'3. Input Data'!K650)</f>
        <v>--</v>
      </c>
      <c r="P642" s="58">
        <f t="shared" si="96"/>
        <v>0</v>
      </c>
      <c r="Q642" s="51" t="str">
        <f>IF('3. Input Data'!L650=0,"--",'3. Input Data'!L650)</f>
        <v>--</v>
      </c>
      <c r="R642" s="58">
        <f t="shared" si="97"/>
        <v>0</v>
      </c>
      <c r="S642" s="74">
        <f t="shared" si="98"/>
        <v>0</v>
      </c>
      <c r="T642" s="58">
        <f t="shared" si="99"/>
        <v>0</v>
      </c>
    </row>
    <row r="643" spans="1:20" x14ac:dyDescent="0.2">
      <c r="A643" s="71">
        <v>636</v>
      </c>
      <c r="B643" s="39">
        <f>'3. Input Data'!B651</f>
        <v>0</v>
      </c>
      <c r="C643" s="51" t="str">
        <f>IF('3. Input Data'!D651=0,"--",'3. Input Data'!D651)</f>
        <v>--</v>
      </c>
      <c r="D643" s="58">
        <f t="shared" si="90"/>
        <v>0</v>
      </c>
      <c r="E643" s="74" t="str">
        <f>IF('3. Input Data'!E651=0,"--",'3. Input Data'!E651)</f>
        <v>--</v>
      </c>
      <c r="F643" s="58">
        <f t="shared" si="91"/>
        <v>0</v>
      </c>
      <c r="G643" s="51" t="str">
        <f>IF('3. Input Data'!G651=0,"--",'3. Input Data'!G651)</f>
        <v>--</v>
      </c>
      <c r="H643" s="58">
        <f t="shared" si="92"/>
        <v>0</v>
      </c>
      <c r="I643" s="51" t="str">
        <f>IF('3. Input Data'!H651=0,"--",'3. Input Data'!H651)</f>
        <v>--</v>
      </c>
      <c r="J643" s="58">
        <f t="shared" si="93"/>
        <v>0</v>
      </c>
      <c r="K643" s="51" t="str">
        <f>IF('3. Input Data'!I651=0,"--",'3. Input Data'!I651)</f>
        <v>--</v>
      </c>
      <c r="L643" s="58">
        <f t="shared" si="94"/>
        <v>0</v>
      </c>
      <c r="M643" s="51" t="str">
        <f>IF('3. Input Data'!J651=0,"--",'3. Input Data'!J651)</f>
        <v>--</v>
      </c>
      <c r="N643" s="58">
        <f t="shared" si="95"/>
        <v>0</v>
      </c>
      <c r="O643" s="51" t="str">
        <f>IF('3. Input Data'!K651=0,"--",'3. Input Data'!K651)</f>
        <v>--</v>
      </c>
      <c r="P643" s="58">
        <f t="shared" si="96"/>
        <v>0</v>
      </c>
      <c r="Q643" s="51" t="str">
        <f>IF('3. Input Data'!L651=0,"--",'3. Input Data'!L651)</f>
        <v>--</v>
      </c>
      <c r="R643" s="58">
        <f t="shared" si="97"/>
        <v>0</v>
      </c>
      <c r="S643" s="74">
        <f t="shared" si="98"/>
        <v>0</v>
      </c>
      <c r="T643" s="58">
        <f t="shared" si="99"/>
        <v>0</v>
      </c>
    </row>
    <row r="644" spans="1:20" x14ac:dyDescent="0.2">
      <c r="A644" s="71">
        <v>637</v>
      </c>
      <c r="B644" s="39">
        <f>'3. Input Data'!B652</f>
        <v>0</v>
      </c>
      <c r="C644" s="51" t="str">
        <f>IF('3. Input Data'!D652=0,"--",'3. Input Data'!D652)</f>
        <v>--</v>
      </c>
      <c r="D644" s="58">
        <f t="shared" si="90"/>
        <v>0</v>
      </c>
      <c r="E644" s="74" t="str">
        <f>IF('3. Input Data'!E652=0,"--",'3. Input Data'!E652)</f>
        <v>--</v>
      </c>
      <c r="F644" s="58">
        <f t="shared" si="91"/>
        <v>0</v>
      </c>
      <c r="G644" s="51" t="str">
        <f>IF('3. Input Data'!G652=0,"--",'3. Input Data'!G652)</f>
        <v>--</v>
      </c>
      <c r="H644" s="58">
        <f t="shared" si="92"/>
        <v>0</v>
      </c>
      <c r="I644" s="51" t="str">
        <f>IF('3. Input Data'!H652=0,"--",'3. Input Data'!H652)</f>
        <v>--</v>
      </c>
      <c r="J644" s="58">
        <f t="shared" si="93"/>
        <v>0</v>
      </c>
      <c r="K644" s="51" t="str">
        <f>IF('3. Input Data'!I652=0,"--",'3. Input Data'!I652)</f>
        <v>--</v>
      </c>
      <c r="L644" s="58">
        <f t="shared" si="94"/>
        <v>0</v>
      </c>
      <c r="M644" s="51" t="str">
        <f>IF('3. Input Data'!J652=0,"--",'3. Input Data'!J652)</f>
        <v>--</v>
      </c>
      <c r="N644" s="58">
        <f t="shared" si="95"/>
        <v>0</v>
      </c>
      <c r="O644" s="51" t="str">
        <f>IF('3. Input Data'!K652=0,"--",'3. Input Data'!K652)</f>
        <v>--</v>
      </c>
      <c r="P644" s="58">
        <f t="shared" si="96"/>
        <v>0</v>
      </c>
      <c r="Q644" s="51" t="str">
        <f>IF('3. Input Data'!L652=0,"--",'3. Input Data'!L652)</f>
        <v>--</v>
      </c>
      <c r="R644" s="58">
        <f t="shared" si="97"/>
        <v>0</v>
      </c>
      <c r="S644" s="74">
        <f t="shared" si="98"/>
        <v>0</v>
      </c>
      <c r="T644" s="58">
        <f t="shared" si="99"/>
        <v>0</v>
      </c>
    </row>
    <row r="645" spans="1:20" x14ac:dyDescent="0.2">
      <c r="A645" s="71">
        <v>638</v>
      </c>
      <c r="B645" s="39">
        <f>'3. Input Data'!B653</f>
        <v>0</v>
      </c>
      <c r="C645" s="51" t="str">
        <f>IF('3. Input Data'!D653=0,"--",'3. Input Data'!D653)</f>
        <v>--</v>
      </c>
      <c r="D645" s="58">
        <f t="shared" si="90"/>
        <v>0</v>
      </c>
      <c r="E645" s="74" t="str">
        <f>IF('3. Input Data'!E653=0,"--",'3. Input Data'!E653)</f>
        <v>--</v>
      </c>
      <c r="F645" s="58">
        <f t="shared" si="91"/>
        <v>0</v>
      </c>
      <c r="G645" s="51" t="str">
        <f>IF('3. Input Data'!G653=0,"--",'3. Input Data'!G653)</f>
        <v>--</v>
      </c>
      <c r="H645" s="58">
        <f t="shared" si="92"/>
        <v>0</v>
      </c>
      <c r="I645" s="51" t="str">
        <f>IF('3. Input Data'!H653=0,"--",'3. Input Data'!H653)</f>
        <v>--</v>
      </c>
      <c r="J645" s="58">
        <f t="shared" si="93"/>
        <v>0</v>
      </c>
      <c r="K645" s="51" t="str">
        <f>IF('3. Input Data'!I653=0,"--",'3. Input Data'!I653)</f>
        <v>--</v>
      </c>
      <c r="L645" s="58">
        <f t="shared" si="94"/>
        <v>0</v>
      </c>
      <c r="M645" s="51" t="str">
        <f>IF('3. Input Data'!J653=0,"--",'3. Input Data'!J653)</f>
        <v>--</v>
      </c>
      <c r="N645" s="58">
        <f t="shared" si="95"/>
        <v>0</v>
      </c>
      <c r="O645" s="51" t="str">
        <f>IF('3. Input Data'!K653=0,"--",'3. Input Data'!K653)</f>
        <v>--</v>
      </c>
      <c r="P645" s="58">
        <f t="shared" si="96"/>
        <v>0</v>
      </c>
      <c r="Q645" s="51" t="str">
        <f>IF('3. Input Data'!L653=0,"--",'3. Input Data'!L653)</f>
        <v>--</v>
      </c>
      <c r="R645" s="58">
        <f t="shared" si="97"/>
        <v>0</v>
      </c>
      <c r="S645" s="74">
        <f t="shared" si="98"/>
        <v>0</v>
      </c>
      <c r="T645" s="58">
        <f t="shared" si="99"/>
        <v>0</v>
      </c>
    </row>
    <row r="646" spans="1:20" x14ac:dyDescent="0.2">
      <c r="A646" s="71">
        <v>639</v>
      </c>
      <c r="B646" s="39">
        <f>'3. Input Data'!B654</f>
        <v>0</v>
      </c>
      <c r="C646" s="51" t="str">
        <f>IF('3. Input Data'!D654=0,"--",'3. Input Data'!D654)</f>
        <v>--</v>
      </c>
      <c r="D646" s="58">
        <f t="shared" si="90"/>
        <v>0</v>
      </c>
      <c r="E646" s="74" t="str">
        <f>IF('3. Input Data'!E654=0,"--",'3. Input Data'!E654)</f>
        <v>--</v>
      </c>
      <c r="F646" s="58">
        <f t="shared" si="91"/>
        <v>0</v>
      </c>
      <c r="G646" s="51" t="str">
        <f>IF('3. Input Data'!G654=0,"--",'3. Input Data'!G654)</f>
        <v>--</v>
      </c>
      <c r="H646" s="58">
        <f t="shared" si="92"/>
        <v>0</v>
      </c>
      <c r="I646" s="51" t="str">
        <f>IF('3. Input Data'!H654=0,"--",'3. Input Data'!H654)</f>
        <v>--</v>
      </c>
      <c r="J646" s="58">
        <f t="shared" si="93"/>
        <v>0</v>
      </c>
      <c r="K646" s="51" t="str">
        <f>IF('3. Input Data'!I654=0,"--",'3. Input Data'!I654)</f>
        <v>--</v>
      </c>
      <c r="L646" s="58">
        <f t="shared" si="94"/>
        <v>0</v>
      </c>
      <c r="M646" s="51" t="str">
        <f>IF('3. Input Data'!J654=0,"--",'3. Input Data'!J654)</f>
        <v>--</v>
      </c>
      <c r="N646" s="58">
        <f t="shared" si="95"/>
        <v>0</v>
      </c>
      <c r="O646" s="51" t="str">
        <f>IF('3. Input Data'!K654=0,"--",'3. Input Data'!K654)</f>
        <v>--</v>
      </c>
      <c r="P646" s="58">
        <f t="shared" si="96"/>
        <v>0</v>
      </c>
      <c r="Q646" s="51" t="str">
        <f>IF('3. Input Data'!L654=0,"--",'3. Input Data'!L654)</f>
        <v>--</v>
      </c>
      <c r="R646" s="58">
        <f t="shared" si="97"/>
        <v>0</v>
      </c>
      <c r="S646" s="74">
        <f t="shared" si="98"/>
        <v>0</v>
      </c>
      <c r="T646" s="58">
        <f t="shared" si="99"/>
        <v>0</v>
      </c>
    </row>
    <row r="647" spans="1:20" x14ac:dyDescent="0.2">
      <c r="A647" s="71">
        <v>640</v>
      </c>
      <c r="B647" s="39">
        <f>'3. Input Data'!B655</f>
        <v>0</v>
      </c>
      <c r="C647" s="51" t="str">
        <f>IF('3. Input Data'!D655=0,"--",'3. Input Data'!D655)</f>
        <v>--</v>
      </c>
      <c r="D647" s="58">
        <f t="shared" si="90"/>
        <v>0</v>
      </c>
      <c r="E647" s="74" t="str">
        <f>IF('3. Input Data'!E655=0,"--",'3. Input Data'!E655)</f>
        <v>--</v>
      </c>
      <c r="F647" s="58">
        <f t="shared" si="91"/>
        <v>0</v>
      </c>
      <c r="G647" s="51" t="str">
        <f>IF('3. Input Data'!G655=0,"--",'3. Input Data'!G655)</f>
        <v>--</v>
      </c>
      <c r="H647" s="58">
        <f t="shared" si="92"/>
        <v>0</v>
      </c>
      <c r="I647" s="51" t="str">
        <f>IF('3. Input Data'!H655=0,"--",'3. Input Data'!H655)</f>
        <v>--</v>
      </c>
      <c r="J647" s="58">
        <f t="shared" si="93"/>
        <v>0</v>
      </c>
      <c r="K647" s="51" t="str">
        <f>IF('3. Input Data'!I655=0,"--",'3. Input Data'!I655)</f>
        <v>--</v>
      </c>
      <c r="L647" s="58">
        <f t="shared" si="94"/>
        <v>0</v>
      </c>
      <c r="M647" s="51" t="str">
        <f>IF('3. Input Data'!J655=0,"--",'3. Input Data'!J655)</f>
        <v>--</v>
      </c>
      <c r="N647" s="58">
        <f t="shared" si="95"/>
        <v>0</v>
      </c>
      <c r="O647" s="51" t="str">
        <f>IF('3. Input Data'!K655=0,"--",'3. Input Data'!K655)</f>
        <v>--</v>
      </c>
      <c r="P647" s="58">
        <f t="shared" si="96"/>
        <v>0</v>
      </c>
      <c r="Q647" s="51" t="str">
        <f>IF('3. Input Data'!L655=0,"--",'3. Input Data'!L655)</f>
        <v>--</v>
      </c>
      <c r="R647" s="58">
        <f t="shared" si="97"/>
        <v>0</v>
      </c>
      <c r="S647" s="74">
        <f t="shared" si="98"/>
        <v>0</v>
      </c>
      <c r="T647" s="58">
        <f t="shared" si="99"/>
        <v>0</v>
      </c>
    </row>
    <row r="648" spans="1:20" x14ac:dyDescent="0.2">
      <c r="A648" s="71">
        <v>641</v>
      </c>
      <c r="B648" s="39">
        <f>'3. Input Data'!B656</f>
        <v>0</v>
      </c>
      <c r="C648" s="51" t="str">
        <f>IF('3. Input Data'!D656=0,"--",'3. Input Data'!D656)</f>
        <v>--</v>
      </c>
      <c r="D648" s="58">
        <f t="shared" si="90"/>
        <v>0</v>
      </c>
      <c r="E648" s="74" t="str">
        <f>IF('3. Input Data'!E656=0,"--",'3. Input Data'!E656)</f>
        <v>--</v>
      </c>
      <c r="F648" s="58">
        <f t="shared" si="91"/>
        <v>0</v>
      </c>
      <c r="G648" s="51" t="str">
        <f>IF('3. Input Data'!G656=0,"--",'3. Input Data'!G656)</f>
        <v>--</v>
      </c>
      <c r="H648" s="58">
        <f t="shared" si="92"/>
        <v>0</v>
      </c>
      <c r="I648" s="51" t="str">
        <f>IF('3. Input Data'!H656=0,"--",'3. Input Data'!H656)</f>
        <v>--</v>
      </c>
      <c r="J648" s="58">
        <f t="shared" si="93"/>
        <v>0</v>
      </c>
      <c r="K648" s="51" t="str">
        <f>IF('3. Input Data'!I656=0,"--",'3. Input Data'!I656)</f>
        <v>--</v>
      </c>
      <c r="L648" s="58">
        <f t="shared" si="94"/>
        <v>0</v>
      </c>
      <c r="M648" s="51" t="str">
        <f>IF('3. Input Data'!J656=0,"--",'3. Input Data'!J656)</f>
        <v>--</v>
      </c>
      <c r="N648" s="58">
        <f t="shared" si="95"/>
        <v>0</v>
      </c>
      <c r="O648" s="51" t="str">
        <f>IF('3. Input Data'!K656=0,"--",'3. Input Data'!K656)</f>
        <v>--</v>
      </c>
      <c r="P648" s="58">
        <f t="shared" si="96"/>
        <v>0</v>
      </c>
      <c r="Q648" s="51" t="str">
        <f>IF('3. Input Data'!L656=0,"--",'3. Input Data'!L656)</f>
        <v>--</v>
      </c>
      <c r="R648" s="58">
        <f t="shared" si="97"/>
        <v>0</v>
      </c>
      <c r="S648" s="74">
        <f t="shared" si="98"/>
        <v>0</v>
      </c>
      <c r="T648" s="58">
        <f t="shared" si="99"/>
        <v>0</v>
      </c>
    </row>
    <row r="649" spans="1:20" x14ac:dyDescent="0.2">
      <c r="A649" s="71">
        <v>642</v>
      </c>
      <c r="B649" s="39">
        <f>'3. Input Data'!B657</f>
        <v>0</v>
      </c>
      <c r="C649" s="51" t="str">
        <f>IF('3. Input Data'!D657=0,"--",'3. Input Data'!D657)</f>
        <v>--</v>
      </c>
      <c r="D649" s="58">
        <f t="shared" ref="D649:D712" si="100">IF(C649="--",0,LOG10(5+STANDARDIZE(C649,$C$1,$D$2)))</f>
        <v>0</v>
      </c>
      <c r="E649" s="74" t="str">
        <f>IF('3. Input Data'!E657=0,"--",'3. Input Data'!E657)</f>
        <v>--</v>
      </c>
      <c r="F649" s="58">
        <f t="shared" ref="F649:F712" si="101">IF(E649="--",0,LOG10(5+STANDARDIZE(E649,$E$1,$F$2)))</f>
        <v>0</v>
      </c>
      <c r="G649" s="51" t="str">
        <f>IF('3. Input Data'!G657=0,"--",'3. Input Data'!G657)</f>
        <v>--</v>
      </c>
      <c r="H649" s="58">
        <f t="shared" ref="H649:H712" si="102">IF(G649="--",0,LOG10(5+STANDARDIZE(G649,$G$1,$H$2)))</f>
        <v>0</v>
      </c>
      <c r="I649" s="51" t="str">
        <f>IF('3. Input Data'!H657=0,"--",'3. Input Data'!H657)</f>
        <v>--</v>
      </c>
      <c r="J649" s="58">
        <f t="shared" ref="J649:J712" si="103">IF(I649="--",0,LOG10(5+STANDARDIZE(I649,$I$1,$J$2)))</f>
        <v>0</v>
      </c>
      <c r="K649" s="51" t="str">
        <f>IF('3. Input Data'!I657=0,"--",'3. Input Data'!I657)</f>
        <v>--</v>
      </c>
      <c r="L649" s="58">
        <f t="shared" ref="L649:L712" si="104">IF(K649="--",0,LOG10(5+STANDARDIZE(K649,$K$1,$L$2)))</f>
        <v>0</v>
      </c>
      <c r="M649" s="51" t="str">
        <f>IF('3. Input Data'!J657=0,"--",'3. Input Data'!J657)</f>
        <v>--</v>
      </c>
      <c r="N649" s="58">
        <f t="shared" ref="N649:N712" si="105">IF(M649="--",0,LOG10(5+STANDARDIZE(M649,$M$1,$N$2)))</f>
        <v>0</v>
      </c>
      <c r="O649" s="51" t="str">
        <f>IF('3. Input Data'!K657=0,"--",'3. Input Data'!K657)</f>
        <v>--</v>
      </c>
      <c r="P649" s="58">
        <f t="shared" ref="P649:P712" si="106">IF(O649="--",0,LOG10(5+STANDARDIZE(O649,$O$1,$P$2)))</f>
        <v>0</v>
      </c>
      <c r="Q649" s="51" t="str">
        <f>IF('3. Input Data'!L657=0,"--",'3. Input Data'!L657)</f>
        <v>--</v>
      </c>
      <c r="R649" s="58">
        <f t="shared" ref="R649:R712" si="107">IF(Q649="--",0,LOG10(5+STANDARDIZE(Q649,$Q$1,$R$2)))</f>
        <v>0</v>
      </c>
      <c r="S649" s="74">
        <f t="shared" ref="S649:S712" si="108">IF(O649="--",0,O649)+IF(Q649="--",0,Q649)</f>
        <v>0</v>
      </c>
      <c r="T649" s="58">
        <f t="shared" ref="T649:T712" si="109">IF(S649=0,0,LOG10(5+STANDARDIZE(S649,$S$1,$T$2)))</f>
        <v>0</v>
      </c>
    </row>
    <row r="650" spans="1:20" x14ac:dyDescent="0.2">
      <c r="A650" s="71">
        <v>643</v>
      </c>
      <c r="B650" s="39">
        <f>'3. Input Data'!B658</f>
        <v>0</v>
      </c>
      <c r="C650" s="51" t="str">
        <f>IF('3. Input Data'!D658=0,"--",'3. Input Data'!D658)</f>
        <v>--</v>
      </c>
      <c r="D650" s="58">
        <f t="shared" si="100"/>
        <v>0</v>
      </c>
      <c r="E650" s="74" t="str">
        <f>IF('3. Input Data'!E658=0,"--",'3. Input Data'!E658)</f>
        <v>--</v>
      </c>
      <c r="F650" s="58">
        <f t="shared" si="101"/>
        <v>0</v>
      </c>
      <c r="G650" s="51" t="str">
        <f>IF('3. Input Data'!G658=0,"--",'3. Input Data'!G658)</f>
        <v>--</v>
      </c>
      <c r="H650" s="58">
        <f t="shared" si="102"/>
        <v>0</v>
      </c>
      <c r="I650" s="51" t="str">
        <f>IF('3. Input Data'!H658=0,"--",'3. Input Data'!H658)</f>
        <v>--</v>
      </c>
      <c r="J650" s="58">
        <f t="shared" si="103"/>
        <v>0</v>
      </c>
      <c r="K650" s="51" t="str">
        <f>IF('3. Input Data'!I658=0,"--",'3. Input Data'!I658)</f>
        <v>--</v>
      </c>
      <c r="L650" s="58">
        <f t="shared" si="104"/>
        <v>0</v>
      </c>
      <c r="M650" s="51" t="str">
        <f>IF('3. Input Data'!J658=0,"--",'3. Input Data'!J658)</f>
        <v>--</v>
      </c>
      <c r="N650" s="58">
        <f t="shared" si="105"/>
        <v>0</v>
      </c>
      <c r="O650" s="51" t="str">
        <f>IF('3. Input Data'!K658=0,"--",'3. Input Data'!K658)</f>
        <v>--</v>
      </c>
      <c r="P650" s="58">
        <f t="shared" si="106"/>
        <v>0</v>
      </c>
      <c r="Q650" s="51" t="str">
        <f>IF('3. Input Data'!L658=0,"--",'3. Input Data'!L658)</f>
        <v>--</v>
      </c>
      <c r="R650" s="58">
        <f t="shared" si="107"/>
        <v>0</v>
      </c>
      <c r="S650" s="74">
        <f t="shared" si="108"/>
        <v>0</v>
      </c>
      <c r="T650" s="58">
        <f t="shared" si="109"/>
        <v>0</v>
      </c>
    </row>
    <row r="651" spans="1:20" x14ac:dyDescent="0.2">
      <c r="A651" s="71">
        <v>644</v>
      </c>
      <c r="B651" s="39">
        <f>'3. Input Data'!B659</f>
        <v>0</v>
      </c>
      <c r="C651" s="51" t="str">
        <f>IF('3. Input Data'!D659=0,"--",'3. Input Data'!D659)</f>
        <v>--</v>
      </c>
      <c r="D651" s="58">
        <f t="shared" si="100"/>
        <v>0</v>
      </c>
      <c r="E651" s="74" t="str">
        <f>IF('3. Input Data'!E659=0,"--",'3. Input Data'!E659)</f>
        <v>--</v>
      </c>
      <c r="F651" s="58">
        <f t="shared" si="101"/>
        <v>0</v>
      </c>
      <c r="G651" s="51" t="str">
        <f>IF('3. Input Data'!G659=0,"--",'3. Input Data'!G659)</f>
        <v>--</v>
      </c>
      <c r="H651" s="58">
        <f t="shared" si="102"/>
        <v>0</v>
      </c>
      <c r="I651" s="51" t="str">
        <f>IF('3. Input Data'!H659=0,"--",'3. Input Data'!H659)</f>
        <v>--</v>
      </c>
      <c r="J651" s="58">
        <f t="shared" si="103"/>
        <v>0</v>
      </c>
      <c r="K651" s="51" t="str">
        <f>IF('3. Input Data'!I659=0,"--",'3. Input Data'!I659)</f>
        <v>--</v>
      </c>
      <c r="L651" s="58">
        <f t="shared" si="104"/>
        <v>0</v>
      </c>
      <c r="M651" s="51" t="str">
        <f>IF('3. Input Data'!J659=0,"--",'3. Input Data'!J659)</f>
        <v>--</v>
      </c>
      <c r="N651" s="58">
        <f t="shared" si="105"/>
        <v>0</v>
      </c>
      <c r="O651" s="51" t="str">
        <f>IF('3. Input Data'!K659=0,"--",'3. Input Data'!K659)</f>
        <v>--</v>
      </c>
      <c r="P651" s="58">
        <f t="shared" si="106"/>
        <v>0</v>
      </c>
      <c r="Q651" s="51" t="str">
        <f>IF('3. Input Data'!L659=0,"--",'3. Input Data'!L659)</f>
        <v>--</v>
      </c>
      <c r="R651" s="58">
        <f t="shared" si="107"/>
        <v>0</v>
      </c>
      <c r="S651" s="74">
        <f t="shared" si="108"/>
        <v>0</v>
      </c>
      <c r="T651" s="58">
        <f t="shared" si="109"/>
        <v>0</v>
      </c>
    </row>
    <row r="652" spans="1:20" x14ac:dyDescent="0.2">
      <c r="A652" s="71">
        <v>645</v>
      </c>
      <c r="B652" s="39">
        <f>'3. Input Data'!B660</f>
        <v>0</v>
      </c>
      <c r="C652" s="51" t="str">
        <f>IF('3. Input Data'!D660=0,"--",'3. Input Data'!D660)</f>
        <v>--</v>
      </c>
      <c r="D652" s="58">
        <f t="shared" si="100"/>
        <v>0</v>
      </c>
      <c r="E652" s="74" t="str">
        <f>IF('3. Input Data'!E660=0,"--",'3. Input Data'!E660)</f>
        <v>--</v>
      </c>
      <c r="F652" s="58">
        <f t="shared" si="101"/>
        <v>0</v>
      </c>
      <c r="G652" s="51" t="str">
        <f>IF('3. Input Data'!G660=0,"--",'3. Input Data'!G660)</f>
        <v>--</v>
      </c>
      <c r="H652" s="58">
        <f t="shared" si="102"/>
        <v>0</v>
      </c>
      <c r="I652" s="51" t="str">
        <f>IF('3. Input Data'!H660=0,"--",'3. Input Data'!H660)</f>
        <v>--</v>
      </c>
      <c r="J652" s="58">
        <f t="shared" si="103"/>
        <v>0</v>
      </c>
      <c r="K652" s="51" t="str">
        <f>IF('3. Input Data'!I660=0,"--",'3. Input Data'!I660)</f>
        <v>--</v>
      </c>
      <c r="L652" s="58">
        <f t="shared" si="104"/>
        <v>0</v>
      </c>
      <c r="M652" s="51" t="str">
        <f>IF('3. Input Data'!J660=0,"--",'3. Input Data'!J660)</f>
        <v>--</v>
      </c>
      <c r="N652" s="58">
        <f t="shared" si="105"/>
        <v>0</v>
      </c>
      <c r="O652" s="51" t="str">
        <f>IF('3. Input Data'!K660=0,"--",'3. Input Data'!K660)</f>
        <v>--</v>
      </c>
      <c r="P652" s="58">
        <f t="shared" si="106"/>
        <v>0</v>
      </c>
      <c r="Q652" s="51" t="str">
        <f>IF('3. Input Data'!L660=0,"--",'3. Input Data'!L660)</f>
        <v>--</v>
      </c>
      <c r="R652" s="58">
        <f t="shared" si="107"/>
        <v>0</v>
      </c>
      <c r="S652" s="74">
        <f t="shared" si="108"/>
        <v>0</v>
      </c>
      <c r="T652" s="58">
        <f t="shared" si="109"/>
        <v>0</v>
      </c>
    </row>
    <row r="653" spans="1:20" x14ac:dyDescent="0.2">
      <c r="A653" s="71">
        <v>646</v>
      </c>
      <c r="B653" s="39">
        <f>'3. Input Data'!B661</f>
        <v>0</v>
      </c>
      <c r="C653" s="51" t="str">
        <f>IF('3. Input Data'!D661=0,"--",'3. Input Data'!D661)</f>
        <v>--</v>
      </c>
      <c r="D653" s="58">
        <f t="shared" si="100"/>
        <v>0</v>
      </c>
      <c r="E653" s="74" t="str">
        <f>IF('3. Input Data'!E661=0,"--",'3. Input Data'!E661)</f>
        <v>--</v>
      </c>
      <c r="F653" s="58">
        <f t="shared" si="101"/>
        <v>0</v>
      </c>
      <c r="G653" s="51" t="str">
        <f>IF('3. Input Data'!G661=0,"--",'3. Input Data'!G661)</f>
        <v>--</v>
      </c>
      <c r="H653" s="58">
        <f t="shared" si="102"/>
        <v>0</v>
      </c>
      <c r="I653" s="51" t="str">
        <f>IF('3. Input Data'!H661=0,"--",'3. Input Data'!H661)</f>
        <v>--</v>
      </c>
      <c r="J653" s="58">
        <f t="shared" si="103"/>
        <v>0</v>
      </c>
      <c r="K653" s="51" t="str">
        <f>IF('3. Input Data'!I661=0,"--",'3. Input Data'!I661)</f>
        <v>--</v>
      </c>
      <c r="L653" s="58">
        <f t="shared" si="104"/>
        <v>0</v>
      </c>
      <c r="M653" s="51" t="str">
        <f>IF('3. Input Data'!J661=0,"--",'3. Input Data'!J661)</f>
        <v>--</v>
      </c>
      <c r="N653" s="58">
        <f t="shared" si="105"/>
        <v>0</v>
      </c>
      <c r="O653" s="51" t="str">
        <f>IF('3. Input Data'!K661=0,"--",'3. Input Data'!K661)</f>
        <v>--</v>
      </c>
      <c r="P653" s="58">
        <f t="shared" si="106"/>
        <v>0</v>
      </c>
      <c r="Q653" s="51" t="str">
        <f>IF('3. Input Data'!L661=0,"--",'3. Input Data'!L661)</f>
        <v>--</v>
      </c>
      <c r="R653" s="58">
        <f t="shared" si="107"/>
        <v>0</v>
      </c>
      <c r="S653" s="74">
        <f t="shared" si="108"/>
        <v>0</v>
      </c>
      <c r="T653" s="58">
        <f t="shared" si="109"/>
        <v>0</v>
      </c>
    </row>
    <row r="654" spans="1:20" x14ac:dyDescent="0.2">
      <c r="A654" s="71">
        <v>647</v>
      </c>
      <c r="B654" s="39">
        <f>'3. Input Data'!B662</f>
        <v>0</v>
      </c>
      <c r="C654" s="51" t="str">
        <f>IF('3. Input Data'!D662=0,"--",'3. Input Data'!D662)</f>
        <v>--</v>
      </c>
      <c r="D654" s="58">
        <f t="shared" si="100"/>
        <v>0</v>
      </c>
      <c r="E654" s="74" t="str">
        <f>IF('3. Input Data'!E662=0,"--",'3. Input Data'!E662)</f>
        <v>--</v>
      </c>
      <c r="F654" s="58">
        <f t="shared" si="101"/>
        <v>0</v>
      </c>
      <c r="G654" s="51" t="str">
        <f>IF('3. Input Data'!G662=0,"--",'3. Input Data'!G662)</f>
        <v>--</v>
      </c>
      <c r="H654" s="58">
        <f t="shared" si="102"/>
        <v>0</v>
      </c>
      <c r="I654" s="51" t="str">
        <f>IF('3. Input Data'!H662=0,"--",'3. Input Data'!H662)</f>
        <v>--</v>
      </c>
      <c r="J654" s="58">
        <f t="shared" si="103"/>
        <v>0</v>
      </c>
      <c r="K654" s="51" t="str">
        <f>IF('3. Input Data'!I662=0,"--",'3. Input Data'!I662)</f>
        <v>--</v>
      </c>
      <c r="L654" s="58">
        <f t="shared" si="104"/>
        <v>0</v>
      </c>
      <c r="M654" s="51" t="str">
        <f>IF('3. Input Data'!J662=0,"--",'3. Input Data'!J662)</f>
        <v>--</v>
      </c>
      <c r="N654" s="58">
        <f t="shared" si="105"/>
        <v>0</v>
      </c>
      <c r="O654" s="51" t="str">
        <f>IF('3. Input Data'!K662=0,"--",'3. Input Data'!K662)</f>
        <v>--</v>
      </c>
      <c r="P654" s="58">
        <f t="shared" si="106"/>
        <v>0</v>
      </c>
      <c r="Q654" s="51" t="str">
        <f>IF('3. Input Data'!L662=0,"--",'3. Input Data'!L662)</f>
        <v>--</v>
      </c>
      <c r="R654" s="58">
        <f t="shared" si="107"/>
        <v>0</v>
      </c>
      <c r="S654" s="74">
        <f t="shared" si="108"/>
        <v>0</v>
      </c>
      <c r="T654" s="58">
        <f t="shared" si="109"/>
        <v>0</v>
      </c>
    </row>
    <row r="655" spans="1:20" x14ac:dyDescent="0.2">
      <c r="A655" s="71">
        <v>648</v>
      </c>
      <c r="B655" s="39">
        <f>'3. Input Data'!B663</f>
        <v>0</v>
      </c>
      <c r="C655" s="51" t="str">
        <f>IF('3. Input Data'!D663=0,"--",'3. Input Data'!D663)</f>
        <v>--</v>
      </c>
      <c r="D655" s="58">
        <f t="shared" si="100"/>
        <v>0</v>
      </c>
      <c r="E655" s="74" t="str">
        <f>IF('3. Input Data'!E663=0,"--",'3. Input Data'!E663)</f>
        <v>--</v>
      </c>
      <c r="F655" s="58">
        <f t="shared" si="101"/>
        <v>0</v>
      </c>
      <c r="G655" s="51" t="str">
        <f>IF('3. Input Data'!G663=0,"--",'3. Input Data'!G663)</f>
        <v>--</v>
      </c>
      <c r="H655" s="58">
        <f t="shared" si="102"/>
        <v>0</v>
      </c>
      <c r="I655" s="51" t="str">
        <f>IF('3. Input Data'!H663=0,"--",'3. Input Data'!H663)</f>
        <v>--</v>
      </c>
      <c r="J655" s="58">
        <f t="shared" si="103"/>
        <v>0</v>
      </c>
      <c r="K655" s="51" t="str">
        <f>IF('3. Input Data'!I663=0,"--",'3. Input Data'!I663)</f>
        <v>--</v>
      </c>
      <c r="L655" s="58">
        <f t="shared" si="104"/>
        <v>0</v>
      </c>
      <c r="M655" s="51" t="str">
        <f>IF('3. Input Data'!J663=0,"--",'3. Input Data'!J663)</f>
        <v>--</v>
      </c>
      <c r="N655" s="58">
        <f t="shared" si="105"/>
        <v>0</v>
      </c>
      <c r="O655" s="51" t="str">
        <f>IF('3. Input Data'!K663=0,"--",'3. Input Data'!K663)</f>
        <v>--</v>
      </c>
      <c r="P655" s="58">
        <f t="shared" si="106"/>
        <v>0</v>
      </c>
      <c r="Q655" s="51" t="str">
        <f>IF('3. Input Data'!L663=0,"--",'3. Input Data'!L663)</f>
        <v>--</v>
      </c>
      <c r="R655" s="58">
        <f t="shared" si="107"/>
        <v>0</v>
      </c>
      <c r="S655" s="74">
        <f t="shared" si="108"/>
        <v>0</v>
      </c>
      <c r="T655" s="58">
        <f t="shared" si="109"/>
        <v>0</v>
      </c>
    </row>
    <row r="656" spans="1:20" x14ac:dyDescent="0.2">
      <c r="A656" s="71">
        <v>649</v>
      </c>
      <c r="B656" s="39">
        <f>'3. Input Data'!B664</f>
        <v>0</v>
      </c>
      <c r="C656" s="51" t="str">
        <f>IF('3. Input Data'!D664=0,"--",'3. Input Data'!D664)</f>
        <v>--</v>
      </c>
      <c r="D656" s="58">
        <f t="shared" si="100"/>
        <v>0</v>
      </c>
      <c r="E656" s="74" t="str">
        <f>IF('3. Input Data'!E664=0,"--",'3. Input Data'!E664)</f>
        <v>--</v>
      </c>
      <c r="F656" s="58">
        <f t="shared" si="101"/>
        <v>0</v>
      </c>
      <c r="G656" s="51" t="str">
        <f>IF('3. Input Data'!G664=0,"--",'3. Input Data'!G664)</f>
        <v>--</v>
      </c>
      <c r="H656" s="58">
        <f t="shared" si="102"/>
        <v>0</v>
      </c>
      <c r="I656" s="51" t="str">
        <f>IF('3. Input Data'!H664=0,"--",'3. Input Data'!H664)</f>
        <v>--</v>
      </c>
      <c r="J656" s="58">
        <f t="shared" si="103"/>
        <v>0</v>
      </c>
      <c r="K656" s="51" t="str">
        <f>IF('3. Input Data'!I664=0,"--",'3. Input Data'!I664)</f>
        <v>--</v>
      </c>
      <c r="L656" s="58">
        <f t="shared" si="104"/>
        <v>0</v>
      </c>
      <c r="M656" s="51" t="str">
        <f>IF('3. Input Data'!J664=0,"--",'3. Input Data'!J664)</f>
        <v>--</v>
      </c>
      <c r="N656" s="58">
        <f t="shared" si="105"/>
        <v>0</v>
      </c>
      <c r="O656" s="51" t="str">
        <f>IF('3. Input Data'!K664=0,"--",'3. Input Data'!K664)</f>
        <v>--</v>
      </c>
      <c r="P656" s="58">
        <f t="shared" si="106"/>
        <v>0</v>
      </c>
      <c r="Q656" s="51" t="str">
        <f>IF('3. Input Data'!L664=0,"--",'3. Input Data'!L664)</f>
        <v>--</v>
      </c>
      <c r="R656" s="58">
        <f t="shared" si="107"/>
        <v>0</v>
      </c>
      <c r="S656" s="74">
        <f t="shared" si="108"/>
        <v>0</v>
      </c>
      <c r="T656" s="58">
        <f t="shared" si="109"/>
        <v>0</v>
      </c>
    </row>
    <row r="657" spans="1:20" x14ac:dyDescent="0.2">
      <c r="A657" s="71">
        <v>650</v>
      </c>
      <c r="B657" s="39">
        <f>'3. Input Data'!B665</f>
        <v>0</v>
      </c>
      <c r="C657" s="51" t="str">
        <f>IF('3. Input Data'!D665=0,"--",'3. Input Data'!D665)</f>
        <v>--</v>
      </c>
      <c r="D657" s="58">
        <f t="shared" si="100"/>
        <v>0</v>
      </c>
      <c r="E657" s="74" t="str">
        <f>IF('3. Input Data'!E665=0,"--",'3. Input Data'!E665)</f>
        <v>--</v>
      </c>
      <c r="F657" s="58">
        <f t="shared" si="101"/>
        <v>0</v>
      </c>
      <c r="G657" s="51" t="str">
        <f>IF('3. Input Data'!G665=0,"--",'3. Input Data'!G665)</f>
        <v>--</v>
      </c>
      <c r="H657" s="58">
        <f t="shared" si="102"/>
        <v>0</v>
      </c>
      <c r="I657" s="51" t="str">
        <f>IF('3. Input Data'!H665=0,"--",'3. Input Data'!H665)</f>
        <v>--</v>
      </c>
      <c r="J657" s="58">
        <f t="shared" si="103"/>
        <v>0</v>
      </c>
      <c r="K657" s="51" t="str">
        <f>IF('3. Input Data'!I665=0,"--",'3. Input Data'!I665)</f>
        <v>--</v>
      </c>
      <c r="L657" s="58">
        <f t="shared" si="104"/>
        <v>0</v>
      </c>
      <c r="M657" s="51" t="str">
        <f>IF('3. Input Data'!J665=0,"--",'3. Input Data'!J665)</f>
        <v>--</v>
      </c>
      <c r="N657" s="58">
        <f t="shared" si="105"/>
        <v>0</v>
      </c>
      <c r="O657" s="51" t="str">
        <f>IF('3. Input Data'!K665=0,"--",'3. Input Data'!K665)</f>
        <v>--</v>
      </c>
      <c r="P657" s="58">
        <f t="shared" si="106"/>
        <v>0</v>
      </c>
      <c r="Q657" s="51" t="str">
        <f>IF('3. Input Data'!L665=0,"--",'3. Input Data'!L665)</f>
        <v>--</v>
      </c>
      <c r="R657" s="58">
        <f t="shared" si="107"/>
        <v>0</v>
      </c>
      <c r="S657" s="74">
        <f t="shared" si="108"/>
        <v>0</v>
      </c>
      <c r="T657" s="58">
        <f t="shared" si="109"/>
        <v>0</v>
      </c>
    </row>
    <row r="658" spans="1:20" x14ac:dyDescent="0.2">
      <c r="A658" s="71">
        <v>651</v>
      </c>
      <c r="B658" s="39">
        <f>'3. Input Data'!B666</f>
        <v>0</v>
      </c>
      <c r="C658" s="51" t="str">
        <f>IF('3. Input Data'!D666=0,"--",'3. Input Data'!D666)</f>
        <v>--</v>
      </c>
      <c r="D658" s="58">
        <f t="shared" si="100"/>
        <v>0</v>
      </c>
      <c r="E658" s="74" t="str">
        <f>IF('3. Input Data'!E666=0,"--",'3. Input Data'!E666)</f>
        <v>--</v>
      </c>
      <c r="F658" s="58">
        <f t="shared" si="101"/>
        <v>0</v>
      </c>
      <c r="G658" s="51" t="str">
        <f>IF('3. Input Data'!G666=0,"--",'3. Input Data'!G666)</f>
        <v>--</v>
      </c>
      <c r="H658" s="58">
        <f t="shared" si="102"/>
        <v>0</v>
      </c>
      <c r="I658" s="51" t="str">
        <f>IF('3. Input Data'!H666=0,"--",'3. Input Data'!H666)</f>
        <v>--</v>
      </c>
      <c r="J658" s="58">
        <f t="shared" si="103"/>
        <v>0</v>
      </c>
      <c r="K658" s="51" t="str">
        <f>IF('3. Input Data'!I666=0,"--",'3. Input Data'!I666)</f>
        <v>--</v>
      </c>
      <c r="L658" s="58">
        <f t="shared" si="104"/>
        <v>0</v>
      </c>
      <c r="M658" s="51" t="str">
        <f>IF('3. Input Data'!J666=0,"--",'3. Input Data'!J666)</f>
        <v>--</v>
      </c>
      <c r="N658" s="58">
        <f t="shared" si="105"/>
        <v>0</v>
      </c>
      <c r="O658" s="51" t="str">
        <f>IF('3. Input Data'!K666=0,"--",'3. Input Data'!K666)</f>
        <v>--</v>
      </c>
      <c r="P658" s="58">
        <f t="shared" si="106"/>
        <v>0</v>
      </c>
      <c r="Q658" s="51" t="str">
        <f>IF('3. Input Data'!L666=0,"--",'3. Input Data'!L666)</f>
        <v>--</v>
      </c>
      <c r="R658" s="58">
        <f t="shared" si="107"/>
        <v>0</v>
      </c>
      <c r="S658" s="74">
        <f t="shared" si="108"/>
        <v>0</v>
      </c>
      <c r="T658" s="58">
        <f t="shared" si="109"/>
        <v>0</v>
      </c>
    </row>
    <row r="659" spans="1:20" x14ac:dyDescent="0.2">
      <c r="A659" s="71">
        <v>652</v>
      </c>
      <c r="B659" s="39">
        <f>'3. Input Data'!B667</f>
        <v>0</v>
      </c>
      <c r="C659" s="51" t="str">
        <f>IF('3. Input Data'!D667=0,"--",'3. Input Data'!D667)</f>
        <v>--</v>
      </c>
      <c r="D659" s="58">
        <f t="shared" si="100"/>
        <v>0</v>
      </c>
      <c r="E659" s="74" t="str">
        <f>IF('3. Input Data'!E667=0,"--",'3. Input Data'!E667)</f>
        <v>--</v>
      </c>
      <c r="F659" s="58">
        <f t="shared" si="101"/>
        <v>0</v>
      </c>
      <c r="G659" s="51" t="str">
        <f>IF('3. Input Data'!G667=0,"--",'3. Input Data'!G667)</f>
        <v>--</v>
      </c>
      <c r="H659" s="58">
        <f t="shared" si="102"/>
        <v>0</v>
      </c>
      <c r="I659" s="51" t="str">
        <f>IF('3. Input Data'!H667=0,"--",'3. Input Data'!H667)</f>
        <v>--</v>
      </c>
      <c r="J659" s="58">
        <f t="shared" si="103"/>
        <v>0</v>
      </c>
      <c r="K659" s="51" t="str">
        <f>IF('3. Input Data'!I667=0,"--",'3. Input Data'!I667)</f>
        <v>--</v>
      </c>
      <c r="L659" s="58">
        <f t="shared" si="104"/>
        <v>0</v>
      </c>
      <c r="M659" s="51" t="str">
        <f>IF('3. Input Data'!J667=0,"--",'3. Input Data'!J667)</f>
        <v>--</v>
      </c>
      <c r="N659" s="58">
        <f t="shared" si="105"/>
        <v>0</v>
      </c>
      <c r="O659" s="51" t="str">
        <f>IF('3. Input Data'!K667=0,"--",'3. Input Data'!K667)</f>
        <v>--</v>
      </c>
      <c r="P659" s="58">
        <f t="shared" si="106"/>
        <v>0</v>
      </c>
      <c r="Q659" s="51" t="str">
        <f>IF('3. Input Data'!L667=0,"--",'3. Input Data'!L667)</f>
        <v>--</v>
      </c>
      <c r="R659" s="58">
        <f t="shared" si="107"/>
        <v>0</v>
      </c>
      <c r="S659" s="74">
        <f t="shared" si="108"/>
        <v>0</v>
      </c>
      <c r="T659" s="58">
        <f t="shared" si="109"/>
        <v>0</v>
      </c>
    </row>
    <row r="660" spans="1:20" x14ac:dyDescent="0.2">
      <c r="A660" s="71">
        <v>653</v>
      </c>
      <c r="B660" s="39">
        <f>'3. Input Data'!B668</f>
        <v>0</v>
      </c>
      <c r="C660" s="51" t="str">
        <f>IF('3. Input Data'!D668=0,"--",'3. Input Data'!D668)</f>
        <v>--</v>
      </c>
      <c r="D660" s="58">
        <f t="shared" si="100"/>
        <v>0</v>
      </c>
      <c r="E660" s="74" t="str">
        <f>IF('3. Input Data'!E668=0,"--",'3. Input Data'!E668)</f>
        <v>--</v>
      </c>
      <c r="F660" s="58">
        <f t="shared" si="101"/>
        <v>0</v>
      </c>
      <c r="G660" s="51" t="str">
        <f>IF('3. Input Data'!G668=0,"--",'3. Input Data'!G668)</f>
        <v>--</v>
      </c>
      <c r="H660" s="58">
        <f t="shared" si="102"/>
        <v>0</v>
      </c>
      <c r="I660" s="51" t="str">
        <f>IF('3. Input Data'!H668=0,"--",'3. Input Data'!H668)</f>
        <v>--</v>
      </c>
      <c r="J660" s="58">
        <f t="shared" si="103"/>
        <v>0</v>
      </c>
      <c r="K660" s="51" t="str">
        <f>IF('3. Input Data'!I668=0,"--",'3. Input Data'!I668)</f>
        <v>--</v>
      </c>
      <c r="L660" s="58">
        <f t="shared" si="104"/>
        <v>0</v>
      </c>
      <c r="M660" s="51" t="str">
        <f>IF('3. Input Data'!J668=0,"--",'3. Input Data'!J668)</f>
        <v>--</v>
      </c>
      <c r="N660" s="58">
        <f t="shared" si="105"/>
        <v>0</v>
      </c>
      <c r="O660" s="51" t="str">
        <f>IF('3. Input Data'!K668=0,"--",'3. Input Data'!K668)</f>
        <v>--</v>
      </c>
      <c r="P660" s="58">
        <f t="shared" si="106"/>
        <v>0</v>
      </c>
      <c r="Q660" s="51" t="str">
        <f>IF('3. Input Data'!L668=0,"--",'3. Input Data'!L668)</f>
        <v>--</v>
      </c>
      <c r="R660" s="58">
        <f t="shared" si="107"/>
        <v>0</v>
      </c>
      <c r="S660" s="74">
        <f t="shared" si="108"/>
        <v>0</v>
      </c>
      <c r="T660" s="58">
        <f t="shared" si="109"/>
        <v>0</v>
      </c>
    </row>
    <row r="661" spans="1:20" x14ac:dyDescent="0.2">
      <c r="A661" s="71">
        <v>654</v>
      </c>
      <c r="B661" s="39">
        <f>'3. Input Data'!B669</f>
        <v>0</v>
      </c>
      <c r="C661" s="51" t="str">
        <f>IF('3. Input Data'!D669=0,"--",'3. Input Data'!D669)</f>
        <v>--</v>
      </c>
      <c r="D661" s="58">
        <f t="shared" si="100"/>
        <v>0</v>
      </c>
      <c r="E661" s="74" t="str">
        <f>IF('3. Input Data'!E669=0,"--",'3. Input Data'!E669)</f>
        <v>--</v>
      </c>
      <c r="F661" s="58">
        <f t="shared" si="101"/>
        <v>0</v>
      </c>
      <c r="G661" s="51" t="str">
        <f>IF('3. Input Data'!G669=0,"--",'3. Input Data'!G669)</f>
        <v>--</v>
      </c>
      <c r="H661" s="58">
        <f t="shared" si="102"/>
        <v>0</v>
      </c>
      <c r="I661" s="51" t="str">
        <f>IF('3. Input Data'!H669=0,"--",'3. Input Data'!H669)</f>
        <v>--</v>
      </c>
      <c r="J661" s="58">
        <f t="shared" si="103"/>
        <v>0</v>
      </c>
      <c r="K661" s="51" t="str">
        <f>IF('3. Input Data'!I669=0,"--",'3. Input Data'!I669)</f>
        <v>--</v>
      </c>
      <c r="L661" s="58">
        <f t="shared" si="104"/>
        <v>0</v>
      </c>
      <c r="M661" s="51" t="str">
        <f>IF('3. Input Data'!J669=0,"--",'3. Input Data'!J669)</f>
        <v>--</v>
      </c>
      <c r="N661" s="58">
        <f t="shared" si="105"/>
        <v>0</v>
      </c>
      <c r="O661" s="51" t="str">
        <f>IF('3. Input Data'!K669=0,"--",'3. Input Data'!K669)</f>
        <v>--</v>
      </c>
      <c r="P661" s="58">
        <f t="shared" si="106"/>
        <v>0</v>
      </c>
      <c r="Q661" s="51" t="str">
        <f>IF('3. Input Data'!L669=0,"--",'3. Input Data'!L669)</f>
        <v>--</v>
      </c>
      <c r="R661" s="58">
        <f t="shared" si="107"/>
        <v>0</v>
      </c>
      <c r="S661" s="74">
        <f t="shared" si="108"/>
        <v>0</v>
      </c>
      <c r="T661" s="58">
        <f t="shared" si="109"/>
        <v>0</v>
      </c>
    </row>
    <row r="662" spans="1:20" x14ac:dyDescent="0.2">
      <c r="A662" s="71">
        <v>655</v>
      </c>
      <c r="B662" s="39">
        <f>'3. Input Data'!B670</f>
        <v>0</v>
      </c>
      <c r="C662" s="51" t="str">
        <f>IF('3. Input Data'!D670=0,"--",'3. Input Data'!D670)</f>
        <v>--</v>
      </c>
      <c r="D662" s="58">
        <f t="shared" si="100"/>
        <v>0</v>
      </c>
      <c r="E662" s="74" t="str">
        <f>IF('3. Input Data'!E670=0,"--",'3. Input Data'!E670)</f>
        <v>--</v>
      </c>
      <c r="F662" s="58">
        <f t="shared" si="101"/>
        <v>0</v>
      </c>
      <c r="G662" s="51" t="str">
        <f>IF('3. Input Data'!G670=0,"--",'3. Input Data'!G670)</f>
        <v>--</v>
      </c>
      <c r="H662" s="58">
        <f t="shared" si="102"/>
        <v>0</v>
      </c>
      <c r="I662" s="51" t="str">
        <f>IF('3. Input Data'!H670=0,"--",'3. Input Data'!H670)</f>
        <v>--</v>
      </c>
      <c r="J662" s="58">
        <f t="shared" si="103"/>
        <v>0</v>
      </c>
      <c r="K662" s="51" t="str">
        <f>IF('3. Input Data'!I670=0,"--",'3. Input Data'!I670)</f>
        <v>--</v>
      </c>
      <c r="L662" s="58">
        <f t="shared" si="104"/>
        <v>0</v>
      </c>
      <c r="M662" s="51" t="str">
        <f>IF('3. Input Data'!J670=0,"--",'3. Input Data'!J670)</f>
        <v>--</v>
      </c>
      <c r="N662" s="58">
        <f t="shared" si="105"/>
        <v>0</v>
      </c>
      <c r="O662" s="51" t="str">
        <f>IF('3. Input Data'!K670=0,"--",'3. Input Data'!K670)</f>
        <v>--</v>
      </c>
      <c r="P662" s="58">
        <f t="shared" si="106"/>
        <v>0</v>
      </c>
      <c r="Q662" s="51" t="str">
        <f>IF('3. Input Data'!L670=0,"--",'3. Input Data'!L670)</f>
        <v>--</v>
      </c>
      <c r="R662" s="58">
        <f t="shared" si="107"/>
        <v>0</v>
      </c>
      <c r="S662" s="74">
        <f t="shared" si="108"/>
        <v>0</v>
      </c>
      <c r="T662" s="58">
        <f t="shared" si="109"/>
        <v>0</v>
      </c>
    </row>
    <row r="663" spans="1:20" x14ac:dyDescent="0.2">
      <c r="A663" s="71">
        <v>656</v>
      </c>
      <c r="B663" s="39">
        <f>'3. Input Data'!B671</f>
        <v>0</v>
      </c>
      <c r="C663" s="51" t="str">
        <f>IF('3. Input Data'!D671=0,"--",'3. Input Data'!D671)</f>
        <v>--</v>
      </c>
      <c r="D663" s="58">
        <f t="shared" si="100"/>
        <v>0</v>
      </c>
      <c r="E663" s="74" t="str">
        <f>IF('3. Input Data'!E671=0,"--",'3. Input Data'!E671)</f>
        <v>--</v>
      </c>
      <c r="F663" s="58">
        <f t="shared" si="101"/>
        <v>0</v>
      </c>
      <c r="G663" s="51" t="str">
        <f>IF('3. Input Data'!G671=0,"--",'3. Input Data'!G671)</f>
        <v>--</v>
      </c>
      <c r="H663" s="58">
        <f t="shared" si="102"/>
        <v>0</v>
      </c>
      <c r="I663" s="51" t="str">
        <f>IF('3. Input Data'!H671=0,"--",'3. Input Data'!H671)</f>
        <v>--</v>
      </c>
      <c r="J663" s="58">
        <f t="shared" si="103"/>
        <v>0</v>
      </c>
      <c r="K663" s="51" t="str">
        <f>IF('3. Input Data'!I671=0,"--",'3. Input Data'!I671)</f>
        <v>--</v>
      </c>
      <c r="L663" s="58">
        <f t="shared" si="104"/>
        <v>0</v>
      </c>
      <c r="M663" s="51" t="str">
        <f>IF('3. Input Data'!J671=0,"--",'3. Input Data'!J671)</f>
        <v>--</v>
      </c>
      <c r="N663" s="58">
        <f t="shared" si="105"/>
        <v>0</v>
      </c>
      <c r="O663" s="51" t="str">
        <f>IF('3. Input Data'!K671=0,"--",'3. Input Data'!K671)</f>
        <v>--</v>
      </c>
      <c r="P663" s="58">
        <f t="shared" si="106"/>
        <v>0</v>
      </c>
      <c r="Q663" s="51" t="str">
        <f>IF('3. Input Data'!L671=0,"--",'3. Input Data'!L671)</f>
        <v>--</v>
      </c>
      <c r="R663" s="58">
        <f t="shared" si="107"/>
        <v>0</v>
      </c>
      <c r="S663" s="74">
        <f t="shared" si="108"/>
        <v>0</v>
      </c>
      <c r="T663" s="58">
        <f t="shared" si="109"/>
        <v>0</v>
      </c>
    </row>
    <row r="664" spans="1:20" x14ac:dyDescent="0.2">
      <c r="A664" s="71">
        <v>657</v>
      </c>
      <c r="B664" s="39">
        <f>'3. Input Data'!B672</f>
        <v>0</v>
      </c>
      <c r="C664" s="51" t="str">
        <f>IF('3. Input Data'!D672=0,"--",'3. Input Data'!D672)</f>
        <v>--</v>
      </c>
      <c r="D664" s="58">
        <f t="shared" si="100"/>
        <v>0</v>
      </c>
      <c r="E664" s="74" t="str">
        <f>IF('3. Input Data'!E672=0,"--",'3. Input Data'!E672)</f>
        <v>--</v>
      </c>
      <c r="F664" s="58">
        <f t="shared" si="101"/>
        <v>0</v>
      </c>
      <c r="G664" s="51" t="str">
        <f>IF('3. Input Data'!G672=0,"--",'3. Input Data'!G672)</f>
        <v>--</v>
      </c>
      <c r="H664" s="58">
        <f t="shared" si="102"/>
        <v>0</v>
      </c>
      <c r="I664" s="51" t="str">
        <f>IF('3. Input Data'!H672=0,"--",'3. Input Data'!H672)</f>
        <v>--</v>
      </c>
      <c r="J664" s="58">
        <f t="shared" si="103"/>
        <v>0</v>
      </c>
      <c r="K664" s="51" t="str">
        <f>IF('3. Input Data'!I672=0,"--",'3. Input Data'!I672)</f>
        <v>--</v>
      </c>
      <c r="L664" s="58">
        <f t="shared" si="104"/>
        <v>0</v>
      </c>
      <c r="M664" s="51" t="str">
        <f>IF('3. Input Data'!J672=0,"--",'3. Input Data'!J672)</f>
        <v>--</v>
      </c>
      <c r="N664" s="58">
        <f t="shared" si="105"/>
        <v>0</v>
      </c>
      <c r="O664" s="51" t="str">
        <f>IF('3. Input Data'!K672=0,"--",'3. Input Data'!K672)</f>
        <v>--</v>
      </c>
      <c r="P664" s="58">
        <f t="shared" si="106"/>
        <v>0</v>
      </c>
      <c r="Q664" s="51" t="str">
        <f>IF('3. Input Data'!L672=0,"--",'3. Input Data'!L672)</f>
        <v>--</v>
      </c>
      <c r="R664" s="58">
        <f t="shared" si="107"/>
        <v>0</v>
      </c>
      <c r="S664" s="74">
        <f t="shared" si="108"/>
        <v>0</v>
      </c>
      <c r="T664" s="58">
        <f t="shared" si="109"/>
        <v>0</v>
      </c>
    </row>
    <row r="665" spans="1:20" x14ac:dyDescent="0.2">
      <c r="A665" s="71">
        <v>658</v>
      </c>
      <c r="B665" s="39">
        <f>'3. Input Data'!B673</f>
        <v>0</v>
      </c>
      <c r="C665" s="51" t="str">
        <f>IF('3. Input Data'!D673=0,"--",'3. Input Data'!D673)</f>
        <v>--</v>
      </c>
      <c r="D665" s="58">
        <f t="shared" si="100"/>
        <v>0</v>
      </c>
      <c r="E665" s="74" t="str">
        <f>IF('3. Input Data'!E673=0,"--",'3. Input Data'!E673)</f>
        <v>--</v>
      </c>
      <c r="F665" s="58">
        <f t="shared" si="101"/>
        <v>0</v>
      </c>
      <c r="G665" s="51" t="str">
        <f>IF('3. Input Data'!G673=0,"--",'3. Input Data'!G673)</f>
        <v>--</v>
      </c>
      <c r="H665" s="58">
        <f t="shared" si="102"/>
        <v>0</v>
      </c>
      <c r="I665" s="51" t="str">
        <f>IF('3. Input Data'!H673=0,"--",'3. Input Data'!H673)</f>
        <v>--</v>
      </c>
      <c r="J665" s="58">
        <f t="shared" si="103"/>
        <v>0</v>
      </c>
      <c r="K665" s="51" t="str">
        <f>IF('3. Input Data'!I673=0,"--",'3. Input Data'!I673)</f>
        <v>--</v>
      </c>
      <c r="L665" s="58">
        <f t="shared" si="104"/>
        <v>0</v>
      </c>
      <c r="M665" s="51" t="str">
        <f>IF('3. Input Data'!J673=0,"--",'3. Input Data'!J673)</f>
        <v>--</v>
      </c>
      <c r="N665" s="58">
        <f t="shared" si="105"/>
        <v>0</v>
      </c>
      <c r="O665" s="51" t="str">
        <f>IF('3. Input Data'!K673=0,"--",'3. Input Data'!K673)</f>
        <v>--</v>
      </c>
      <c r="P665" s="58">
        <f t="shared" si="106"/>
        <v>0</v>
      </c>
      <c r="Q665" s="51" t="str">
        <f>IF('3. Input Data'!L673=0,"--",'3. Input Data'!L673)</f>
        <v>--</v>
      </c>
      <c r="R665" s="58">
        <f t="shared" si="107"/>
        <v>0</v>
      </c>
      <c r="S665" s="74">
        <f t="shared" si="108"/>
        <v>0</v>
      </c>
      <c r="T665" s="58">
        <f t="shared" si="109"/>
        <v>0</v>
      </c>
    </row>
    <row r="666" spans="1:20" x14ac:dyDescent="0.2">
      <c r="A666" s="71">
        <v>659</v>
      </c>
      <c r="B666" s="39">
        <f>'3. Input Data'!B674</f>
        <v>0</v>
      </c>
      <c r="C666" s="51" t="str">
        <f>IF('3. Input Data'!D674=0,"--",'3. Input Data'!D674)</f>
        <v>--</v>
      </c>
      <c r="D666" s="58">
        <f t="shared" si="100"/>
        <v>0</v>
      </c>
      <c r="E666" s="74" t="str">
        <f>IF('3. Input Data'!E674=0,"--",'3. Input Data'!E674)</f>
        <v>--</v>
      </c>
      <c r="F666" s="58">
        <f t="shared" si="101"/>
        <v>0</v>
      </c>
      <c r="G666" s="51" t="str">
        <f>IF('3. Input Data'!G674=0,"--",'3. Input Data'!G674)</f>
        <v>--</v>
      </c>
      <c r="H666" s="58">
        <f t="shared" si="102"/>
        <v>0</v>
      </c>
      <c r="I666" s="51" t="str">
        <f>IF('3. Input Data'!H674=0,"--",'3. Input Data'!H674)</f>
        <v>--</v>
      </c>
      <c r="J666" s="58">
        <f t="shared" si="103"/>
        <v>0</v>
      </c>
      <c r="K666" s="51" t="str">
        <f>IF('3. Input Data'!I674=0,"--",'3. Input Data'!I674)</f>
        <v>--</v>
      </c>
      <c r="L666" s="58">
        <f t="shared" si="104"/>
        <v>0</v>
      </c>
      <c r="M666" s="51" t="str">
        <f>IF('3. Input Data'!J674=0,"--",'3. Input Data'!J674)</f>
        <v>--</v>
      </c>
      <c r="N666" s="58">
        <f t="shared" si="105"/>
        <v>0</v>
      </c>
      <c r="O666" s="51" t="str">
        <f>IF('3. Input Data'!K674=0,"--",'3. Input Data'!K674)</f>
        <v>--</v>
      </c>
      <c r="P666" s="58">
        <f t="shared" si="106"/>
        <v>0</v>
      </c>
      <c r="Q666" s="51" t="str">
        <f>IF('3. Input Data'!L674=0,"--",'3. Input Data'!L674)</f>
        <v>--</v>
      </c>
      <c r="R666" s="58">
        <f t="shared" si="107"/>
        <v>0</v>
      </c>
      <c r="S666" s="74">
        <f t="shared" si="108"/>
        <v>0</v>
      </c>
      <c r="T666" s="58">
        <f t="shared" si="109"/>
        <v>0</v>
      </c>
    </row>
    <row r="667" spans="1:20" x14ac:dyDescent="0.2">
      <c r="A667" s="71">
        <v>660</v>
      </c>
      <c r="B667" s="39">
        <f>'3. Input Data'!B675</f>
        <v>0</v>
      </c>
      <c r="C667" s="51" t="str">
        <f>IF('3. Input Data'!D675=0,"--",'3. Input Data'!D675)</f>
        <v>--</v>
      </c>
      <c r="D667" s="58">
        <f t="shared" si="100"/>
        <v>0</v>
      </c>
      <c r="E667" s="74" t="str">
        <f>IF('3. Input Data'!E675=0,"--",'3. Input Data'!E675)</f>
        <v>--</v>
      </c>
      <c r="F667" s="58">
        <f t="shared" si="101"/>
        <v>0</v>
      </c>
      <c r="G667" s="51" t="str">
        <f>IF('3. Input Data'!G675=0,"--",'3. Input Data'!G675)</f>
        <v>--</v>
      </c>
      <c r="H667" s="58">
        <f t="shared" si="102"/>
        <v>0</v>
      </c>
      <c r="I667" s="51" t="str">
        <f>IF('3. Input Data'!H675=0,"--",'3. Input Data'!H675)</f>
        <v>--</v>
      </c>
      <c r="J667" s="58">
        <f t="shared" si="103"/>
        <v>0</v>
      </c>
      <c r="K667" s="51" t="str">
        <f>IF('3. Input Data'!I675=0,"--",'3. Input Data'!I675)</f>
        <v>--</v>
      </c>
      <c r="L667" s="58">
        <f t="shared" si="104"/>
        <v>0</v>
      </c>
      <c r="M667" s="51" t="str">
        <f>IF('3. Input Data'!J675=0,"--",'3. Input Data'!J675)</f>
        <v>--</v>
      </c>
      <c r="N667" s="58">
        <f t="shared" si="105"/>
        <v>0</v>
      </c>
      <c r="O667" s="51" t="str">
        <f>IF('3. Input Data'!K675=0,"--",'3. Input Data'!K675)</f>
        <v>--</v>
      </c>
      <c r="P667" s="58">
        <f t="shared" si="106"/>
        <v>0</v>
      </c>
      <c r="Q667" s="51" t="str">
        <f>IF('3. Input Data'!L675=0,"--",'3. Input Data'!L675)</f>
        <v>--</v>
      </c>
      <c r="R667" s="58">
        <f t="shared" si="107"/>
        <v>0</v>
      </c>
      <c r="S667" s="74">
        <f t="shared" si="108"/>
        <v>0</v>
      </c>
      <c r="T667" s="58">
        <f t="shared" si="109"/>
        <v>0</v>
      </c>
    </row>
    <row r="668" spans="1:20" x14ac:dyDescent="0.2">
      <c r="A668" s="71">
        <v>661</v>
      </c>
      <c r="B668" s="39">
        <f>'3. Input Data'!B676</f>
        <v>0</v>
      </c>
      <c r="C668" s="51" t="str">
        <f>IF('3. Input Data'!D676=0,"--",'3. Input Data'!D676)</f>
        <v>--</v>
      </c>
      <c r="D668" s="58">
        <f t="shared" si="100"/>
        <v>0</v>
      </c>
      <c r="E668" s="74" t="str">
        <f>IF('3. Input Data'!E676=0,"--",'3. Input Data'!E676)</f>
        <v>--</v>
      </c>
      <c r="F668" s="58">
        <f t="shared" si="101"/>
        <v>0</v>
      </c>
      <c r="G668" s="51" t="str">
        <f>IF('3. Input Data'!G676=0,"--",'3. Input Data'!G676)</f>
        <v>--</v>
      </c>
      <c r="H668" s="58">
        <f t="shared" si="102"/>
        <v>0</v>
      </c>
      <c r="I668" s="51" t="str">
        <f>IF('3. Input Data'!H676=0,"--",'3. Input Data'!H676)</f>
        <v>--</v>
      </c>
      <c r="J668" s="58">
        <f t="shared" si="103"/>
        <v>0</v>
      </c>
      <c r="K668" s="51" t="str">
        <f>IF('3. Input Data'!I676=0,"--",'3. Input Data'!I676)</f>
        <v>--</v>
      </c>
      <c r="L668" s="58">
        <f t="shared" si="104"/>
        <v>0</v>
      </c>
      <c r="M668" s="51" t="str">
        <f>IF('3. Input Data'!J676=0,"--",'3. Input Data'!J676)</f>
        <v>--</v>
      </c>
      <c r="N668" s="58">
        <f t="shared" si="105"/>
        <v>0</v>
      </c>
      <c r="O668" s="51" t="str">
        <f>IF('3. Input Data'!K676=0,"--",'3. Input Data'!K676)</f>
        <v>--</v>
      </c>
      <c r="P668" s="58">
        <f t="shared" si="106"/>
        <v>0</v>
      </c>
      <c r="Q668" s="51" t="str">
        <f>IF('3. Input Data'!L676=0,"--",'3. Input Data'!L676)</f>
        <v>--</v>
      </c>
      <c r="R668" s="58">
        <f t="shared" si="107"/>
        <v>0</v>
      </c>
      <c r="S668" s="74">
        <f t="shared" si="108"/>
        <v>0</v>
      </c>
      <c r="T668" s="58">
        <f t="shared" si="109"/>
        <v>0</v>
      </c>
    </row>
    <row r="669" spans="1:20" x14ac:dyDescent="0.2">
      <c r="A669" s="71">
        <v>662</v>
      </c>
      <c r="B669" s="39">
        <f>'3. Input Data'!B677</f>
        <v>0</v>
      </c>
      <c r="C669" s="51" t="str">
        <f>IF('3. Input Data'!D677=0,"--",'3. Input Data'!D677)</f>
        <v>--</v>
      </c>
      <c r="D669" s="58">
        <f t="shared" si="100"/>
        <v>0</v>
      </c>
      <c r="E669" s="74" t="str">
        <f>IF('3. Input Data'!E677=0,"--",'3. Input Data'!E677)</f>
        <v>--</v>
      </c>
      <c r="F669" s="58">
        <f t="shared" si="101"/>
        <v>0</v>
      </c>
      <c r="G669" s="51" t="str">
        <f>IF('3. Input Data'!G677=0,"--",'3. Input Data'!G677)</f>
        <v>--</v>
      </c>
      <c r="H669" s="58">
        <f t="shared" si="102"/>
        <v>0</v>
      </c>
      <c r="I669" s="51" t="str">
        <f>IF('3. Input Data'!H677=0,"--",'3. Input Data'!H677)</f>
        <v>--</v>
      </c>
      <c r="J669" s="58">
        <f t="shared" si="103"/>
        <v>0</v>
      </c>
      <c r="K669" s="51" t="str">
        <f>IF('3. Input Data'!I677=0,"--",'3. Input Data'!I677)</f>
        <v>--</v>
      </c>
      <c r="L669" s="58">
        <f t="shared" si="104"/>
        <v>0</v>
      </c>
      <c r="M669" s="51" t="str">
        <f>IF('3. Input Data'!J677=0,"--",'3. Input Data'!J677)</f>
        <v>--</v>
      </c>
      <c r="N669" s="58">
        <f t="shared" si="105"/>
        <v>0</v>
      </c>
      <c r="O669" s="51" t="str">
        <f>IF('3. Input Data'!K677=0,"--",'3. Input Data'!K677)</f>
        <v>--</v>
      </c>
      <c r="P669" s="58">
        <f t="shared" si="106"/>
        <v>0</v>
      </c>
      <c r="Q669" s="51" t="str">
        <f>IF('3. Input Data'!L677=0,"--",'3. Input Data'!L677)</f>
        <v>--</v>
      </c>
      <c r="R669" s="58">
        <f t="shared" si="107"/>
        <v>0</v>
      </c>
      <c r="S669" s="74">
        <f t="shared" si="108"/>
        <v>0</v>
      </c>
      <c r="T669" s="58">
        <f t="shared" si="109"/>
        <v>0</v>
      </c>
    </row>
    <row r="670" spans="1:20" x14ac:dyDescent="0.2">
      <c r="A670" s="71">
        <v>663</v>
      </c>
      <c r="B670" s="39">
        <f>'3. Input Data'!B678</f>
        <v>0</v>
      </c>
      <c r="C670" s="51" t="str">
        <f>IF('3. Input Data'!D678=0,"--",'3. Input Data'!D678)</f>
        <v>--</v>
      </c>
      <c r="D670" s="58">
        <f t="shared" si="100"/>
        <v>0</v>
      </c>
      <c r="E670" s="74" t="str">
        <f>IF('3. Input Data'!E678=0,"--",'3. Input Data'!E678)</f>
        <v>--</v>
      </c>
      <c r="F670" s="58">
        <f t="shared" si="101"/>
        <v>0</v>
      </c>
      <c r="G670" s="51" t="str">
        <f>IF('3. Input Data'!G678=0,"--",'3. Input Data'!G678)</f>
        <v>--</v>
      </c>
      <c r="H670" s="58">
        <f t="shared" si="102"/>
        <v>0</v>
      </c>
      <c r="I670" s="51" t="str">
        <f>IF('3. Input Data'!H678=0,"--",'3. Input Data'!H678)</f>
        <v>--</v>
      </c>
      <c r="J670" s="58">
        <f t="shared" si="103"/>
        <v>0</v>
      </c>
      <c r="K670" s="51" t="str">
        <f>IF('3. Input Data'!I678=0,"--",'3. Input Data'!I678)</f>
        <v>--</v>
      </c>
      <c r="L670" s="58">
        <f t="shared" si="104"/>
        <v>0</v>
      </c>
      <c r="M670" s="51" t="str">
        <f>IF('3. Input Data'!J678=0,"--",'3. Input Data'!J678)</f>
        <v>--</v>
      </c>
      <c r="N670" s="58">
        <f t="shared" si="105"/>
        <v>0</v>
      </c>
      <c r="O670" s="51" t="str">
        <f>IF('3. Input Data'!K678=0,"--",'3. Input Data'!K678)</f>
        <v>--</v>
      </c>
      <c r="P670" s="58">
        <f t="shared" si="106"/>
        <v>0</v>
      </c>
      <c r="Q670" s="51" t="str">
        <f>IF('3. Input Data'!L678=0,"--",'3. Input Data'!L678)</f>
        <v>--</v>
      </c>
      <c r="R670" s="58">
        <f t="shared" si="107"/>
        <v>0</v>
      </c>
      <c r="S670" s="74">
        <f t="shared" si="108"/>
        <v>0</v>
      </c>
      <c r="T670" s="58">
        <f t="shared" si="109"/>
        <v>0</v>
      </c>
    </row>
    <row r="671" spans="1:20" x14ac:dyDescent="0.2">
      <c r="A671" s="71">
        <v>664</v>
      </c>
      <c r="B671" s="39">
        <f>'3. Input Data'!B679</f>
        <v>0</v>
      </c>
      <c r="C671" s="51" t="str">
        <f>IF('3. Input Data'!D679=0,"--",'3. Input Data'!D679)</f>
        <v>--</v>
      </c>
      <c r="D671" s="58">
        <f t="shared" si="100"/>
        <v>0</v>
      </c>
      <c r="E671" s="74" t="str">
        <f>IF('3. Input Data'!E679=0,"--",'3. Input Data'!E679)</f>
        <v>--</v>
      </c>
      <c r="F671" s="58">
        <f t="shared" si="101"/>
        <v>0</v>
      </c>
      <c r="G671" s="51" t="str">
        <f>IF('3. Input Data'!G679=0,"--",'3. Input Data'!G679)</f>
        <v>--</v>
      </c>
      <c r="H671" s="58">
        <f t="shared" si="102"/>
        <v>0</v>
      </c>
      <c r="I671" s="51" t="str">
        <f>IF('3. Input Data'!H679=0,"--",'3. Input Data'!H679)</f>
        <v>--</v>
      </c>
      <c r="J671" s="58">
        <f t="shared" si="103"/>
        <v>0</v>
      </c>
      <c r="K671" s="51" t="str">
        <f>IF('3. Input Data'!I679=0,"--",'3. Input Data'!I679)</f>
        <v>--</v>
      </c>
      <c r="L671" s="58">
        <f t="shared" si="104"/>
        <v>0</v>
      </c>
      <c r="M671" s="51" t="str">
        <f>IF('3. Input Data'!J679=0,"--",'3. Input Data'!J679)</f>
        <v>--</v>
      </c>
      <c r="N671" s="58">
        <f t="shared" si="105"/>
        <v>0</v>
      </c>
      <c r="O671" s="51" t="str">
        <f>IF('3. Input Data'!K679=0,"--",'3. Input Data'!K679)</f>
        <v>--</v>
      </c>
      <c r="P671" s="58">
        <f t="shared" si="106"/>
        <v>0</v>
      </c>
      <c r="Q671" s="51" t="str">
        <f>IF('3. Input Data'!L679=0,"--",'3. Input Data'!L679)</f>
        <v>--</v>
      </c>
      <c r="R671" s="58">
        <f t="shared" si="107"/>
        <v>0</v>
      </c>
      <c r="S671" s="74">
        <f t="shared" si="108"/>
        <v>0</v>
      </c>
      <c r="T671" s="58">
        <f t="shared" si="109"/>
        <v>0</v>
      </c>
    </row>
    <row r="672" spans="1:20" x14ac:dyDescent="0.2">
      <c r="A672" s="71">
        <v>665</v>
      </c>
      <c r="B672" s="39">
        <f>'3. Input Data'!B680</f>
        <v>0</v>
      </c>
      <c r="C672" s="51" t="str">
        <f>IF('3. Input Data'!D680=0,"--",'3. Input Data'!D680)</f>
        <v>--</v>
      </c>
      <c r="D672" s="58">
        <f t="shared" si="100"/>
        <v>0</v>
      </c>
      <c r="E672" s="74" t="str">
        <f>IF('3. Input Data'!E680=0,"--",'3. Input Data'!E680)</f>
        <v>--</v>
      </c>
      <c r="F672" s="58">
        <f t="shared" si="101"/>
        <v>0</v>
      </c>
      <c r="G672" s="51" t="str">
        <f>IF('3. Input Data'!G680=0,"--",'3. Input Data'!G680)</f>
        <v>--</v>
      </c>
      <c r="H672" s="58">
        <f t="shared" si="102"/>
        <v>0</v>
      </c>
      <c r="I672" s="51" t="str">
        <f>IF('3. Input Data'!H680=0,"--",'3. Input Data'!H680)</f>
        <v>--</v>
      </c>
      <c r="J672" s="58">
        <f t="shared" si="103"/>
        <v>0</v>
      </c>
      <c r="K672" s="51" t="str">
        <f>IF('3. Input Data'!I680=0,"--",'3. Input Data'!I680)</f>
        <v>--</v>
      </c>
      <c r="L672" s="58">
        <f t="shared" si="104"/>
        <v>0</v>
      </c>
      <c r="M672" s="51" t="str">
        <f>IF('3. Input Data'!J680=0,"--",'3. Input Data'!J680)</f>
        <v>--</v>
      </c>
      <c r="N672" s="58">
        <f t="shared" si="105"/>
        <v>0</v>
      </c>
      <c r="O672" s="51" t="str">
        <f>IF('3. Input Data'!K680=0,"--",'3. Input Data'!K680)</f>
        <v>--</v>
      </c>
      <c r="P672" s="58">
        <f t="shared" si="106"/>
        <v>0</v>
      </c>
      <c r="Q672" s="51" t="str">
        <f>IF('3. Input Data'!L680=0,"--",'3. Input Data'!L680)</f>
        <v>--</v>
      </c>
      <c r="R672" s="58">
        <f t="shared" si="107"/>
        <v>0</v>
      </c>
      <c r="S672" s="74">
        <f t="shared" si="108"/>
        <v>0</v>
      </c>
      <c r="T672" s="58">
        <f t="shared" si="109"/>
        <v>0</v>
      </c>
    </row>
    <row r="673" spans="1:20" x14ac:dyDescent="0.2">
      <c r="A673" s="71">
        <v>666</v>
      </c>
      <c r="B673" s="39">
        <f>'3. Input Data'!B681</f>
        <v>0</v>
      </c>
      <c r="C673" s="51" t="str">
        <f>IF('3. Input Data'!D681=0,"--",'3. Input Data'!D681)</f>
        <v>--</v>
      </c>
      <c r="D673" s="58">
        <f t="shared" si="100"/>
        <v>0</v>
      </c>
      <c r="E673" s="74" t="str">
        <f>IF('3. Input Data'!E681=0,"--",'3. Input Data'!E681)</f>
        <v>--</v>
      </c>
      <c r="F673" s="58">
        <f t="shared" si="101"/>
        <v>0</v>
      </c>
      <c r="G673" s="51" t="str">
        <f>IF('3. Input Data'!G681=0,"--",'3. Input Data'!G681)</f>
        <v>--</v>
      </c>
      <c r="H673" s="58">
        <f t="shared" si="102"/>
        <v>0</v>
      </c>
      <c r="I673" s="51" t="str">
        <f>IF('3. Input Data'!H681=0,"--",'3. Input Data'!H681)</f>
        <v>--</v>
      </c>
      <c r="J673" s="58">
        <f t="shared" si="103"/>
        <v>0</v>
      </c>
      <c r="K673" s="51" t="str">
        <f>IF('3. Input Data'!I681=0,"--",'3. Input Data'!I681)</f>
        <v>--</v>
      </c>
      <c r="L673" s="58">
        <f t="shared" si="104"/>
        <v>0</v>
      </c>
      <c r="M673" s="51" t="str">
        <f>IF('3. Input Data'!J681=0,"--",'3. Input Data'!J681)</f>
        <v>--</v>
      </c>
      <c r="N673" s="58">
        <f t="shared" si="105"/>
        <v>0</v>
      </c>
      <c r="O673" s="51" t="str">
        <f>IF('3. Input Data'!K681=0,"--",'3. Input Data'!K681)</f>
        <v>--</v>
      </c>
      <c r="P673" s="58">
        <f t="shared" si="106"/>
        <v>0</v>
      </c>
      <c r="Q673" s="51" t="str">
        <f>IF('3. Input Data'!L681=0,"--",'3. Input Data'!L681)</f>
        <v>--</v>
      </c>
      <c r="R673" s="58">
        <f t="shared" si="107"/>
        <v>0</v>
      </c>
      <c r="S673" s="74">
        <f t="shared" si="108"/>
        <v>0</v>
      </c>
      <c r="T673" s="58">
        <f t="shared" si="109"/>
        <v>0</v>
      </c>
    </row>
    <row r="674" spans="1:20" x14ac:dyDescent="0.2">
      <c r="A674" s="71">
        <v>667</v>
      </c>
      <c r="B674" s="39">
        <f>'3. Input Data'!B682</f>
        <v>0</v>
      </c>
      <c r="C674" s="51" t="str">
        <f>IF('3. Input Data'!D682=0,"--",'3. Input Data'!D682)</f>
        <v>--</v>
      </c>
      <c r="D674" s="58">
        <f t="shared" si="100"/>
        <v>0</v>
      </c>
      <c r="E674" s="74" t="str">
        <f>IF('3. Input Data'!E682=0,"--",'3. Input Data'!E682)</f>
        <v>--</v>
      </c>
      <c r="F674" s="58">
        <f t="shared" si="101"/>
        <v>0</v>
      </c>
      <c r="G674" s="51" t="str">
        <f>IF('3. Input Data'!G682=0,"--",'3. Input Data'!G682)</f>
        <v>--</v>
      </c>
      <c r="H674" s="58">
        <f t="shared" si="102"/>
        <v>0</v>
      </c>
      <c r="I674" s="51" t="str">
        <f>IF('3. Input Data'!H682=0,"--",'3. Input Data'!H682)</f>
        <v>--</v>
      </c>
      <c r="J674" s="58">
        <f t="shared" si="103"/>
        <v>0</v>
      </c>
      <c r="K674" s="51" t="str">
        <f>IF('3. Input Data'!I682=0,"--",'3. Input Data'!I682)</f>
        <v>--</v>
      </c>
      <c r="L674" s="58">
        <f t="shared" si="104"/>
        <v>0</v>
      </c>
      <c r="M674" s="51" t="str">
        <f>IF('3. Input Data'!J682=0,"--",'3. Input Data'!J682)</f>
        <v>--</v>
      </c>
      <c r="N674" s="58">
        <f t="shared" si="105"/>
        <v>0</v>
      </c>
      <c r="O674" s="51" t="str">
        <f>IF('3. Input Data'!K682=0,"--",'3. Input Data'!K682)</f>
        <v>--</v>
      </c>
      <c r="P674" s="58">
        <f t="shared" si="106"/>
        <v>0</v>
      </c>
      <c r="Q674" s="51" t="str">
        <f>IF('3. Input Data'!L682=0,"--",'3. Input Data'!L682)</f>
        <v>--</v>
      </c>
      <c r="R674" s="58">
        <f t="shared" si="107"/>
        <v>0</v>
      </c>
      <c r="S674" s="74">
        <f t="shared" si="108"/>
        <v>0</v>
      </c>
      <c r="T674" s="58">
        <f t="shared" si="109"/>
        <v>0</v>
      </c>
    </row>
    <row r="675" spans="1:20" x14ac:dyDescent="0.2">
      <c r="A675" s="71">
        <v>668</v>
      </c>
      <c r="B675" s="39">
        <f>'3. Input Data'!B683</f>
        <v>0</v>
      </c>
      <c r="C675" s="51" t="str">
        <f>IF('3. Input Data'!D683=0,"--",'3. Input Data'!D683)</f>
        <v>--</v>
      </c>
      <c r="D675" s="58">
        <f t="shared" si="100"/>
        <v>0</v>
      </c>
      <c r="E675" s="74" t="str">
        <f>IF('3. Input Data'!E683=0,"--",'3. Input Data'!E683)</f>
        <v>--</v>
      </c>
      <c r="F675" s="58">
        <f t="shared" si="101"/>
        <v>0</v>
      </c>
      <c r="G675" s="51" t="str">
        <f>IF('3. Input Data'!G683=0,"--",'3. Input Data'!G683)</f>
        <v>--</v>
      </c>
      <c r="H675" s="58">
        <f t="shared" si="102"/>
        <v>0</v>
      </c>
      <c r="I675" s="51" t="str">
        <f>IF('3. Input Data'!H683=0,"--",'3. Input Data'!H683)</f>
        <v>--</v>
      </c>
      <c r="J675" s="58">
        <f t="shared" si="103"/>
        <v>0</v>
      </c>
      <c r="K675" s="51" t="str">
        <f>IF('3. Input Data'!I683=0,"--",'3. Input Data'!I683)</f>
        <v>--</v>
      </c>
      <c r="L675" s="58">
        <f t="shared" si="104"/>
        <v>0</v>
      </c>
      <c r="M675" s="51" t="str">
        <f>IF('3. Input Data'!J683=0,"--",'3. Input Data'!J683)</f>
        <v>--</v>
      </c>
      <c r="N675" s="58">
        <f t="shared" si="105"/>
        <v>0</v>
      </c>
      <c r="O675" s="51" t="str">
        <f>IF('3. Input Data'!K683=0,"--",'3. Input Data'!K683)</f>
        <v>--</v>
      </c>
      <c r="P675" s="58">
        <f t="shared" si="106"/>
        <v>0</v>
      </c>
      <c r="Q675" s="51" t="str">
        <f>IF('3. Input Data'!L683=0,"--",'3. Input Data'!L683)</f>
        <v>--</v>
      </c>
      <c r="R675" s="58">
        <f t="shared" si="107"/>
        <v>0</v>
      </c>
      <c r="S675" s="74">
        <f t="shared" si="108"/>
        <v>0</v>
      </c>
      <c r="T675" s="58">
        <f t="shared" si="109"/>
        <v>0</v>
      </c>
    </row>
    <row r="676" spans="1:20" x14ac:dyDescent="0.2">
      <c r="A676" s="71">
        <v>669</v>
      </c>
      <c r="B676" s="39">
        <f>'3. Input Data'!B684</f>
        <v>0</v>
      </c>
      <c r="C676" s="51" t="str">
        <f>IF('3. Input Data'!D684=0,"--",'3. Input Data'!D684)</f>
        <v>--</v>
      </c>
      <c r="D676" s="58">
        <f t="shared" si="100"/>
        <v>0</v>
      </c>
      <c r="E676" s="74" t="str">
        <f>IF('3. Input Data'!E684=0,"--",'3. Input Data'!E684)</f>
        <v>--</v>
      </c>
      <c r="F676" s="58">
        <f t="shared" si="101"/>
        <v>0</v>
      </c>
      <c r="G676" s="51" t="str">
        <f>IF('3. Input Data'!G684=0,"--",'3. Input Data'!G684)</f>
        <v>--</v>
      </c>
      <c r="H676" s="58">
        <f t="shared" si="102"/>
        <v>0</v>
      </c>
      <c r="I676" s="51" t="str">
        <f>IF('3. Input Data'!H684=0,"--",'3. Input Data'!H684)</f>
        <v>--</v>
      </c>
      <c r="J676" s="58">
        <f t="shared" si="103"/>
        <v>0</v>
      </c>
      <c r="K676" s="51" t="str">
        <f>IF('3. Input Data'!I684=0,"--",'3. Input Data'!I684)</f>
        <v>--</v>
      </c>
      <c r="L676" s="58">
        <f t="shared" si="104"/>
        <v>0</v>
      </c>
      <c r="M676" s="51" t="str">
        <f>IF('3. Input Data'!J684=0,"--",'3. Input Data'!J684)</f>
        <v>--</v>
      </c>
      <c r="N676" s="58">
        <f t="shared" si="105"/>
        <v>0</v>
      </c>
      <c r="O676" s="51" t="str">
        <f>IF('3. Input Data'!K684=0,"--",'3. Input Data'!K684)</f>
        <v>--</v>
      </c>
      <c r="P676" s="58">
        <f t="shared" si="106"/>
        <v>0</v>
      </c>
      <c r="Q676" s="51" t="str">
        <f>IF('3. Input Data'!L684=0,"--",'3. Input Data'!L684)</f>
        <v>--</v>
      </c>
      <c r="R676" s="58">
        <f t="shared" si="107"/>
        <v>0</v>
      </c>
      <c r="S676" s="74">
        <f t="shared" si="108"/>
        <v>0</v>
      </c>
      <c r="T676" s="58">
        <f t="shared" si="109"/>
        <v>0</v>
      </c>
    </row>
    <row r="677" spans="1:20" x14ac:dyDescent="0.2">
      <c r="A677" s="71">
        <v>670</v>
      </c>
      <c r="B677" s="39">
        <f>'3. Input Data'!B685</f>
        <v>0</v>
      </c>
      <c r="C677" s="51" t="str">
        <f>IF('3. Input Data'!D685=0,"--",'3. Input Data'!D685)</f>
        <v>--</v>
      </c>
      <c r="D677" s="58">
        <f t="shared" si="100"/>
        <v>0</v>
      </c>
      <c r="E677" s="74" t="str">
        <f>IF('3. Input Data'!E685=0,"--",'3. Input Data'!E685)</f>
        <v>--</v>
      </c>
      <c r="F677" s="58">
        <f t="shared" si="101"/>
        <v>0</v>
      </c>
      <c r="G677" s="51" t="str">
        <f>IF('3. Input Data'!G685=0,"--",'3. Input Data'!G685)</f>
        <v>--</v>
      </c>
      <c r="H677" s="58">
        <f t="shared" si="102"/>
        <v>0</v>
      </c>
      <c r="I677" s="51" t="str">
        <f>IF('3. Input Data'!H685=0,"--",'3. Input Data'!H685)</f>
        <v>--</v>
      </c>
      <c r="J677" s="58">
        <f t="shared" si="103"/>
        <v>0</v>
      </c>
      <c r="K677" s="51" t="str">
        <f>IF('3. Input Data'!I685=0,"--",'3. Input Data'!I685)</f>
        <v>--</v>
      </c>
      <c r="L677" s="58">
        <f t="shared" si="104"/>
        <v>0</v>
      </c>
      <c r="M677" s="51" t="str">
        <f>IF('3. Input Data'!J685=0,"--",'3. Input Data'!J685)</f>
        <v>--</v>
      </c>
      <c r="N677" s="58">
        <f t="shared" si="105"/>
        <v>0</v>
      </c>
      <c r="O677" s="51" t="str">
        <f>IF('3. Input Data'!K685=0,"--",'3. Input Data'!K685)</f>
        <v>--</v>
      </c>
      <c r="P677" s="58">
        <f t="shared" si="106"/>
        <v>0</v>
      </c>
      <c r="Q677" s="51" t="str">
        <f>IF('3. Input Data'!L685=0,"--",'3. Input Data'!L685)</f>
        <v>--</v>
      </c>
      <c r="R677" s="58">
        <f t="shared" si="107"/>
        <v>0</v>
      </c>
      <c r="S677" s="74">
        <f t="shared" si="108"/>
        <v>0</v>
      </c>
      <c r="T677" s="58">
        <f t="shared" si="109"/>
        <v>0</v>
      </c>
    </row>
    <row r="678" spans="1:20" x14ac:dyDescent="0.2">
      <c r="A678" s="71">
        <v>671</v>
      </c>
      <c r="B678" s="39">
        <f>'3. Input Data'!B686</f>
        <v>0</v>
      </c>
      <c r="C678" s="51" t="str">
        <f>IF('3. Input Data'!D686=0,"--",'3. Input Data'!D686)</f>
        <v>--</v>
      </c>
      <c r="D678" s="58">
        <f t="shared" si="100"/>
        <v>0</v>
      </c>
      <c r="E678" s="74" t="str">
        <f>IF('3. Input Data'!E686=0,"--",'3. Input Data'!E686)</f>
        <v>--</v>
      </c>
      <c r="F678" s="58">
        <f t="shared" si="101"/>
        <v>0</v>
      </c>
      <c r="G678" s="51" t="str">
        <f>IF('3. Input Data'!G686=0,"--",'3. Input Data'!G686)</f>
        <v>--</v>
      </c>
      <c r="H678" s="58">
        <f t="shared" si="102"/>
        <v>0</v>
      </c>
      <c r="I678" s="51" t="str">
        <f>IF('3. Input Data'!H686=0,"--",'3. Input Data'!H686)</f>
        <v>--</v>
      </c>
      <c r="J678" s="58">
        <f t="shared" si="103"/>
        <v>0</v>
      </c>
      <c r="K678" s="51" t="str">
        <f>IF('3. Input Data'!I686=0,"--",'3. Input Data'!I686)</f>
        <v>--</v>
      </c>
      <c r="L678" s="58">
        <f t="shared" si="104"/>
        <v>0</v>
      </c>
      <c r="M678" s="51" t="str">
        <f>IF('3. Input Data'!J686=0,"--",'3. Input Data'!J686)</f>
        <v>--</v>
      </c>
      <c r="N678" s="58">
        <f t="shared" si="105"/>
        <v>0</v>
      </c>
      <c r="O678" s="51" t="str">
        <f>IF('3. Input Data'!K686=0,"--",'3. Input Data'!K686)</f>
        <v>--</v>
      </c>
      <c r="P678" s="58">
        <f t="shared" si="106"/>
        <v>0</v>
      </c>
      <c r="Q678" s="51" t="str">
        <f>IF('3. Input Data'!L686=0,"--",'3. Input Data'!L686)</f>
        <v>--</v>
      </c>
      <c r="R678" s="58">
        <f t="shared" si="107"/>
        <v>0</v>
      </c>
      <c r="S678" s="74">
        <f t="shared" si="108"/>
        <v>0</v>
      </c>
      <c r="T678" s="58">
        <f t="shared" si="109"/>
        <v>0</v>
      </c>
    </row>
    <row r="679" spans="1:20" x14ac:dyDescent="0.2">
      <c r="A679" s="71">
        <v>672</v>
      </c>
      <c r="B679" s="39">
        <f>'3. Input Data'!B687</f>
        <v>0</v>
      </c>
      <c r="C679" s="51" t="str">
        <f>IF('3. Input Data'!D687=0,"--",'3. Input Data'!D687)</f>
        <v>--</v>
      </c>
      <c r="D679" s="58">
        <f t="shared" si="100"/>
        <v>0</v>
      </c>
      <c r="E679" s="74" t="str">
        <f>IF('3. Input Data'!E687=0,"--",'3. Input Data'!E687)</f>
        <v>--</v>
      </c>
      <c r="F679" s="58">
        <f t="shared" si="101"/>
        <v>0</v>
      </c>
      <c r="G679" s="51" t="str">
        <f>IF('3. Input Data'!G687=0,"--",'3. Input Data'!G687)</f>
        <v>--</v>
      </c>
      <c r="H679" s="58">
        <f t="shared" si="102"/>
        <v>0</v>
      </c>
      <c r="I679" s="51" t="str">
        <f>IF('3. Input Data'!H687=0,"--",'3. Input Data'!H687)</f>
        <v>--</v>
      </c>
      <c r="J679" s="58">
        <f t="shared" si="103"/>
        <v>0</v>
      </c>
      <c r="K679" s="51" t="str">
        <f>IF('3. Input Data'!I687=0,"--",'3. Input Data'!I687)</f>
        <v>--</v>
      </c>
      <c r="L679" s="58">
        <f t="shared" si="104"/>
        <v>0</v>
      </c>
      <c r="M679" s="51" t="str">
        <f>IF('3. Input Data'!J687=0,"--",'3. Input Data'!J687)</f>
        <v>--</v>
      </c>
      <c r="N679" s="58">
        <f t="shared" si="105"/>
        <v>0</v>
      </c>
      <c r="O679" s="51" t="str">
        <f>IF('3. Input Data'!K687=0,"--",'3. Input Data'!K687)</f>
        <v>--</v>
      </c>
      <c r="P679" s="58">
        <f t="shared" si="106"/>
        <v>0</v>
      </c>
      <c r="Q679" s="51" t="str">
        <f>IF('3. Input Data'!L687=0,"--",'3. Input Data'!L687)</f>
        <v>--</v>
      </c>
      <c r="R679" s="58">
        <f t="shared" si="107"/>
        <v>0</v>
      </c>
      <c r="S679" s="74">
        <f t="shared" si="108"/>
        <v>0</v>
      </c>
      <c r="T679" s="58">
        <f t="shared" si="109"/>
        <v>0</v>
      </c>
    </row>
    <row r="680" spans="1:20" x14ac:dyDescent="0.2">
      <c r="A680" s="71">
        <v>673</v>
      </c>
      <c r="B680" s="39">
        <f>'3. Input Data'!B688</f>
        <v>0</v>
      </c>
      <c r="C680" s="51" t="str">
        <f>IF('3. Input Data'!D688=0,"--",'3. Input Data'!D688)</f>
        <v>--</v>
      </c>
      <c r="D680" s="58">
        <f t="shared" si="100"/>
        <v>0</v>
      </c>
      <c r="E680" s="74" t="str">
        <f>IF('3. Input Data'!E688=0,"--",'3. Input Data'!E688)</f>
        <v>--</v>
      </c>
      <c r="F680" s="58">
        <f t="shared" si="101"/>
        <v>0</v>
      </c>
      <c r="G680" s="51" t="str">
        <f>IF('3. Input Data'!G688=0,"--",'3. Input Data'!G688)</f>
        <v>--</v>
      </c>
      <c r="H680" s="58">
        <f t="shared" si="102"/>
        <v>0</v>
      </c>
      <c r="I680" s="51" t="str">
        <f>IF('3. Input Data'!H688=0,"--",'3. Input Data'!H688)</f>
        <v>--</v>
      </c>
      <c r="J680" s="58">
        <f t="shared" si="103"/>
        <v>0</v>
      </c>
      <c r="K680" s="51" t="str">
        <f>IF('3. Input Data'!I688=0,"--",'3. Input Data'!I688)</f>
        <v>--</v>
      </c>
      <c r="L680" s="58">
        <f t="shared" si="104"/>
        <v>0</v>
      </c>
      <c r="M680" s="51" t="str">
        <f>IF('3. Input Data'!J688=0,"--",'3. Input Data'!J688)</f>
        <v>--</v>
      </c>
      <c r="N680" s="58">
        <f t="shared" si="105"/>
        <v>0</v>
      </c>
      <c r="O680" s="51" t="str">
        <f>IF('3. Input Data'!K688=0,"--",'3. Input Data'!K688)</f>
        <v>--</v>
      </c>
      <c r="P680" s="58">
        <f t="shared" si="106"/>
        <v>0</v>
      </c>
      <c r="Q680" s="51" t="str">
        <f>IF('3. Input Data'!L688=0,"--",'3. Input Data'!L688)</f>
        <v>--</v>
      </c>
      <c r="R680" s="58">
        <f t="shared" si="107"/>
        <v>0</v>
      </c>
      <c r="S680" s="74">
        <f t="shared" si="108"/>
        <v>0</v>
      </c>
      <c r="T680" s="58">
        <f t="shared" si="109"/>
        <v>0</v>
      </c>
    </row>
    <row r="681" spans="1:20" x14ac:dyDescent="0.2">
      <c r="A681" s="71">
        <v>674</v>
      </c>
      <c r="B681" s="39">
        <f>'3. Input Data'!B689</f>
        <v>0</v>
      </c>
      <c r="C681" s="51" t="str">
        <f>IF('3. Input Data'!D689=0,"--",'3. Input Data'!D689)</f>
        <v>--</v>
      </c>
      <c r="D681" s="58">
        <f t="shared" si="100"/>
        <v>0</v>
      </c>
      <c r="E681" s="74" t="str">
        <f>IF('3. Input Data'!E689=0,"--",'3. Input Data'!E689)</f>
        <v>--</v>
      </c>
      <c r="F681" s="58">
        <f t="shared" si="101"/>
        <v>0</v>
      </c>
      <c r="G681" s="51" t="str">
        <f>IF('3. Input Data'!G689=0,"--",'3. Input Data'!G689)</f>
        <v>--</v>
      </c>
      <c r="H681" s="58">
        <f t="shared" si="102"/>
        <v>0</v>
      </c>
      <c r="I681" s="51" t="str">
        <f>IF('3. Input Data'!H689=0,"--",'3. Input Data'!H689)</f>
        <v>--</v>
      </c>
      <c r="J681" s="58">
        <f t="shared" si="103"/>
        <v>0</v>
      </c>
      <c r="K681" s="51" t="str">
        <f>IF('3. Input Data'!I689=0,"--",'3. Input Data'!I689)</f>
        <v>--</v>
      </c>
      <c r="L681" s="58">
        <f t="shared" si="104"/>
        <v>0</v>
      </c>
      <c r="M681" s="51" t="str">
        <f>IF('3. Input Data'!J689=0,"--",'3. Input Data'!J689)</f>
        <v>--</v>
      </c>
      <c r="N681" s="58">
        <f t="shared" si="105"/>
        <v>0</v>
      </c>
      <c r="O681" s="51" t="str">
        <f>IF('3. Input Data'!K689=0,"--",'3. Input Data'!K689)</f>
        <v>--</v>
      </c>
      <c r="P681" s="58">
        <f t="shared" si="106"/>
        <v>0</v>
      </c>
      <c r="Q681" s="51" t="str">
        <f>IF('3. Input Data'!L689=0,"--",'3. Input Data'!L689)</f>
        <v>--</v>
      </c>
      <c r="R681" s="58">
        <f t="shared" si="107"/>
        <v>0</v>
      </c>
      <c r="S681" s="74">
        <f t="shared" si="108"/>
        <v>0</v>
      </c>
      <c r="T681" s="58">
        <f t="shared" si="109"/>
        <v>0</v>
      </c>
    </row>
    <row r="682" spans="1:20" x14ac:dyDescent="0.2">
      <c r="A682" s="71">
        <v>675</v>
      </c>
      <c r="B682" s="39">
        <f>'3. Input Data'!B690</f>
        <v>0</v>
      </c>
      <c r="C682" s="51" t="str">
        <f>IF('3. Input Data'!D690=0,"--",'3. Input Data'!D690)</f>
        <v>--</v>
      </c>
      <c r="D682" s="58">
        <f t="shared" si="100"/>
        <v>0</v>
      </c>
      <c r="E682" s="74" t="str">
        <f>IF('3. Input Data'!E690=0,"--",'3. Input Data'!E690)</f>
        <v>--</v>
      </c>
      <c r="F682" s="58">
        <f t="shared" si="101"/>
        <v>0</v>
      </c>
      <c r="G682" s="51" t="str">
        <f>IF('3. Input Data'!G690=0,"--",'3. Input Data'!G690)</f>
        <v>--</v>
      </c>
      <c r="H682" s="58">
        <f t="shared" si="102"/>
        <v>0</v>
      </c>
      <c r="I682" s="51" t="str">
        <f>IF('3. Input Data'!H690=0,"--",'3. Input Data'!H690)</f>
        <v>--</v>
      </c>
      <c r="J682" s="58">
        <f t="shared" si="103"/>
        <v>0</v>
      </c>
      <c r="K682" s="51" t="str">
        <f>IF('3. Input Data'!I690=0,"--",'3. Input Data'!I690)</f>
        <v>--</v>
      </c>
      <c r="L682" s="58">
        <f t="shared" si="104"/>
        <v>0</v>
      </c>
      <c r="M682" s="51" t="str">
        <f>IF('3. Input Data'!J690=0,"--",'3. Input Data'!J690)</f>
        <v>--</v>
      </c>
      <c r="N682" s="58">
        <f t="shared" si="105"/>
        <v>0</v>
      </c>
      <c r="O682" s="51" t="str">
        <f>IF('3. Input Data'!K690=0,"--",'3. Input Data'!K690)</f>
        <v>--</v>
      </c>
      <c r="P682" s="58">
        <f t="shared" si="106"/>
        <v>0</v>
      </c>
      <c r="Q682" s="51" t="str">
        <f>IF('3. Input Data'!L690=0,"--",'3. Input Data'!L690)</f>
        <v>--</v>
      </c>
      <c r="R682" s="58">
        <f t="shared" si="107"/>
        <v>0</v>
      </c>
      <c r="S682" s="74">
        <f t="shared" si="108"/>
        <v>0</v>
      </c>
      <c r="T682" s="58">
        <f t="shared" si="109"/>
        <v>0</v>
      </c>
    </row>
    <row r="683" spans="1:20" x14ac:dyDescent="0.2">
      <c r="A683" s="71">
        <v>676</v>
      </c>
      <c r="B683" s="39">
        <f>'3. Input Data'!B691</f>
        <v>0</v>
      </c>
      <c r="C683" s="51" t="str">
        <f>IF('3. Input Data'!D691=0,"--",'3. Input Data'!D691)</f>
        <v>--</v>
      </c>
      <c r="D683" s="58">
        <f t="shared" si="100"/>
        <v>0</v>
      </c>
      <c r="E683" s="74" t="str">
        <f>IF('3. Input Data'!E691=0,"--",'3. Input Data'!E691)</f>
        <v>--</v>
      </c>
      <c r="F683" s="58">
        <f t="shared" si="101"/>
        <v>0</v>
      </c>
      <c r="G683" s="51" t="str">
        <f>IF('3. Input Data'!G691=0,"--",'3. Input Data'!G691)</f>
        <v>--</v>
      </c>
      <c r="H683" s="58">
        <f t="shared" si="102"/>
        <v>0</v>
      </c>
      <c r="I683" s="51" t="str">
        <f>IF('3. Input Data'!H691=0,"--",'3. Input Data'!H691)</f>
        <v>--</v>
      </c>
      <c r="J683" s="58">
        <f t="shared" si="103"/>
        <v>0</v>
      </c>
      <c r="K683" s="51" t="str">
        <f>IF('3. Input Data'!I691=0,"--",'3. Input Data'!I691)</f>
        <v>--</v>
      </c>
      <c r="L683" s="58">
        <f t="shared" si="104"/>
        <v>0</v>
      </c>
      <c r="M683" s="51" t="str">
        <f>IF('3. Input Data'!J691=0,"--",'3. Input Data'!J691)</f>
        <v>--</v>
      </c>
      <c r="N683" s="58">
        <f t="shared" si="105"/>
        <v>0</v>
      </c>
      <c r="O683" s="51" t="str">
        <f>IF('3. Input Data'!K691=0,"--",'3. Input Data'!K691)</f>
        <v>--</v>
      </c>
      <c r="P683" s="58">
        <f t="shared" si="106"/>
        <v>0</v>
      </c>
      <c r="Q683" s="51" t="str">
        <f>IF('3. Input Data'!L691=0,"--",'3. Input Data'!L691)</f>
        <v>--</v>
      </c>
      <c r="R683" s="58">
        <f t="shared" si="107"/>
        <v>0</v>
      </c>
      <c r="S683" s="74">
        <f t="shared" si="108"/>
        <v>0</v>
      </c>
      <c r="T683" s="58">
        <f t="shared" si="109"/>
        <v>0</v>
      </c>
    </row>
    <row r="684" spans="1:20" x14ac:dyDescent="0.2">
      <c r="A684" s="71">
        <v>677</v>
      </c>
      <c r="B684" s="39">
        <f>'3. Input Data'!B692</f>
        <v>0</v>
      </c>
      <c r="C684" s="51" t="str">
        <f>IF('3. Input Data'!D692=0,"--",'3. Input Data'!D692)</f>
        <v>--</v>
      </c>
      <c r="D684" s="58">
        <f t="shared" si="100"/>
        <v>0</v>
      </c>
      <c r="E684" s="74" t="str">
        <f>IF('3. Input Data'!E692=0,"--",'3. Input Data'!E692)</f>
        <v>--</v>
      </c>
      <c r="F684" s="58">
        <f t="shared" si="101"/>
        <v>0</v>
      </c>
      <c r="G684" s="51" t="str">
        <f>IF('3. Input Data'!G692=0,"--",'3. Input Data'!G692)</f>
        <v>--</v>
      </c>
      <c r="H684" s="58">
        <f t="shared" si="102"/>
        <v>0</v>
      </c>
      <c r="I684" s="51" t="str">
        <f>IF('3. Input Data'!H692=0,"--",'3. Input Data'!H692)</f>
        <v>--</v>
      </c>
      <c r="J684" s="58">
        <f t="shared" si="103"/>
        <v>0</v>
      </c>
      <c r="K684" s="51" t="str">
        <f>IF('3. Input Data'!I692=0,"--",'3. Input Data'!I692)</f>
        <v>--</v>
      </c>
      <c r="L684" s="58">
        <f t="shared" si="104"/>
        <v>0</v>
      </c>
      <c r="M684" s="51" t="str">
        <f>IF('3. Input Data'!J692=0,"--",'3. Input Data'!J692)</f>
        <v>--</v>
      </c>
      <c r="N684" s="58">
        <f t="shared" si="105"/>
        <v>0</v>
      </c>
      <c r="O684" s="51" t="str">
        <f>IF('3. Input Data'!K692=0,"--",'3. Input Data'!K692)</f>
        <v>--</v>
      </c>
      <c r="P684" s="58">
        <f t="shared" si="106"/>
        <v>0</v>
      </c>
      <c r="Q684" s="51" t="str">
        <f>IF('3. Input Data'!L692=0,"--",'3. Input Data'!L692)</f>
        <v>--</v>
      </c>
      <c r="R684" s="58">
        <f t="shared" si="107"/>
        <v>0</v>
      </c>
      <c r="S684" s="74">
        <f t="shared" si="108"/>
        <v>0</v>
      </c>
      <c r="T684" s="58">
        <f t="shared" si="109"/>
        <v>0</v>
      </c>
    </row>
    <row r="685" spans="1:20" x14ac:dyDescent="0.2">
      <c r="A685" s="71">
        <v>678</v>
      </c>
      <c r="B685" s="39">
        <f>'3. Input Data'!B693</f>
        <v>0</v>
      </c>
      <c r="C685" s="51" t="str">
        <f>IF('3. Input Data'!D693=0,"--",'3. Input Data'!D693)</f>
        <v>--</v>
      </c>
      <c r="D685" s="58">
        <f t="shared" si="100"/>
        <v>0</v>
      </c>
      <c r="E685" s="74" t="str">
        <f>IF('3. Input Data'!E693=0,"--",'3. Input Data'!E693)</f>
        <v>--</v>
      </c>
      <c r="F685" s="58">
        <f t="shared" si="101"/>
        <v>0</v>
      </c>
      <c r="G685" s="51" t="str">
        <f>IF('3. Input Data'!G693=0,"--",'3. Input Data'!G693)</f>
        <v>--</v>
      </c>
      <c r="H685" s="58">
        <f t="shared" si="102"/>
        <v>0</v>
      </c>
      <c r="I685" s="51" t="str">
        <f>IF('3. Input Data'!H693=0,"--",'3. Input Data'!H693)</f>
        <v>--</v>
      </c>
      <c r="J685" s="58">
        <f t="shared" si="103"/>
        <v>0</v>
      </c>
      <c r="K685" s="51" t="str">
        <f>IF('3. Input Data'!I693=0,"--",'3. Input Data'!I693)</f>
        <v>--</v>
      </c>
      <c r="L685" s="58">
        <f t="shared" si="104"/>
        <v>0</v>
      </c>
      <c r="M685" s="51" t="str">
        <f>IF('3. Input Data'!J693=0,"--",'3. Input Data'!J693)</f>
        <v>--</v>
      </c>
      <c r="N685" s="58">
        <f t="shared" si="105"/>
        <v>0</v>
      </c>
      <c r="O685" s="51" t="str">
        <f>IF('3. Input Data'!K693=0,"--",'3. Input Data'!K693)</f>
        <v>--</v>
      </c>
      <c r="P685" s="58">
        <f t="shared" si="106"/>
        <v>0</v>
      </c>
      <c r="Q685" s="51" t="str">
        <f>IF('3. Input Data'!L693=0,"--",'3. Input Data'!L693)</f>
        <v>--</v>
      </c>
      <c r="R685" s="58">
        <f t="shared" si="107"/>
        <v>0</v>
      </c>
      <c r="S685" s="74">
        <f t="shared" si="108"/>
        <v>0</v>
      </c>
      <c r="T685" s="58">
        <f t="shared" si="109"/>
        <v>0</v>
      </c>
    </row>
    <row r="686" spans="1:20" x14ac:dyDescent="0.2">
      <c r="A686" s="71">
        <v>679</v>
      </c>
      <c r="B686" s="39">
        <f>'3. Input Data'!B694</f>
        <v>0</v>
      </c>
      <c r="C686" s="51" t="str">
        <f>IF('3. Input Data'!D694=0,"--",'3. Input Data'!D694)</f>
        <v>--</v>
      </c>
      <c r="D686" s="58">
        <f t="shared" si="100"/>
        <v>0</v>
      </c>
      <c r="E686" s="74" t="str">
        <f>IF('3. Input Data'!E694=0,"--",'3. Input Data'!E694)</f>
        <v>--</v>
      </c>
      <c r="F686" s="58">
        <f t="shared" si="101"/>
        <v>0</v>
      </c>
      <c r="G686" s="51" t="str">
        <f>IF('3. Input Data'!G694=0,"--",'3. Input Data'!G694)</f>
        <v>--</v>
      </c>
      <c r="H686" s="58">
        <f t="shared" si="102"/>
        <v>0</v>
      </c>
      <c r="I686" s="51" t="str">
        <f>IF('3. Input Data'!H694=0,"--",'3. Input Data'!H694)</f>
        <v>--</v>
      </c>
      <c r="J686" s="58">
        <f t="shared" si="103"/>
        <v>0</v>
      </c>
      <c r="K686" s="51" t="str">
        <f>IF('3. Input Data'!I694=0,"--",'3. Input Data'!I694)</f>
        <v>--</v>
      </c>
      <c r="L686" s="58">
        <f t="shared" si="104"/>
        <v>0</v>
      </c>
      <c r="M686" s="51" t="str">
        <f>IF('3. Input Data'!J694=0,"--",'3. Input Data'!J694)</f>
        <v>--</v>
      </c>
      <c r="N686" s="58">
        <f t="shared" si="105"/>
        <v>0</v>
      </c>
      <c r="O686" s="51" t="str">
        <f>IF('3. Input Data'!K694=0,"--",'3. Input Data'!K694)</f>
        <v>--</v>
      </c>
      <c r="P686" s="58">
        <f t="shared" si="106"/>
        <v>0</v>
      </c>
      <c r="Q686" s="51" t="str">
        <f>IF('3. Input Data'!L694=0,"--",'3. Input Data'!L694)</f>
        <v>--</v>
      </c>
      <c r="R686" s="58">
        <f t="shared" si="107"/>
        <v>0</v>
      </c>
      <c r="S686" s="74">
        <f t="shared" si="108"/>
        <v>0</v>
      </c>
      <c r="T686" s="58">
        <f t="shared" si="109"/>
        <v>0</v>
      </c>
    </row>
    <row r="687" spans="1:20" x14ac:dyDescent="0.2">
      <c r="A687" s="71">
        <v>680</v>
      </c>
      <c r="B687" s="39">
        <f>'3. Input Data'!B695</f>
        <v>0</v>
      </c>
      <c r="C687" s="51" t="str">
        <f>IF('3. Input Data'!D695=0,"--",'3. Input Data'!D695)</f>
        <v>--</v>
      </c>
      <c r="D687" s="58">
        <f t="shared" si="100"/>
        <v>0</v>
      </c>
      <c r="E687" s="74" t="str">
        <f>IF('3. Input Data'!E695=0,"--",'3. Input Data'!E695)</f>
        <v>--</v>
      </c>
      <c r="F687" s="58">
        <f t="shared" si="101"/>
        <v>0</v>
      </c>
      <c r="G687" s="51" t="str">
        <f>IF('3. Input Data'!G695=0,"--",'3. Input Data'!G695)</f>
        <v>--</v>
      </c>
      <c r="H687" s="58">
        <f t="shared" si="102"/>
        <v>0</v>
      </c>
      <c r="I687" s="51" t="str">
        <f>IF('3. Input Data'!H695=0,"--",'3. Input Data'!H695)</f>
        <v>--</v>
      </c>
      <c r="J687" s="58">
        <f t="shared" si="103"/>
        <v>0</v>
      </c>
      <c r="K687" s="51" t="str">
        <f>IF('3. Input Data'!I695=0,"--",'3. Input Data'!I695)</f>
        <v>--</v>
      </c>
      <c r="L687" s="58">
        <f t="shared" si="104"/>
        <v>0</v>
      </c>
      <c r="M687" s="51" t="str">
        <f>IF('3. Input Data'!J695=0,"--",'3. Input Data'!J695)</f>
        <v>--</v>
      </c>
      <c r="N687" s="58">
        <f t="shared" si="105"/>
        <v>0</v>
      </c>
      <c r="O687" s="51" t="str">
        <f>IF('3. Input Data'!K695=0,"--",'3. Input Data'!K695)</f>
        <v>--</v>
      </c>
      <c r="P687" s="58">
        <f t="shared" si="106"/>
        <v>0</v>
      </c>
      <c r="Q687" s="51" t="str">
        <f>IF('3. Input Data'!L695=0,"--",'3. Input Data'!L695)</f>
        <v>--</v>
      </c>
      <c r="R687" s="58">
        <f t="shared" si="107"/>
        <v>0</v>
      </c>
      <c r="S687" s="74">
        <f t="shared" si="108"/>
        <v>0</v>
      </c>
      <c r="T687" s="58">
        <f t="shared" si="109"/>
        <v>0</v>
      </c>
    </row>
    <row r="688" spans="1:20" x14ac:dyDescent="0.2">
      <c r="A688" s="71">
        <v>681</v>
      </c>
      <c r="B688" s="39">
        <f>'3. Input Data'!B696</f>
        <v>0</v>
      </c>
      <c r="C688" s="51" t="str">
        <f>IF('3. Input Data'!D696=0,"--",'3. Input Data'!D696)</f>
        <v>--</v>
      </c>
      <c r="D688" s="58">
        <f t="shared" si="100"/>
        <v>0</v>
      </c>
      <c r="E688" s="74" t="str">
        <f>IF('3. Input Data'!E696=0,"--",'3. Input Data'!E696)</f>
        <v>--</v>
      </c>
      <c r="F688" s="58">
        <f t="shared" si="101"/>
        <v>0</v>
      </c>
      <c r="G688" s="51" t="str">
        <f>IF('3. Input Data'!G696=0,"--",'3. Input Data'!G696)</f>
        <v>--</v>
      </c>
      <c r="H688" s="58">
        <f t="shared" si="102"/>
        <v>0</v>
      </c>
      <c r="I688" s="51" t="str">
        <f>IF('3. Input Data'!H696=0,"--",'3. Input Data'!H696)</f>
        <v>--</v>
      </c>
      <c r="J688" s="58">
        <f t="shared" si="103"/>
        <v>0</v>
      </c>
      <c r="K688" s="51" t="str">
        <f>IF('3. Input Data'!I696=0,"--",'3. Input Data'!I696)</f>
        <v>--</v>
      </c>
      <c r="L688" s="58">
        <f t="shared" si="104"/>
        <v>0</v>
      </c>
      <c r="M688" s="51" t="str">
        <f>IF('3. Input Data'!J696=0,"--",'3. Input Data'!J696)</f>
        <v>--</v>
      </c>
      <c r="N688" s="58">
        <f t="shared" si="105"/>
        <v>0</v>
      </c>
      <c r="O688" s="51" t="str">
        <f>IF('3. Input Data'!K696=0,"--",'3. Input Data'!K696)</f>
        <v>--</v>
      </c>
      <c r="P688" s="58">
        <f t="shared" si="106"/>
        <v>0</v>
      </c>
      <c r="Q688" s="51" t="str">
        <f>IF('3. Input Data'!L696=0,"--",'3. Input Data'!L696)</f>
        <v>--</v>
      </c>
      <c r="R688" s="58">
        <f t="shared" si="107"/>
        <v>0</v>
      </c>
      <c r="S688" s="74">
        <f t="shared" si="108"/>
        <v>0</v>
      </c>
      <c r="T688" s="58">
        <f t="shared" si="109"/>
        <v>0</v>
      </c>
    </row>
    <row r="689" spans="1:20" x14ac:dyDescent="0.2">
      <c r="A689" s="71">
        <v>682</v>
      </c>
      <c r="B689" s="39">
        <f>'3. Input Data'!B697</f>
        <v>0</v>
      </c>
      <c r="C689" s="51" t="str">
        <f>IF('3. Input Data'!D697=0,"--",'3. Input Data'!D697)</f>
        <v>--</v>
      </c>
      <c r="D689" s="58">
        <f t="shared" si="100"/>
        <v>0</v>
      </c>
      <c r="E689" s="74" t="str">
        <f>IF('3. Input Data'!E697=0,"--",'3. Input Data'!E697)</f>
        <v>--</v>
      </c>
      <c r="F689" s="58">
        <f t="shared" si="101"/>
        <v>0</v>
      </c>
      <c r="G689" s="51" t="str">
        <f>IF('3. Input Data'!G697=0,"--",'3. Input Data'!G697)</f>
        <v>--</v>
      </c>
      <c r="H689" s="58">
        <f t="shared" si="102"/>
        <v>0</v>
      </c>
      <c r="I689" s="51" t="str">
        <f>IF('3. Input Data'!H697=0,"--",'3. Input Data'!H697)</f>
        <v>--</v>
      </c>
      <c r="J689" s="58">
        <f t="shared" si="103"/>
        <v>0</v>
      </c>
      <c r="K689" s="51" t="str">
        <f>IF('3. Input Data'!I697=0,"--",'3. Input Data'!I697)</f>
        <v>--</v>
      </c>
      <c r="L689" s="58">
        <f t="shared" si="104"/>
        <v>0</v>
      </c>
      <c r="M689" s="51" t="str">
        <f>IF('3. Input Data'!J697=0,"--",'3. Input Data'!J697)</f>
        <v>--</v>
      </c>
      <c r="N689" s="58">
        <f t="shared" si="105"/>
        <v>0</v>
      </c>
      <c r="O689" s="51" t="str">
        <f>IF('3. Input Data'!K697=0,"--",'3. Input Data'!K697)</f>
        <v>--</v>
      </c>
      <c r="P689" s="58">
        <f t="shared" si="106"/>
        <v>0</v>
      </c>
      <c r="Q689" s="51" t="str">
        <f>IF('3. Input Data'!L697=0,"--",'3. Input Data'!L697)</f>
        <v>--</v>
      </c>
      <c r="R689" s="58">
        <f t="shared" si="107"/>
        <v>0</v>
      </c>
      <c r="S689" s="74">
        <f t="shared" si="108"/>
        <v>0</v>
      </c>
      <c r="T689" s="58">
        <f t="shared" si="109"/>
        <v>0</v>
      </c>
    </row>
    <row r="690" spans="1:20" x14ac:dyDescent="0.2">
      <c r="A690" s="71">
        <v>683</v>
      </c>
      <c r="B690" s="39">
        <f>'3. Input Data'!B698</f>
        <v>0</v>
      </c>
      <c r="C690" s="51" t="str">
        <f>IF('3. Input Data'!D698=0,"--",'3. Input Data'!D698)</f>
        <v>--</v>
      </c>
      <c r="D690" s="58">
        <f t="shared" si="100"/>
        <v>0</v>
      </c>
      <c r="E690" s="74" t="str">
        <f>IF('3. Input Data'!E698=0,"--",'3. Input Data'!E698)</f>
        <v>--</v>
      </c>
      <c r="F690" s="58">
        <f t="shared" si="101"/>
        <v>0</v>
      </c>
      <c r="G690" s="51" t="str">
        <f>IF('3. Input Data'!G698=0,"--",'3. Input Data'!G698)</f>
        <v>--</v>
      </c>
      <c r="H690" s="58">
        <f t="shared" si="102"/>
        <v>0</v>
      </c>
      <c r="I690" s="51" t="str">
        <f>IF('3. Input Data'!H698=0,"--",'3. Input Data'!H698)</f>
        <v>--</v>
      </c>
      <c r="J690" s="58">
        <f t="shared" si="103"/>
        <v>0</v>
      </c>
      <c r="K690" s="51" t="str">
        <f>IF('3. Input Data'!I698=0,"--",'3. Input Data'!I698)</f>
        <v>--</v>
      </c>
      <c r="L690" s="58">
        <f t="shared" si="104"/>
        <v>0</v>
      </c>
      <c r="M690" s="51" t="str">
        <f>IF('3. Input Data'!J698=0,"--",'3. Input Data'!J698)</f>
        <v>--</v>
      </c>
      <c r="N690" s="58">
        <f t="shared" si="105"/>
        <v>0</v>
      </c>
      <c r="O690" s="51" t="str">
        <f>IF('3. Input Data'!K698=0,"--",'3. Input Data'!K698)</f>
        <v>--</v>
      </c>
      <c r="P690" s="58">
        <f t="shared" si="106"/>
        <v>0</v>
      </c>
      <c r="Q690" s="51" t="str">
        <f>IF('3. Input Data'!L698=0,"--",'3. Input Data'!L698)</f>
        <v>--</v>
      </c>
      <c r="R690" s="58">
        <f t="shared" si="107"/>
        <v>0</v>
      </c>
      <c r="S690" s="74">
        <f t="shared" si="108"/>
        <v>0</v>
      </c>
      <c r="T690" s="58">
        <f t="shared" si="109"/>
        <v>0</v>
      </c>
    </row>
    <row r="691" spans="1:20" x14ac:dyDescent="0.2">
      <c r="A691" s="71">
        <v>684</v>
      </c>
      <c r="B691" s="39">
        <f>'3. Input Data'!B699</f>
        <v>0</v>
      </c>
      <c r="C691" s="51" t="str">
        <f>IF('3. Input Data'!D699=0,"--",'3. Input Data'!D699)</f>
        <v>--</v>
      </c>
      <c r="D691" s="58">
        <f t="shared" si="100"/>
        <v>0</v>
      </c>
      <c r="E691" s="74" t="str">
        <f>IF('3. Input Data'!E699=0,"--",'3. Input Data'!E699)</f>
        <v>--</v>
      </c>
      <c r="F691" s="58">
        <f t="shared" si="101"/>
        <v>0</v>
      </c>
      <c r="G691" s="51" t="str">
        <f>IF('3. Input Data'!G699=0,"--",'3. Input Data'!G699)</f>
        <v>--</v>
      </c>
      <c r="H691" s="58">
        <f t="shared" si="102"/>
        <v>0</v>
      </c>
      <c r="I691" s="51" t="str">
        <f>IF('3. Input Data'!H699=0,"--",'3. Input Data'!H699)</f>
        <v>--</v>
      </c>
      <c r="J691" s="58">
        <f t="shared" si="103"/>
        <v>0</v>
      </c>
      <c r="K691" s="51" t="str">
        <f>IF('3. Input Data'!I699=0,"--",'3. Input Data'!I699)</f>
        <v>--</v>
      </c>
      <c r="L691" s="58">
        <f t="shared" si="104"/>
        <v>0</v>
      </c>
      <c r="M691" s="51" t="str">
        <f>IF('3. Input Data'!J699=0,"--",'3. Input Data'!J699)</f>
        <v>--</v>
      </c>
      <c r="N691" s="58">
        <f t="shared" si="105"/>
        <v>0</v>
      </c>
      <c r="O691" s="51" t="str">
        <f>IF('3. Input Data'!K699=0,"--",'3. Input Data'!K699)</f>
        <v>--</v>
      </c>
      <c r="P691" s="58">
        <f t="shared" si="106"/>
        <v>0</v>
      </c>
      <c r="Q691" s="51" t="str">
        <f>IF('3. Input Data'!L699=0,"--",'3. Input Data'!L699)</f>
        <v>--</v>
      </c>
      <c r="R691" s="58">
        <f t="shared" si="107"/>
        <v>0</v>
      </c>
      <c r="S691" s="74">
        <f t="shared" si="108"/>
        <v>0</v>
      </c>
      <c r="T691" s="58">
        <f t="shared" si="109"/>
        <v>0</v>
      </c>
    </row>
    <row r="692" spans="1:20" x14ac:dyDescent="0.2">
      <c r="A692" s="71">
        <v>685</v>
      </c>
      <c r="B692" s="39">
        <f>'3. Input Data'!B700</f>
        <v>0</v>
      </c>
      <c r="C692" s="51" t="str">
        <f>IF('3. Input Data'!D700=0,"--",'3. Input Data'!D700)</f>
        <v>--</v>
      </c>
      <c r="D692" s="58">
        <f t="shared" si="100"/>
        <v>0</v>
      </c>
      <c r="E692" s="74" t="str">
        <f>IF('3. Input Data'!E700=0,"--",'3. Input Data'!E700)</f>
        <v>--</v>
      </c>
      <c r="F692" s="58">
        <f t="shared" si="101"/>
        <v>0</v>
      </c>
      <c r="G692" s="51" t="str">
        <f>IF('3. Input Data'!G700=0,"--",'3. Input Data'!G700)</f>
        <v>--</v>
      </c>
      <c r="H692" s="58">
        <f t="shared" si="102"/>
        <v>0</v>
      </c>
      <c r="I692" s="51" t="str">
        <f>IF('3. Input Data'!H700=0,"--",'3. Input Data'!H700)</f>
        <v>--</v>
      </c>
      <c r="J692" s="58">
        <f t="shared" si="103"/>
        <v>0</v>
      </c>
      <c r="K692" s="51" t="str">
        <f>IF('3. Input Data'!I700=0,"--",'3. Input Data'!I700)</f>
        <v>--</v>
      </c>
      <c r="L692" s="58">
        <f t="shared" si="104"/>
        <v>0</v>
      </c>
      <c r="M692" s="51" t="str">
        <f>IF('3. Input Data'!J700=0,"--",'3. Input Data'!J700)</f>
        <v>--</v>
      </c>
      <c r="N692" s="58">
        <f t="shared" si="105"/>
        <v>0</v>
      </c>
      <c r="O692" s="51" t="str">
        <f>IF('3. Input Data'!K700=0,"--",'3. Input Data'!K700)</f>
        <v>--</v>
      </c>
      <c r="P692" s="58">
        <f t="shared" si="106"/>
        <v>0</v>
      </c>
      <c r="Q692" s="51" t="str">
        <f>IF('3. Input Data'!L700=0,"--",'3. Input Data'!L700)</f>
        <v>--</v>
      </c>
      <c r="R692" s="58">
        <f t="shared" si="107"/>
        <v>0</v>
      </c>
      <c r="S692" s="74">
        <f t="shared" si="108"/>
        <v>0</v>
      </c>
      <c r="T692" s="58">
        <f t="shared" si="109"/>
        <v>0</v>
      </c>
    </row>
    <row r="693" spans="1:20" x14ac:dyDescent="0.2">
      <c r="A693" s="71">
        <v>686</v>
      </c>
      <c r="B693" s="39">
        <f>'3. Input Data'!B701</f>
        <v>0</v>
      </c>
      <c r="C693" s="51" t="str">
        <f>IF('3. Input Data'!D701=0,"--",'3. Input Data'!D701)</f>
        <v>--</v>
      </c>
      <c r="D693" s="58">
        <f t="shared" si="100"/>
        <v>0</v>
      </c>
      <c r="E693" s="74" t="str">
        <f>IF('3. Input Data'!E701=0,"--",'3. Input Data'!E701)</f>
        <v>--</v>
      </c>
      <c r="F693" s="58">
        <f t="shared" si="101"/>
        <v>0</v>
      </c>
      <c r="G693" s="51" t="str">
        <f>IF('3. Input Data'!G701=0,"--",'3. Input Data'!G701)</f>
        <v>--</v>
      </c>
      <c r="H693" s="58">
        <f t="shared" si="102"/>
        <v>0</v>
      </c>
      <c r="I693" s="51" t="str">
        <f>IF('3. Input Data'!H701=0,"--",'3. Input Data'!H701)</f>
        <v>--</v>
      </c>
      <c r="J693" s="58">
        <f t="shared" si="103"/>
        <v>0</v>
      </c>
      <c r="K693" s="51" t="str">
        <f>IF('3. Input Data'!I701=0,"--",'3. Input Data'!I701)</f>
        <v>--</v>
      </c>
      <c r="L693" s="58">
        <f t="shared" si="104"/>
        <v>0</v>
      </c>
      <c r="M693" s="51" t="str">
        <f>IF('3. Input Data'!J701=0,"--",'3. Input Data'!J701)</f>
        <v>--</v>
      </c>
      <c r="N693" s="58">
        <f t="shared" si="105"/>
        <v>0</v>
      </c>
      <c r="O693" s="51" t="str">
        <f>IF('3. Input Data'!K701=0,"--",'3. Input Data'!K701)</f>
        <v>--</v>
      </c>
      <c r="P693" s="58">
        <f t="shared" si="106"/>
        <v>0</v>
      </c>
      <c r="Q693" s="51" t="str">
        <f>IF('3. Input Data'!L701=0,"--",'3. Input Data'!L701)</f>
        <v>--</v>
      </c>
      <c r="R693" s="58">
        <f t="shared" si="107"/>
        <v>0</v>
      </c>
      <c r="S693" s="74">
        <f t="shared" si="108"/>
        <v>0</v>
      </c>
      <c r="T693" s="58">
        <f t="shared" si="109"/>
        <v>0</v>
      </c>
    </row>
    <row r="694" spans="1:20" x14ac:dyDescent="0.2">
      <c r="A694" s="71">
        <v>687</v>
      </c>
      <c r="B694" s="39">
        <f>'3. Input Data'!B702</f>
        <v>0</v>
      </c>
      <c r="C694" s="51" t="str">
        <f>IF('3. Input Data'!D702=0,"--",'3. Input Data'!D702)</f>
        <v>--</v>
      </c>
      <c r="D694" s="58">
        <f t="shared" si="100"/>
        <v>0</v>
      </c>
      <c r="E694" s="74" t="str">
        <f>IF('3. Input Data'!E702=0,"--",'3. Input Data'!E702)</f>
        <v>--</v>
      </c>
      <c r="F694" s="58">
        <f t="shared" si="101"/>
        <v>0</v>
      </c>
      <c r="G694" s="51" t="str">
        <f>IF('3. Input Data'!G702=0,"--",'3. Input Data'!G702)</f>
        <v>--</v>
      </c>
      <c r="H694" s="58">
        <f t="shared" si="102"/>
        <v>0</v>
      </c>
      <c r="I694" s="51" t="str">
        <f>IF('3. Input Data'!H702=0,"--",'3. Input Data'!H702)</f>
        <v>--</v>
      </c>
      <c r="J694" s="58">
        <f t="shared" si="103"/>
        <v>0</v>
      </c>
      <c r="K694" s="51" t="str">
        <f>IF('3. Input Data'!I702=0,"--",'3. Input Data'!I702)</f>
        <v>--</v>
      </c>
      <c r="L694" s="58">
        <f t="shared" si="104"/>
        <v>0</v>
      </c>
      <c r="M694" s="51" t="str">
        <f>IF('3. Input Data'!J702=0,"--",'3. Input Data'!J702)</f>
        <v>--</v>
      </c>
      <c r="N694" s="58">
        <f t="shared" si="105"/>
        <v>0</v>
      </c>
      <c r="O694" s="51" t="str">
        <f>IF('3. Input Data'!K702=0,"--",'3. Input Data'!K702)</f>
        <v>--</v>
      </c>
      <c r="P694" s="58">
        <f t="shared" si="106"/>
        <v>0</v>
      </c>
      <c r="Q694" s="51" t="str">
        <f>IF('3. Input Data'!L702=0,"--",'3. Input Data'!L702)</f>
        <v>--</v>
      </c>
      <c r="R694" s="58">
        <f t="shared" si="107"/>
        <v>0</v>
      </c>
      <c r="S694" s="74">
        <f t="shared" si="108"/>
        <v>0</v>
      </c>
      <c r="T694" s="58">
        <f t="shared" si="109"/>
        <v>0</v>
      </c>
    </row>
    <row r="695" spans="1:20" x14ac:dyDescent="0.2">
      <c r="A695" s="71">
        <v>688</v>
      </c>
      <c r="B695" s="39">
        <f>'3. Input Data'!B703</f>
        <v>0</v>
      </c>
      <c r="C695" s="51" t="str">
        <f>IF('3. Input Data'!D703=0,"--",'3. Input Data'!D703)</f>
        <v>--</v>
      </c>
      <c r="D695" s="58">
        <f t="shared" si="100"/>
        <v>0</v>
      </c>
      <c r="E695" s="74" t="str">
        <f>IF('3. Input Data'!E703=0,"--",'3. Input Data'!E703)</f>
        <v>--</v>
      </c>
      <c r="F695" s="58">
        <f t="shared" si="101"/>
        <v>0</v>
      </c>
      <c r="G695" s="51" t="str">
        <f>IF('3. Input Data'!G703=0,"--",'3. Input Data'!G703)</f>
        <v>--</v>
      </c>
      <c r="H695" s="58">
        <f t="shared" si="102"/>
        <v>0</v>
      </c>
      <c r="I695" s="51" t="str">
        <f>IF('3. Input Data'!H703=0,"--",'3. Input Data'!H703)</f>
        <v>--</v>
      </c>
      <c r="J695" s="58">
        <f t="shared" si="103"/>
        <v>0</v>
      </c>
      <c r="K695" s="51" t="str">
        <f>IF('3. Input Data'!I703=0,"--",'3. Input Data'!I703)</f>
        <v>--</v>
      </c>
      <c r="L695" s="58">
        <f t="shared" si="104"/>
        <v>0</v>
      </c>
      <c r="M695" s="51" t="str">
        <f>IF('3. Input Data'!J703=0,"--",'3. Input Data'!J703)</f>
        <v>--</v>
      </c>
      <c r="N695" s="58">
        <f t="shared" si="105"/>
        <v>0</v>
      </c>
      <c r="O695" s="51" t="str">
        <f>IF('3. Input Data'!K703=0,"--",'3. Input Data'!K703)</f>
        <v>--</v>
      </c>
      <c r="P695" s="58">
        <f t="shared" si="106"/>
        <v>0</v>
      </c>
      <c r="Q695" s="51" t="str">
        <f>IF('3. Input Data'!L703=0,"--",'3. Input Data'!L703)</f>
        <v>--</v>
      </c>
      <c r="R695" s="58">
        <f t="shared" si="107"/>
        <v>0</v>
      </c>
      <c r="S695" s="74">
        <f t="shared" si="108"/>
        <v>0</v>
      </c>
      <c r="T695" s="58">
        <f t="shared" si="109"/>
        <v>0</v>
      </c>
    </row>
    <row r="696" spans="1:20" x14ac:dyDescent="0.2">
      <c r="A696" s="71">
        <v>689</v>
      </c>
      <c r="B696" s="39">
        <f>'3. Input Data'!B704</f>
        <v>0</v>
      </c>
      <c r="C696" s="51" t="str">
        <f>IF('3. Input Data'!D704=0,"--",'3. Input Data'!D704)</f>
        <v>--</v>
      </c>
      <c r="D696" s="58">
        <f t="shared" si="100"/>
        <v>0</v>
      </c>
      <c r="E696" s="74" t="str">
        <f>IF('3. Input Data'!E704=0,"--",'3. Input Data'!E704)</f>
        <v>--</v>
      </c>
      <c r="F696" s="58">
        <f t="shared" si="101"/>
        <v>0</v>
      </c>
      <c r="G696" s="51" t="str">
        <f>IF('3. Input Data'!G704=0,"--",'3. Input Data'!G704)</f>
        <v>--</v>
      </c>
      <c r="H696" s="58">
        <f t="shared" si="102"/>
        <v>0</v>
      </c>
      <c r="I696" s="51" t="str">
        <f>IF('3. Input Data'!H704=0,"--",'3. Input Data'!H704)</f>
        <v>--</v>
      </c>
      <c r="J696" s="58">
        <f t="shared" si="103"/>
        <v>0</v>
      </c>
      <c r="K696" s="51" t="str">
        <f>IF('3. Input Data'!I704=0,"--",'3. Input Data'!I704)</f>
        <v>--</v>
      </c>
      <c r="L696" s="58">
        <f t="shared" si="104"/>
        <v>0</v>
      </c>
      <c r="M696" s="51" t="str">
        <f>IF('3. Input Data'!J704=0,"--",'3. Input Data'!J704)</f>
        <v>--</v>
      </c>
      <c r="N696" s="58">
        <f t="shared" si="105"/>
        <v>0</v>
      </c>
      <c r="O696" s="51" t="str">
        <f>IF('3. Input Data'!K704=0,"--",'3. Input Data'!K704)</f>
        <v>--</v>
      </c>
      <c r="P696" s="58">
        <f t="shared" si="106"/>
        <v>0</v>
      </c>
      <c r="Q696" s="51" t="str">
        <f>IF('3. Input Data'!L704=0,"--",'3. Input Data'!L704)</f>
        <v>--</v>
      </c>
      <c r="R696" s="58">
        <f t="shared" si="107"/>
        <v>0</v>
      </c>
      <c r="S696" s="74">
        <f t="shared" si="108"/>
        <v>0</v>
      </c>
      <c r="T696" s="58">
        <f t="shared" si="109"/>
        <v>0</v>
      </c>
    </row>
    <row r="697" spans="1:20" x14ac:dyDescent="0.2">
      <c r="A697" s="71">
        <v>690</v>
      </c>
      <c r="B697" s="39">
        <f>'3. Input Data'!B705</f>
        <v>0</v>
      </c>
      <c r="C697" s="51" t="str">
        <f>IF('3. Input Data'!D705=0,"--",'3. Input Data'!D705)</f>
        <v>--</v>
      </c>
      <c r="D697" s="58">
        <f t="shared" si="100"/>
        <v>0</v>
      </c>
      <c r="E697" s="74" t="str">
        <f>IF('3. Input Data'!E705=0,"--",'3. Input Data'!E705)</f>
        <v>--</v>
      </c>
      <c r="F697" s="58">
        <f t="shared" si="101"/>
        <v>0</v>
      </c>
      <c r="G697" s="51" t="str">
        <f>IF('3. Input Data'!G705=0,"--",'3. Input Data'!G705)</f>
        <v>--</v>
      </c>
      <c r="H697" s="58">
        <f t="shared" si="102"/>
        <v>0</v>
      </c>
      <c r="I697" s="51" t="str">
        <f>IF('3. Input Data'!H705=0,"--",'3. Input Data'!H705)</f>
        <v>--</v>
      </c>
      <c r="J697" s="58">
        <f t="shared" si="103"/>
        <v>0</v>
      </c>
      <c r="K697" s="51" t="str">
        <f>IF('3. Input Data'!I705=0,"--",'3. Input Data'!I705)</f>
        <v>--</v>
      </c>
      <c r="L697" s="58">
        <f t="shared" si="104"/>
        <v>0</v>
      </c>
      <c r="M697" s="51" t="str">
        <f>IF('3. Input Data'!J705=0,"--",'3. Input Data'!J705)</f>
        <v>--</v>
      </c>
      <c r="N697" s="58">
        <f t="shared" si="105"/>
        <v>0</v>
      </c>
      <c r="O697" s="51" t="str">
        <f>IF('3. Input Data'!K705=0,"--",'3. Input Data'!K705)</f>
        <v>--</v>
      </c>
      <c r="P697" s="58">
        <f t="shared" si="106"/>
        <v>0</v>
      </c>
      <c r="Q697" s="51" t="str">
        <f>IF('3. Input Data'!L705=0,"--",'3. Input Data'!L705)</f>
        <v>--</v>
      </c>
      <c r="R697" s="58">
        <f t="shared" si="107"/>
        <v>0</v>
      </c>
      <c r="S697" s="74">
        <f t="shared" si="108"/>
        <v>0</v>
      </c>
      <c r="T697" s="58">
        <f t="shared" si="109"/>
        <v>0</v>
      </c>
    </row>
    <row r="698" spans="1:20" x14ac:dyDescent="0.2">
      <c r="A698" s="71">
        <v>691</v>
      </c>
      <c r="B698" s="39">
        <f>'3. Input Data'!B706</f>
        <v>0</v>
      </c>
      <c r="C698" s="51" t="str">
        <f>IF('3. Input Data'!D706=0,"--",'3. Input Data'!D706)</f>
        <v>--</v>
      </c>
      <c r="D698" s="58">
        <f t="shared" si="100"/>
        <v>0</v>
      </c>
      <c r="E698" s="74" t="str">
        <f>IF('3. Input Data'!E706=0,"--",'3. Input Data'!E706)</f>
        <v>--</v>
      </c>
      <c r="F698" s="58">
        <f t="shared" si="101"/>
        <v>0</v>
      </c>
      <c r="G698" s="51" t="str">
        <f>IF('3. Input Data'!G706=0,"--",'3. Input Data'!G706)</f>
        <v>--</v>
      </c>
      <c r="H698" s="58">
        <f t="shared" si="102"/>
        <v>0</v>
      </c>
      <c r="I698" s="51" t="str">
        <f>IF('3. Input Data'!H706=0,"--",'3. Input Data'!H706)</f>
        <v>--</v>
      </c>
      <c r="J698" s="58">
        <f t="shared" si="103"/>
        <v>0</v>
      </c>
      <c r="K698" s="51" t="str">
        <f>IF('3. Input Data'!I706=0,"--",'3. Input Data'!I706)</f>
        <v>--</v>
      </c>
      <c r="L698" s="58">
        <f t="shared" si="104"/>
        <v>0</v>
      </c>
      <c r="M698" s="51" t="str">
        <f>IF('3. Input Data'!J706=0,"--",'3. Input Data'!J706)</f>
        <v>--</v>
      </c>
      <c r="N698" s="58">
        <f t="shared" si="105"/>
        <v>0</v>
      </c>
      <c r="O698" s="51" t="str">
        <f>IF('3. Input Data'!K706=0,"--",'3. Input Data'!K706)</f>
        <v>--</v>
      </c>
      <c r="P698" s="58">
        <f t="shared" si="106"/>
        <v>0</v>
      </c>
      <c r="Q698" s="51" t="str">
        <f>IF('3. Input Data'!L706=0,"--",'3. Input Data'!L706)</f>
        <v>--</v>
      </c>
      <c r="R698" s="58">
        <f t="shared" si="107"/>
        <v>0</v>
      </c>
      <c r="S698" s="74">
        <f t="shared" si="108"/>
        <v>0</v>
      </c>
      <c r="T698" s="58">
        <f t="shared" si="109"/>
        <v>0</v>
      </c>
    </row>
    <row r="699" spans="1:20" x14ac:dyDescent="0.2">
      <c r="A699" s="71">
        <v>692</v>
      </c>
      <c r="B699" s="39">
        <f>'3. Input Data'!B707</f>
        <v>0</v>
      </c>
      <c r="C699" s="51" t="str">
        <f>IF('3. Input Data'!D707=0,"--",'3. Input Data'!D707)</f>
        <v>--</v>
      </c>
      <c r="D699" s="58">
        <f t="shared" si="100"/>
        <v>0</v>
      </c>
      <c r="E699" s="74" t="str">
        <f>IF('3. Input Data'!E707=0,"--",'3. Input Data'!E707)</f>
        <v>--</v>
      </c>
      <c r="F699" s="58">
        <f t="shared" si="101"/>
        <v>0</v>
      </c>
      <c r="G699" s="51" t="str">
        <f>IF('3. Input Data'!G707=0,"--",'3. Input Data'!G707)</f>
        <v>--</v>
      </c>
      <c r="H699" s="58">
        <f t="shared" si="102"/>
        <v>0</v>
      </c>
      <c r="I699" s="51" t="str">
        <f>IF('3. Input Data'!H707=0,"--",'3. Input Data'!H707)</f>
        <v>--</v>
      </c>
      <c r="J699" s="58">
        <f t="shared" si="103"/>
        <v>0</v>
      </c>
      <c r="K699" s="51" t="str">
        <f>IF('3. Input Data'!I707=0,"--",'3. Input Data'!I707)</f>
        <v>--</v>
      </c>
      <c r="L699" s="58">
        <f t="shared" si="104"/>
        <v>0</v>
      </c>
      <c r="M699" s="51" t="str">
        <f>IF('3. Input Data'!J707=0,"--",'3. Input Data'!J707)</f>
        <v>--</v>
      </c>
      <c r="N699" s="58">
        <f t="shared" si="105"/>
        <v>0</v>
      </c>
      <c r="O699" s="51" t="str">
        <f>IF('3. Input Data'!K707=0,"--",'3. Input Data'!K707)</f>
        <v>--</v>
      </c>
      <c r="P699" s="58">
        <f t="shared" si="106"/>
        <v>0</v>
      </c>
      <c r="Q699" s="51" t="str">
        <f>IF('3. Input Data'!L707=0,"--",'3. Input Data'!L707)</f>
        <v>--</v>
      </c>
      <c r="R699" s="58">
        <f t="shared" si="107"/>
        <v>0</v>
      </c>
      <c r="S699" s="74">
        <f t="shared" si="108"/>
        <v>0</v>
      </c>
      <c r="T699" s="58">
        <f t="shared" si="109"/>
        <v>0</v>
      </c>
    </row>
    <row r="700" spans="1:20" x14ac:dyDescent="0.2">
      <c r="A700" s="71">
        <v>693</v>
      </c>
      <c r="B700" s="39">
        <f>'3. Input Data'!B708</f>
        <v>0</v>
      </c>
      <c r="C700" s="51" t="str">
        <f>IF('3. Input Data'!D708=0,"--",'3. Input Data'!D708)</f>
        <v>--</v>
      </c>
      <c r="D700" s="58">
        <f t="shared" si="100"/>
        <v>0</v>
      </c>
      <c r="E700" s="74" t="str">
        <f>IF('3. Input Data'!E708=0,"--",'3. Input Data'!E708)</f>
        <v>--</v>
      </c>
      <c r="F700" s="58">
        <f t="shared" si="101"/>
        <v>0</v>
      </c>
      <c r="G700" s="51" t="str">
        <f>IF('3. Input Data'!G708=0,"--",'3. Input Data'!G708)</f>
        <v>--</v>
      </c>
      <c r="H700" s="58">
        <f t="shared" si="102"/>
        <v>0</v>
      </c>
      <c r="I700" s="51" t="str">
        <f>IF('3. Input Data'!H708=0,"--",'3. Input Data'!H708)</f>
        <v>--</v>
      </c>
      <c r="J700" s="58">
        <f t="shared" si="103"/>
        <v>0</v>
      </c>
      <c r="K700" s="51" t="str">
        <f>IF('3. Input Data'!I708=0,"--",'3. Input Data'!I708)</f>
        <v>--</v>
      </c>
      <c r="L700" s="58">
        <f t="shared" si="104"/>
        <v>0</v>
      </c>
      <c r="M700" s="51" t="str">
        <f>IF('3. Input Data'!J708=0,"--",'3. Input Data'!J708)</f>
        <v>--</v>
      </c>
      <c r="N700" s="58">
        <f t="shared" si="105"/>
        <v>0</v>
      </c>
      <c r="O700" s="51" t="str">
        <f>IF('3. Input Data'!K708=0,"--",'3. Input Data'!K708)</f>
        <v>--</v>
      </c>
      <c r="P700" s="58">
        <f t="shared" si="106"/>
        <v>0</v>
      </c>
      <c r="Q700" s="51" t="str">
        <f>IF('3. Input Data'!L708=0,"--",'3. Input Data'!L708)</f>
        <v>--</v>
      </c>
      <c r="R700" s="58">
        <f t="shared" si="107"/>
        <v>0</v>
      </c>
      <c r="S700" s="74">
        <f t="shared" si="108"/>
        <v>0</v>
      </c>
      <c r="T700" s="58">
        <f t="shared" si="109"/>
        <v>0</v>
      </c>
    </row>
    <row r="701" spans="1:20" x14ac:dyDescent="0.2">
      <c r="A701" s="71">
        <v>694</v>
      </c>
      <c r="B701" s="39">
        <f>'3. Input Data'!B709</f>
        <v>0</v>
      </c>
      <c r="C701" s="51" t="str">
        <f>IF('3. Input Data'!D709=0,"--",'3. Input Data'!D709)</f>
        <v>--</v>
      </c>
      <c r="D701" s="58">
        <f t="shared" si="100"/>
        <v>0</v>
      </c>
      <c r="E701" s="74" t="str">
        <f>IF('3. Input Data'!E709=0,"--",'3. Input Data'!E709)</f>
        <v>--</v>
      </c>
      <c r="F701" s="58">
        <f t="shared" si="101"/>
        <v>0</v>
      </c>
      <c r="G701" s="51" t="str">
        <f>IF('3. Input Data'!G709=0,"--",'3. Input Data'!G709)</f>
        <v>--</v>
      </c>
      <c r="H701" s="58">
        <f t="shared" si="102"/>
        <v>0</v>
      </c>
      <c r="I701" s="51" t="str">
        <f>IF('3. Input Data'!H709=0,"--",'3. Input Data'!H709)</f>
        <v>--</v>
      </c>
      <c r="J701" s="58">
        <f t="shared" si="103"/>
        <v>0</v>
      </c>
      <c r="K701" s="51" t="str">
        <f>IF('3. Input Data'!I709=0,"--",'3. Input Data'!I709)</f>
        <v>--</v>
      </c>
      <c r="L701" s="58">
        <f t="shared" si="104"/>
        <v>0</v>
      </c>
      <c r="M701" s="51" t="str">
        <f>IF('3. Input Data'!J709=0,"--",'3. Input Data'!J709)</f>
        <v>--</v>
      </c>
      <c r="N701" s="58">
        <f t="shared" si="105"/>
        <v>0</v>
      </c>
      <c r="O701" s="51" t="str">
        <f>IF('3. Input Data'!K709=0,"--",'3. Input Data'!K709)</f>
        <v>--</v>
      </c>
      <c r="P701" s="58">
        <f t="shared" si="106"/>
        <v>0</v>
      </c>
      <c r="Q701" s="51" t="str">
        <f>IF('3. Input Data'!L709=0,"--",'3. Input Data'!L709)</f>
        <v>--</v>
      </c>
      <c r="R701" s="58">
        <f t="shared" si="107"/>
        <v>0</v>
      </c>
      <c r="S701" s="74">
        <f t="shared" si="108"/>
        <v>0</v>
      </c>
      <c r="T701" s="58">
        <f t="shared" si="109"/>
        <v>0</v>
      </c>
    </row>
    <row r="702" spans="1:20" x14ac:dyDescent="0.2">
      <c r="A702" s="71">
        <v>695</v>
      </c>
      <c r="B702" s="39">
        <f>'3. Input Data'!B710</f>
        <v>0</v>
      </c>
      <c r="C702" s="51" t="str">
        <f>IF('3. Input Data'!D710=0,"--",'3. Input Data'!D710)</f>
        <v>--</v>
      </c>
      <c r="D702" s="58">
        <f t="shared" si="100"/>
        <v>0</v>
      </c>
      <c r="E702" s="74" t="str">
        <f>IF('3. Input Data'!E710=0,"--",'3. Input Data'!E710)</f>
        <v>--</v>
      </c>
      <c r="F702" s="58">
        <f t="shared" si="101"/>
        <v>0</v>
      </c>
      <c r="G702" s="51" t="str">
        <f>IF('3. Input Data'!G710=0,"--",'3. Input Data'!G710)</f>
        <v>--</v>
      </c>
      <c r="H702" s="58">
        <f t="shared" si="102"/>
        <v>0</v>
      </c>
      <c r="I702" s="51" t="str">
        <f>IF('3. Input Data'!H710=0,"--",'3. Input Data'!H710)</f>
        <v>--</v>
      </c>
      <c r="J702" s="58">
        <f t="shared" si="103"/>
        <v>0</v>
      </c>
      <c r="K702" s="51" t="str">
        <f>IF('3. Input Data'!I710=0,"--",'3. Input Data'!I710)</f>
        <v>--</v>
      </c>
      <c r="L702" s="58">
        <f t="shared" si="104"/>
        <v>0</v>
      </c>
      <c r="M702" s="51" t="str">
        <f>IF('3. Input Data'!J710=0,"--",'3. Input Data'!J710)</f>
        <v>--</v>
      </c>
      <c r="N702" s="58">
        <f t="shared" si="105"/>
        <v>0</v>
      </c>
      <c r="O702" s="51" t="str">
        <f>IF('3. Input Data'!K710=0,"--",'3. Input Data'!K710)</f>
        <v>--</v>
      </c>
      <c r="P702" s="58">
        <f t="shared" si="106"/>
        <v>0</v>
      </c>
      <c r="Q702" s="51" t="str">
        <f>IF('3. Input Data'!L710=0,"--",'3. Input Data'!L710)</f>
        <v>--</v>
      </c>
      <c r="R702" s="58">
        <f t="shared" si="107"/>
        <v>0</v>
      </c>
      <c r="S702" s="74">
        <f t="shared" si="108"/>
        <v>0</v>
      </c>
      <c r="T702" s="58">
        <f t="shared" si="109"/>
        <v>0</v>
      </c>
    </row>
    <row r="703" spans="1:20" x14ac:dyDescent="0.2">
      <c r="A703" s="71">
        <v>696</v>
      </c>
      <c r="B703" s="39">
        <f>'3. Input Data'!B711</f>
        <v>0</v>
      </c>
      <c r="C703" s="51" t="str">
        <f>IF('3. Input Data'!D711=0,"--",'3. Input Data'!D711)</f>
        <v>--</v>
      </c>
      <c r="D703" s="58">
        <f t="shared" si="100"/>
        <v>0</v>
      </c>
      <c r="E703" s="74" t="str">
        <f>IF('3. Input Data'!E711=0,"--",'3. Input Data'!E711)</f>
        <v>--</v>
      </c>
      <c r="F703" s="58">
        <f t="shared" si="101"/>
        <v>0</v>
      </c>
      <c r="G703" s="51" t="str">
        <f>IF('3. Input Data'!G711=0,"--",'3. Input Data'!G711)</f>
        <v>--</v>
      </c>
      <c r="H703" s="58">
        <f t="shared" si="102"/>
        <v>0</v>
      </c>
      <c r="I703" s="51" t="str">
        <f>IF('3. Input Data'!H711=0,"--",'3. Input Data'!H711)</f>
        <v>--</v>
      </c>
      <c r="J703" s="58">
        <f t="shared" si="103"/>
        <v>0</v>
      </c>
      <c r="K703" s="51" t="str">
        <f>IF('3. Input Data'!I711=0,"--",'3. Input Data'!I711)</f>
        <v>--</v>
      </c>
      <c r="L703" s="58">
        <f t="shared" si="104"/>
        <v>0</v>
      </c>
      <c r="M703" s="51" t="str">
        <f>IF('3. Input Data'!J711=0,"--",'3. Input Data'!J711)</f>
        <v>--</v>
      </c>
      <c r="N703" s="58">
        <f t="shared" si="105"/>
        <v>0</v>
      </c>
      <c r="O703" s="51" t="str">
        <f>IF('3. Input Data'!K711=0,"--",'3. Input Data'!K711)</f>
        <v>--</v>
      </c>
      <c r="P703" s="58">
        <f t="shared" si="106"/>
        <v>0</v>
      </c>
      <c r="Q703" s="51" t="str">
        <f>IF('3. Input Data'!L711=0,"--",'3. Input Data'!L711)</f>
        <v>--</v>
      </c>
      <c r="R703" s="58">
        <f t="shared" si="107"/>
        <v>0</v>
      </c>
      <c r="S703" s="74">
        <f t="shared" si="108"/>
        <v>0</v>
      </c>
      <c r="T703" s="58">
        <f t="shared" si="109"/>
        <v>0</v>
      </c>
    </row>
    <row r="704" spans="1:20" x14ac:dyDescent="0.2">
      <c r="A704" s="71">
        <v>697</v>
      </c>
      <c r="B704" s="39">
        <f>'3. Input Data'!B712</f>
        <v>0</v>
      </c>
      <c r="C704" s="51" t="str">
        <f>IF('3. Input Data'!D712=0,"--",'3. Input Data'!D712)</f>
        <v>--</v>
      </c>
      <c r="D704" s="58">
        <f t="shared" si="100"/>
        <v>0</v>
      </c>
      <c r="E704" s="74" t="str">
        <f>IF('3. Input Data'!E712=0,"--",'3. Input Data'!E712)</f>
        <v>--</v>
      </c>
      <c r="F704" s="58">
        <f t="shared" si="101"/>
        <v>0</v>
      </c>
      <c r="G704" s="51" t="str">
        <f>IF('3. Input Data'!G712=0,"--",'3. Input Data'!G712)</f>
        <v>--</v>
      </c>
      <c r="H704" s="58">
        <f t="shared" si="102"/>
        <v>0</v>
      </c>
      <c r="I704" s="51" t="str">
        <f>IF('3. Input Data'!H712=0,"--",'3. Input Data'!H712)</f>
        <v>--</v>
      </c>
      <c r="J704" s="58">
        <f t="shared" si="103"/>
        <v>0</v>
      </c>
      <c r="K704" s="51" t="str">
        <f>IF('3. Input Data'!I712=0,"--",'3. Input Data'!I712)</f>
        <v>--</v>
      </c>
      <c r="L704" s="58">
        <f t="shared" si="104"/>
        <v>0</v>
      </c>
      <c r="M704" s="51" t="str">
        <f>IF('3. Input Data'!J712=0,"--",'3. Input Data'!J712)</f>
        <v>--</v>
      </c>
      <c r="N704" s="58">
        <f t="shared" si="105"/>
        <v>0</v>
      </c>
      <c r="O704" s="51" t="str">
        <f>IF('3. Input Data'!K712=0,"--",'3. Input Data'!K712)</f>
        <v>--</v>
      </c>
      <c r="P704" s="58">
        <f t="shared" si="106"/>
        <v>0</v>
      </c>
      <c r="Q704" s="51" t="str">
        <f>IF('3. Input Data'!L712=0,"--",'3. Input Data'!L712)</f>
        <v>--</v>
      </c>
      <c r="R704" s="58">
        <f t="shared" si="107"/>
        <v>0</v>
      </c>
      <c r="S704" s="74">
        <f t="shared" si="108"/>
        <v>0</v>
      </c>
      <c r="T704" s="58">
        <f t="shared" si="109"/>
        <v>0</v>
      </c>
    </row>
    <row r="705" spans="1:20" x14ac:dyDescent="0.2">
      <c r="A705" s="71">
        <v>698</v>
      </c>
      <c r="B705" s="39">
        <f>'3. Input Data'!B713</f>
        <v>0</v>
      </c>
      <c r="C705" s="51" t="str">
        <f>IF('3. Input Data'!D713=0,"--",'3. Input Data'!D713)</f>
        <v>--</v>
      </c>
      <c r="D705" s="58">
        <f t="shared" si="100"/>
        <v>0</v>
      </c>
      <c r="E705" s="74" t="str">
        <f>IF('3. Input Data'!E713=0,"--",'3. Input Data'!E713)</f>
        <v>--</v>
      </c>
      <c r="F705" s="58">
        <f t="shared" si="101"/>
        <v>0</v>
      </c>
      <c r="G705" s="51" t="str">
        <f>IF('3. Input Data'!G713=0,"--",'3. Input Data'!G713)</f>
        <v>--</v>
      </c>
      <c r="H705" s="58">
        <f t="shared" si="102"/>
        <v>0</v>
      </c>
      <c r="I705" s="51" t="str">
        <f>IF('3. Input Data'!H713=0,"--",'3. Input Data'!H713)</f>
        <v>--</v>
      </c>
      <c r="J705" s="58">
        <f t="shared" si="103"/>
        <v>0</v>
      </c>
      <c r="K705" s="51" t="str">
        <f>IF('3. Input Data'!I713=0,"--",'3. Input Data'!I713)</f>
        <v>--</v>
      </c>
      <c r="L705" s="58">
        <f t="shared" si="104"/>
        <v>0</v>
      </c>
      <c r="M705" s="51" t="str">
        <f>IF('3. Input Data'!J713=0,"--",'3. Input Data'!J713)</f>
        <v>--</v>
      </c>
      <c r="N705" s="58">
        <f t="shared" si="105"/>
        <v>0</v>
      </c>
      <c r="O705" s="51" t="str">
        <f>IF('3. Input Data'!K713=0,"--",'3. Input Data'!K713)</f>
        <v>--</v>
      </c>
      <c r="P705" s="58">
        <f t="shared" si="106"/>
        <v>0</v>
      </c>
      <c r="Q705" s="51" t="str">
        <f>IF('3. Input Data'!L713=0,"--",'3. Input Data'!L713)</f>
        <v>--</v>
      </c>
      <c r="R705" s="58">
        <f t="shared" si="107"/>
        <v>0</v>
      </c>
      <c r="S705" s="74">
        <f t="shared" si="108"/>
        <v>0</v>
      </c>
      <c r="T705" s="58">
        <f t="shared" si="109"/>
        <v>0</v>
      </c>
    </row>
    <row r="706" spans="1:20" x14ac:dyDescent="0.2">
      <c r="A706" s="71">
        <v>699</v>
      </c>
      <c r="B706" s="39">
        <f>'3. Input Data'!B714</f>
        <v>0</v>
      </c>
      <c r="C706" s="51" t="str">
        <f>IF('3. Input Data'!D714=0,"--",'3. Input Data'!D714)</f>
        <v>--</v>
      </c>
      <c r="D706" s="58">
        <f t="shared" si="100"/>
        <v>0</v>
      </c>
      <c r="E706" s="74" t="str">
        <f>IF('3. Input Data'!E714=0,"--",'3. Input Data'!E714)</f>
        <v>--</v>
      </c>
      <c r="F706" s="58">
        <f t="shared" si="101"/>
        <v>0</v>
      </c>
      <c r="G706" s="51" t="str">
        <f>IF('3. Input Data'!G714=0,"--",'3. Input Data'!G714)</f>
        <v>--</v>
      </c>
      <c r="H706" s="58">
        <f t="shared" si="102"/>
        <v>0</v>
      </c>
      <c r="I706" s="51" t="str">
        <f>IF('3. Input Data'!H714=0,"--",'3. Input Data'!H714)</f>
        <v>--</v>
      </c>
      <c r="J706" s="58">
        <f t="shared" si="103"/>
        <v>0</v>
      </c>
      <c r="K706" s="51" t="str">
        <f>IF('3. Input Data'!I714=0,"--",'3. Input Data'!I714)</f>
        <v>--</v>
      </c>
      <c r="L706" s="58">
        <f t="shared" si="104"/>
        <v>0</v>
      </c>
      <c r="M706" s="51" t="str">
        <f>IF('3. Input Data'!J714=0,"--",'3. Input Data'!J714)</f>
        <v>--</v>
      </c>
      <c r="N706" s="58">
        <f t="shared" si="105"/>
        <v>0</v>
      </c>
      <c r="O706" s="51" t="str">
        <f>IF('3. Input Data'!K714=0,"--",'3. Input Data'!K714)</f>
        <v>--</v>
      </c>
      <c r="P706" s="58">
        <f t="shared" si="106"/>
        <v>0</v>
      </c>
      <c r="Q706" s="51" t="str">
        <f>IF('3. Input Data'!L714=0,"--",'3. Input Data'!L714)</f>
        <v>--</v>
      </c>
      <c r="R706" s="58">
        <f t="shared" si="107"/>
        <v>0</v>
      </c>
      <c r="S706" s="74">
        <f t="shared" si="108"/>
        <v>0</v>
      </c>
      <c r="T706" s="58">
        <f t="shared" si="109"/>
        <v>0</v>
      </c>
    </row>
    <row r="707" spans="1:20" x14ac:dyDescent="0.2">
      <c r="A707" s="71">
        <v>700</v>
      </c>
      <c r="B707" s="39">
        <f>'3. Input Data'!B715</f>
        <v>0</v>
      </c>
      <c r="C707" s="51" t="str">
        <f>IF('3. Input Data'!D715=0,"--",'3. Input Data'!D715)</f>
        <v>--</v>
      </c>
      <c r="D707" s="58">
        <f t="shared" si="100"/>
        <v>0</v>
      </c>
      <c r="E707" s="74" t="str">
        <f>IF('3. Input Data'!E715=0,"--",'3. Input Data'!E715)</f>
        <v>--</v>
      </c>
      <c r="F707" s="58">
        <f t="shared" si="101"/>
        <v>0</v>
      </c>
      <c r="G707" s="51" t="str">
        <f>IF('3. Input Data'!G715=0,"--",'3. Input Data'!G715)</f>
        <v>--</v>
      </c>
      <c r="H707" s="58">
        <f t="shared" si="102"/>
        <v>0</v>
      </c>
      <c r="I707" s="51" t="str">
        <f>IF('3. Input Data'!H715=0,"--",'3. Input Data'!H715)</f>
        <v>--</v>
      </c>
      <c r="J707" s="58">
        <f t="shared" si="103"/>
        <v>0</v>
      </c>
      <c r="K707" s="51" t="str">
        <f>IF('3. Input Data'!I715=0,"--",'3. Input Data'!I715)</f>
        <v>--</v>
      </c>
      <c r="L707" s="58">
        <f t="shared" si="104"/>
        <v>0</v>
      </c>
      <c r="M707" s="51" t="str">
        <f>IF('3. Input Data'!J715=0,"--",'3. Input Data'!J715)</f>
        <v>--</v>
      </c>
      <c r="N707" s="58">
        <f t="shared" si="105"/>
        <v>0</v>
      </c>
      <c r="O707" s="51" t="str">
        <f>IF('3. Input Data'!K715=0,"--",'3. Input Data'!K715)</f>
        <v>--</v>
      </c>
      <c r="P707" s="58">
        <f t="shared" si="106"/>
        <v>0</v>
      </c>
      <c r="Q707" s="51" t="str">
        <f>IF('3. Input Data'!L715=0,"--",'3. Input Data'!L715)</f>
        <v>--</v>
      </c>
      <c r="R707" s="58">
        <f t="shared" si="107"/>
        <v>0</v>
      </c>
      <c r="S707" s="74">
        <f t="shared" si="108"/>
        <v>0</v>
      </c>
      <c r="T707" s="58">
        <f t="shared" si="109"/>
        <v>0</v>
      </c>
    </row>
    <row r="708" spans="1:20" x14ac:dyDescent="0.2">
      <c r="A708" s="71">
        <v>701</v>
      </c>
      <c r="B708" s="39">
        <f>'3. Input Data'!B716</f>
        <v>0</v>
      </c>
      <c r="C708" s="51" t="str">
        <f>IF('3. Input Data'!D716=0,"--",'3. Input Data'!D716)</f>
        <v>--</v>
      </c>
      <c r="D708" s="58">
        <f t="shared" si="100"/>
        <v>0</v>
      </c>
      <c r="E708" s="74" t="str">
        <f>IF('3. Input Data'!E716=0,"--",'3. Input Data'!E716)</f>
        <v>--</v>
      </c>
      <c r="F708" s="58">
        <f t="shared" si="101"/>
        <v>0</v>
      </c>
      <c r="G708" s="51" t="str">
        <f>IF('3. Input Data'!G716=0,"--",'3. Input Data'!G716)</f>
        <v>--</v>
      </c>
      <c r="H708" s="58">
        <f t="shared" si="102"/>
        <v>0</v>
      </c>
      <c r="I708" s="51" t="str">
        <f>IF('3. Input Data'!H716=0,"--",'3. Input Data'!H716)</f>
        <v>--</v>
      </c>
      <c r="J708" s="58">
        <f t="shared" si="103"/>
        <v>0</v>
      </c>
      <c r="K708" s="51" t="str">
        <f>IF('3. Input Data'!I716=0,"--",'3. Input Data'!I716)</f>
        <v>--</v>
      </c>
      <c r="L708" s="58">
        <f t="shared" si="104"/>
        <v>0</v>
      </c>
      <c r="M708" s="51" t="str">
        <f>IF('3. Input Data'!J716=0,"--",'3. Input Data'!J716)</f>
        <v>--</v>
      </c>
      <c r="N708" s="58">
        <f t="shared" si="105"/>
        <v>0</v>
      </c>
      <c r="O708" s="51" t="str">
        <f>IF('3. Input Data'!K716=0,"--",'3. Input Data'!K716)</f>
        <v>--</v>
      </c>
      <c r="P708" s="58">
        <f t="shared" si="106"/>
        <v>0</v>
      </c>
      <c r="Q708" s="51" t="str">
        <f>IF('3. Input Data'!L716=0,"--",'3. Input Data'!L716)</f>
        <v>--</v>
      </c>
      <c r="R708" s="58">
        <f t="shared" si="107"/>
        <v>0</v>
      </c>
      <c r="S708" s="74">
        <f t="shared" si="108"/>
        <v>0</v>
      </c>
      <c r="T708" s="58">
        <f t="shared" si="109"/>
        <v>0</v>
      </c>
    </row>
    <row r="709" spans="1:20" x14ac:dyDescent="0.2">
      <c r="A709" s="71">
        <v>702</v>
      </c>
      <c r="B709" s="39">
        <f>'3. Input Data'!B717</f>
        <v>0</v>
      </c>
      <c r="C709" s="51" t="str">
        <f>IF('3. Input Data'!D717=0,"--",'3. Input Data'!D717)</f>
        <v>--</v>
      </c>
      <c r="D709" s="58">
        <f t="shared" si="100"/>
        <v>0</v>
      </c>
      <c r="E709" s="74" t="str">
        <f>IF('3. Input Data'!E717=0,"--",'3. Input Data'!E717)</f>
        <v>--</v>
      </c>
      <c r="F709" s="58">
        <f t="shared" si="101"/>
        <v>0</v>
      </c>
      <c r="G709" s="51" t="str">
        <f>IF('3. Input Data'!G717=0,"--",'3. Input Data'!G717)</f>
        <v>--</v>
      </c>
      <c r="H709" s="58">
        <f t="shared" si="102"/>
        <v>0</v>
      </c>
      <c r="I709" s="51" t="str">
        <f>IF('3. Input Data'!H717=0,"--",'3. Input Data'!H717)</f>
        <v>--</v>
      </c>
      <c r="J709" s="58">
        <f t="shared" si="103"/>
        <v>0</v>
      </c>
      <c r="K709" s="51" t="str">
        <f>IF('3. Input Data'!I717=0,"--",'3. Input Data'!I717)</f>
        <v>--</v>
      </c>
      <c r="L709" s="58">
        <f t="shared" si="104"/>
        <v>0</v>
      </c>
      <c r="M709" s="51" t="str">
        <f>IF('3. Input Data'!J717=0,"--",'3. Input Data'!J717)</f>
        <v>--</v>
      </c>
      <c r="N709" s="58">
        <f t="shared" si="105"/>
        <v>0</v>
      </c>
      <c r="O709" s="51" t="str">
        <f>IF('3. Input Data'!K717=0,"--",'3. Input Data'!K717)</f>
        <v>--</v>
      </c>
      <c r="P709" s="58">
        <f t="shared" si="106"/>
        <v>0</v>
      </c>
      <c r="Q709" s="51" t="str">
        <f>IF('3. Input Data'!L717=0,"--",'3. Input Data'!L717)</f>
        <v>--</v>
      </c>
      <c r="R709" s="58">
        <f t="shared" si="107"/>
        <v>0</v>
      </c>
      <c r="S709" s="74">
        <f t="shared" si="108"/>
        <v>0</v>
      </c>
      <c r="T709" s="58">
        <f t="shared" si="109"/>
        <v>0</v>
      </c>
    </row>
    <row r="710" spans="1:20" x14ac:dyDescent="0.2">
      <c r="A710" s="71">
        <v>703</v>
      </c>
      <c r="B710" s="39">
        <f>'3. Input Data'!B718</f>
        <v>0</v>
      </c>
      <c r="C710" s="51" t="str">
        <f>IF('3. Input Data'!D718=0,"--",'3. Input Data'!D718)</f>
        <v>--</v>
      </c>
      <c r="D710" s="58">
        <f t="shared" si="100"/>
        <v>0</v>
      </c>
      <c r="E710" s="74" t="str">
        <f>IF('3. Input Data'!E718=0,"--",'3. Input Data'!E718)</f>
        <v>--</v>
      </c>
      <c r="F710" s="58">
        <f t="shared" si="101"/>
        <v>0</v>
      </c>
      <c r="G710" s="51" t="str">
        <f>IF('3. Input Data'!G718=0,"--",'3. Input Data'!G718)</f>
        <v>--</v>
      </c>
      <c r="H710" s="58">
        <f t="shared" si="102"/>
        <v>0</v>
      </c>
      <c r="I710" s="51" t="str">
        <f>IF('3. Input Data'!H718=0,"--",'3. Input Data'!H718)</f>
        <v>--</v>
      </c>
      <c r="J710" s="58">
        <f t="shared" si="103"/>
        <v>0</v>
      </c>
      <c r="K710" s="51" t="str">
        <f>IF('3. Input Data'!I718=0,"--",'3. Input Data'!I718)</f>
        <v>--</v>
      </c>
      <c r="L710" s="58">
        <f t="shared" si="104"/>
        <v>0</v>
      </c>
      <c r="M710" s="51" t="str">
        <f>IF('3. Input Data'!J718=0,"--",'3. Input Data'!J718)</f>
        <v>--</v>
      </c>
      <c r="N710" s="58">
        <f t="shared" si="105"/>
        <v>0</v>
      </c>
      <c r="O710" s="51" t="str">
        <f>IF('3. Input Data'!K718=0,"--",'3. Input Data'!K718)</f>
        <v>--</v>
      </c>
      <c r="P710" s="58">
        <f t="shared" si="106"/>
        <v>0</v>
      </c>
      <c r="Q710" s="51" t="str">
        <f>IF('3. Input Data'!L718=0,"--",'3. Input Data'!L718)</f>
        <v>--</v>
      </c>
      <c r="R710" s="58">
        <f t="shared" si="107"/>
        <v>0</v>
      </c>
      <c r="S710" s="74">
        <f t="shared" si="108"/>
        <v>0</v>
      </c>
      <c r="T710" s="58">
        <f t="shared" si="109"/>
        <v>0</v>
      </c>
    </row>
    <row r="711" spans="1:20" x14ac:dyDescent="0.2">
      <c r="A711" s="71">
        <v>704</v>
      </c>
      <c r="B711" s="39">
        <f>'3. Input Data'!B719</f>
        <v>0</v>
      </c>
      <c r="C711" s="51" t="str">
        <f>IF('3. Input Data'!D719=0,"--",'3. Input Data'!D719)</f>
        <v>--</v>
      </c>
      <c r="D711" s="58">
        <f t="shared" si="100"/>
        <v>0</v>
      </c>
      <c r="E711" s="74" t="str">
        <f>IF('3. Input Data'!E719=0,"--",'3. Input Data'!E719)</f>
        <v>--</v>
      </c>
      <c r="F711" s="58">
        <f t="shared" si="101"/>
        <v>0</v>
      </c>
      <c r="G711" s="51" t="str">
        <f>IF('3. Input Data'!G719=0,"--",'3. Input Data'!G719)</f>
        <v>--</v>
      </c>
      <c r="H711" s="58">
        <f t="shared" si="102"/>
        <v>0</v>
      </c>
      <c r="I711" s="51" t="str">
        <f>IF('3. Input Data'!H719=0,"--",'3. Input Data'!H719)</f>
        <v>--</v>
      </c>
      <c r="J711" s="58">
        <f t="shared" si="103"/>
        <v>0</v>
      </c>
      <c r="K711" s="51" t="str">
        <f>IF('3. Input Data'!I719=0,"--",'3. Input Data'!I719)</f>
        <v>--</v>
      </c>
      <c r="L711" s="58">
        <f t="shared" si="104"/>
        <v>0</v>
      </c>
      <c r="M711" s="51" t="str">
        <f>IF('3. Input Data'!J719=0,"--",'3. Input Data'!J719)</f>
        <v>--</v>
      </c>
      <c r="N711" s="58">
        <f t="shared" si="105"/>
        <v>0</v>
      </c>
      <c r="O711" s="51" t="str">
        <f>IF('3. Input Data'!K719=0,"--",'3. Input Data'!K719)</f>
        <v>--</v>
      </c>
      <c r="P711" s="58">
        <f t="shared" si="106"/>
        <v>0</v>
      </c>
      <c r="Q711" s="51" t="str">
        <f>IF('3. Input Data'!L719=0,"--",'3. Input Data'!L719)</f>
        <v>--</v>
      </c>
      <c r="R711" s="58">
        <f t="shared" si="107"/>
        <v>0</v>
      </c>
      <c r="S711" s="74">
        <f t="shared" si="108"/>
        <v>0</v>
      </c>
      <c r="T711" s="58">
        <f t="shared" si="109"/>
        <v>0</v>
      </c>
    </row>
    <row r="712" spans="1:20" x14ac:dyDescent="0.2">
      <c r="A712" s="71">
        <v>705</v>
      </c>
      <c r="B712" s="39">
        <f>'3. Input Data'!B720</f>
        <v>0</v>
      </c>
      <c r="C712" s="51" t="str">
        <f>IF('3. Input Data'!D720=0,"--",'3. Input Data'!D720)</f>
        <v>--</v>
      </c>
      <c r="D712" s="58">
        <f t="shared" si="100"/>
        <v>0</v>
      </c>
      <c r="E712" s="74" t="str">
        <f>IF('3. Input Data'!E720=0,"--",'3. Input Data'!E720)</f>
        <v>--</v>
      </c>
      <c r="F712" s="58">
        <f t="shared" si="101"/>
        <v>0</v>
      </c>
      <c r="G712" s="51" t="str">
        <f>IF('3. Input Data'!G720=0,"--",'3. Input Data'!G720)</f>
        <v>--</v>
      </c>
      <c r="H712" s="58">
        <f t="shared" si="102"/>
        <v>0</v>
      </c>
      <c r="I712" s="51" t="str">
        <f>IF('3. Input Data'!H720=0,"--",'3. Input Data'!H720)</f>
        <v>--</v>
      </c>
      <c r="J712" s="58">
        <f t="shared" si="103"/>
        <v>0</v>
      </c>
      <c r="K712" s="51" t="str">
        <f>IF('3. Input Data'!I720=0,"--",'3. Input Data'!I720)</f>
        <v>--</v>
      </c>
      <c r="L712" s="58">
        <f t="shared" si="104"/>
        <v>0</v>
      </c>
      <c r="M712" s="51" t="str">
        <f>IF('3. Input Data'!J720=0,"--",'3. Input Data'!J720)</f>
        <v>--</v>
      </c>
      <c r="N712" s="58">
        <f t="shared" si="105"/>
        <v>0</v>
      </c>
      <c r="O712" s="51" t="str">
        <f>IF('3. Input Data'!K720=0,"--",'3. Input Data'!K720)</f>
        <v>--</v>
      </c>
      <c r="P712" s="58">
        <f t="shared" si="106"/>
        <v>0</v>
      </c>
      <c r="Q712" s="51" t="str">
        <f>IF('3. Input Data'!L720=0,"--",'3. Input Data'!L720)</f>
        <v>--</v>
      </c>
      <c r="R712" s="58">
        <f t="shared" si="107"/>
        <v>0</v>
      </c>
      <c r="S712" s="74">
        <f t="shared" si="108"/>
        <v>0</v>
      </c>
      <c r="T712" s="58">
        <f t="shared" si="109"/>
        <v>0</v>
      </c>
    </row>
    <row r="713" spans="1:20" x14ac:dyDescent="0.2">
      <c r="A713" s="71">
        <v>706</v>
      </c>
      <c r="B713" s="39">
        <f>'3. Input Data'!B721</f>
        <v>0</v>
      </c>
      <c r="C713" s="51" t="str">
        <f>IF('3. Input Data'!D721=0,"--",'3. Input Data'!D721)</f>
        <v>--</v>
      </c>
      <c r="D713" s="58">
        <f t="shared" ref="D713:D776" si="110">IF(C713="--",0,LOG10(5+STANDARDIZE(C713,$C$1,$D$2)))</f>
        <v>0</v>
      </c>
      <c r="E713" s="74" t="str">
        <f>IF('3. Input Data'!E721=0,"--",'3. Input Data'!E721)</f>
        <v>--</v>
      </c>
      <c r="F713" s="58">
        <f t="shared" ref="F713:F776" si="111">IF(E713="--",0,LOG10(5+STANDARDIZE(E713,$E$1,$F$2)))</f>
        <v>0</v>
      </c>
      <c r="G713" s="51" t="str">
        <f>IF('3. Input Data'!G721=0,"--",'3. Input Data'!G721)</f>
        <v>--</v>
      </c>
      <c r="H713" s="58">
        <f t="shared" ref="H713:H776" si="112">IF(G713="--",0,LOG10(5+STANDARDIZE(G713,$G$1,$H$2)))</f>
        <v>0</v>
      </c>
      <c r="I713" s="51" t="str">
        <f>IF('3. Input Data'!H721=0,"--",'3. Input Data'!H721)</f>
        <v>--</v>
      </c>
      <c r="J713" s="58">
        <f t="shared" ref="J713:J776" si="113">IF(I713="--",0,LOG10(5+STANDARDIZE(I713,$I$1,$J$2)))</f>
        <v>0</v>
      </c>
      <c r="K713" s="51" t="str">
        <f>IF('3. Input Data'!I721=0,"--",'3. Input Data'!I721)</f>
        <v>--</v>
      </c>
      <c r="L713" s="58">
        <f t="shared" ref="L713:L776" si="114">IF(K713="--",0,LOG10(5+STANDARDIZE(K713,$K$1,$L$2)))</f>
        <v>0</v>
      </c>
      <c r="M713" s="51" t="str">
        <f>IF('3. Input Data'!J721=0,"--",'3. Input Data'!J721)</f>
        <v>--</v>
      </c>
      <c r="N713" s="58">
        <f t="shared" ref="N713:N776" si="115">IF(M713="--",0,LOG10(5+STANDARDIZE(M713,$M$1,$N$2)))</f>
        <v>0</v>
      </c>
      <c r="O713" s="51" t="str">
        <f>IF('3. Input Data'!K721=0,"--",'3. Input Data'!K721)</f>
        <v>--</v>
      </c>
      <c r="P713" s="58">
        <f t="shared" ref="P713:P776" si="116">IF(O713="--",0,LOG10(5+STANDARDIZE(O713,$O$1,$P$2)))</f>
        <v>0</v>
      </c>
      <c r="Q713" s="51" t="str">
        <f>IF('3. Input Data'!L721=0,"--",'3. Input Data'!L721)</f>
        <v>--</v>
      </c>
      <c r="R713" s="58">
        <f t="shared" ref="R713:R776" si="117">IF(Q713="--",0,LOG10(5+STANDARDIZE(Q713,$Q$1,$R$2)))</f>
        <v>0</v>
      </c>
      <c r="S713" s="74">
        <f t="shared" ref="S713:S776" si="118">IF(O713="--",0,O713)+IF(Q713="--",0,Q713)</f>
        <v>0</v>
      </c>
      <c r="T713" s="58">
        <f t="shared" ref="T713:T776" si="119">IF(S713=0,0,LOG10(5+STANDARDIZE(S713,$S$1,$T$2)))</f>
        <v>0</v>
      </c>
    </row>
    <row r="714" spans="1:20" x14ac:dyDescent="0.2">
      <c r="A714" s="71">
        <v>707</v>
      </c>
      <c r="B714" s="39">
        <f>'3. Input Data'!B722</f>
        <v>0</v>
      </c>
      <c r="C714" s="51" t="str">
        <f>IF('3. Input Data'!D722=0,"--",'3. Input Data'!D722)</f>
        <v>--</v>
      </c>
      <c r="D714" s="58">
        <f t="shared" si="110"/>
        <v>0</v>
      </c>
      <c r="E714" s="74" t="str">
        <f>IF('3. Input Data'!E722=0,"--",'3. Input Data'!E722)</f>
        <v>--</v>
      </c>
      <c r="F714" s="58">
        <f t="shared" si="111"/>
        <v>0</v>
      </c>
      <c r="G714" s="51" t="str">
        <f>IF('3. Input Data'!G722=0,"--",'3. Input Data'!G722)</f>
        <v>--</v>
      </c>
      <c r="H714" s="58">
        <f t="shared" si="112"/>
        <v>0</v>
      </c>
      <c r="I714" s="51" t="str">
        <f>IF('3. Input Data'!H722=0,"--",'3. Input Data'!H722)</f>
        <v>--</v>
      </c>
      <c r="J714" s="58">
        <f t="shared" si="113"/>
        <v>0</v>
      </c>
      <c r="K714" s="51" t="str">
        <f>IF('3. Input Data'!I722=0,"--",'3. Input Data'!I722)</f>
        <v>--</v>
      </c>
      <c r="L714" s="58">
        <f t="shared" si="114"/>
        <v>0</v>
      </c>
      <c r="M714" s="51" t="str">
        <f>IF('3. Input Data'!J722=0,"--",'3. Input Data'!J722)</f>
        <v>--</v>
      </c>
      <c r="N714" s="58">
        <f t="shared" si="115"/>
        <v>0</v>
      </c>
      <c r="O714" s="51" t="str">
        <f>IF('3. Input Data'!K722=0,"--",'3. Input Data'!K722)</f>
        <v>--</v>
      </c>
      <c r="P714" s="58">
        <f t="shared" si="116"/>
        <v>0</v>
      </c>
      <c r="Q714" s="51" t="str">
        <f>IF('3. Input Data'!L722=0,"--",'3. Input Data'!L722)</f>
        <v>--</v>
      </c>
      <c r="R714" s="58">
        <f t="shared" si="117"/>
        <v>0</v>
      </c>
      <c r="S714" s="74">
        <f t="shared" si="118"/>
        <v>0</v>
      </c>
      <c r="T714" s="58">
        <f t="shared" si="119"/>
        <v>0</v>
      </c>
    </row>
    <row r="715" spans="1:20" x14ac:dyDescent="0.2">
      <c r="A715" s="71">
        <v>708</v>
      </c>
      <c r="B715" s="39">
        <f>'3. Input Data'!B723</f>
        <v>0</v>
      </c>
      <c r="C715" s="51" t="str">
        <f>IF('3. Input Data'!D723=0,"--",'3. Input Data'!D723)</f>
        <v>--</v>
      </c>
      <c r="D715" s="58">
        <f t="shared" si="110"/>
        <v>0</v>
      </c>
      <c r="E715" s="74" t="str">
        <f>IF('3. Input Data'!E723=0,"--",'3. Input Data'!E723)</f>
        <v>--</v>
      </c>
      <c r="F715" s="58">
        <f t="shared" si="111"/>
        <v>0</v>
      </c>
      <c r="G715" s="51" t="str">
        <f>IF('3. Input Data'!G723=0,"--",'3. Input Data'!G723)</f>
        <v>--</v>
      </c>
      <c r="H715" s="58">
        <f t="shared" si="112"/>
        <v>0</v>
      </c>
      <c r="I715" s="51" t="str">
        <f>IF('3. Input Data'!H723=0,"--",'3. Input Data'!H723)</f>
        <v>--</v>
      </c>
      <c r="J715" s="58">
        <f t="shared" si="113"/>
        <v>0</v>
      </c>
      <c r="K715" s="51" t="str">
        <f>IF('3. Input Data'!I723=0,"--",'3. Input Data'!I723)</f>
        <v>--</v>
      </c>
      <c r="L715" s="58">
        <f t="shared" si="114"/>
        <v>0</v>
      </c>
      <c r="M715" s="51" t="str">
        <f>IF('3. Input Data'!J723=0,"--",'3. Input Data'!J723)</f>
        <v>--</v>
      </c>
      <c r="N715" s="58">
        <f t="shared" si="115"/>
        <v>0</v>
      </c>
      <c r="O715" s="51" t="str">
        <f>IF('3. Input Data'!K723=0,"--",'3. Input Data'!K723)</f>
        <v>--</v>
      </c>
      <c r="P715" s="58">
        <f t="shared" si="116"/>
        <v>0</v>
      </c>
      <c r="Q715" s="51" t="str">
        <f>IF('3. Input Data'!L723=0,"--",'3. Input Data'!L723)</f>
        <v>--</v>
      </c>
      <c r="R715" s="58">
        <f t="shared" si="117"/>
        <v>0</v>
      </c>
      <c r="S715" s="74">
        <f t="shared" si="118"/>
        <v>0</v>
      </c>
      <c r="T715" s="58">
        <f t="shared" si="119"/>
        <v>0</v>
      </c>
    </row>
    <row r="716" spans="1:20" x14ac:dyDescent="0.2">
      <c r="A716" s="71">
        <v>709</v>
      </c>
      <c r="B716" s="39">
        <f>'3. Input Data'!B724</f>
        <v>0</v>
      </c>
      <c r="C716" s="51" t="str">
        <f>IF('3. Input Data'!D724=0,"--",'3. Input Data'!D724)</f>
        <v>--</v>
      </c>
      <c r="D716" s="58">
        <f t="shared" si="110"/>
        <v>0</v>
      </c>
      <c r="E716" s="74" t="str">
        <f>IF('3. Input Data'!E724=0,"--",'3. Input Data'!E724)</f>
        <v>--</v>
      </c>
      <c r="F716" s="58">
        <f t="shared" si="111"/>
        <v>0</v>
      </c>
      <c r="G716" s="51" t="str">
        <f>IF('3. Input Data'!G724=0,"--",'3. Input Data'!G724)</f>
        <v>--</v>
      </c>
      <c r="H716" s="58">
        <f t="shared" si="112"/>
        <v>0</v>
      </c>
      <c r="I716" s="51" t="str">
        <f>IF('3. Input Data'!H724=0,"--",'3. Input Data'!H724)</f>
        <v>--</v>
      </c>
      <c r="J716" s="58">
        <f t="shared" si="113"/>
        <v>0</v>
      </c>
      <c r="K716" s="51" t="str">
        <f>IF('3. Input Data'!I724=0,"--",'3. Input Data'!I724)</f>
        <v>--</v>
      </c>
      <c r="L716" s="58">
        <f t="shared" si="114"/>
        <v>0</v>
      </c>
      <c r="M716" s="51" t="str">
        <f>IF('3. Input Data'!J724=0,"--",'3. Input Data'!J724)</f>
        <v>--</v>
      </c>
      <c r="N716" s="58">
        <f t="shared" si="115"/>
        <v>0</v>
      </c>
      <c r="O716" s="51" t="str">
        <f>IF('3. Input Data'!K724=0,"--",'3. Input Data'!K724)</f>
        <v>--</v>
      </c>
      <c r="P716" s="58">
        <f t="shared" si="116"/>
        <v>0</v>
      </c>
      <c r="Q716" s="51" t="str">
        <f>IF('3. Input Data'!L724=0,"--",'3. Input Data'!L724)</f>
        <v>--</v>
      </c>
      <c r="R716" s="58">
        <f t="shared" si="117"/>
        <v>0</v>
      </c>
      <c r="S716" s="74">
        <f t="shared" si="118"/>
        <v>0</v>
      </c>
      <c r="T716" s="58">
        <f t="shared" si="119"/>
        <v>0</v>
      </c>
    </row>
    <row r="717" spans="1:20" x14ac:dyDescent="0.2">
      <c r="A717" s="71">
        <v>710</v>
      </c>
      <c r="B717" s="39">
        <f>'3. Input Data'!B725</f>
        <v>0</v>
      </c>
      <c r="C717" s="51" t="str">
        <f>IF('3. Input Data'!D725=0,"--",'3. Input Data'!D725)</f>
        <v>--</v>
      </c>
      <c r="D717" s="58">
        <f t="shared" si="110"/>
        <v>0</v>
      </c>
      <c r="E717" s="74" t="str">
        <f>IF('3. Input Data'!E725=0,"--",'3. Input Data'!E725)</f>
        <v>--</v>
      </c>
      <c r="F717" s="58">
        <f t="shared" si="111"/>
        <v>0</v>
      </c>
      <c r="G717" s="51" t="str">
        <f>IF('3. Input Data'!G725=0,"--",'3. Input Data'!G725)</f>
        <v>--</v>
      </c>
      <c r="H717" s="58">
        <f t="shared" si="112"/>
        <v>0</v>
      </c>
      <c r="I717" s="51" t="str">
        <f>IF('3. Input Data'!H725=0,"--",'3. Input Data'!H725)</f>
        <v>--</v>
      </c>
      <c r="J717" s="58">
        <f t="shared" si="113"/>
        <v>0</v>
      </c>
      <c r="K717" s="51" t="str">
        <f>IF('3. Input Data'!I725=0,"--",'3. Input Data'!I725)</f>
        <v>--</v>
      </c>
      <c r="L717" s="58">
        <f t="shared" si="114"/>
        <v>0</v>
      </c>
      <c r="M717" s="51" t="str">
        <f>IF('3. Input Data'!J725=0,"--",'3. Input Data'!J725)</f>
        <v>--</v>
      </c>
      <c r="N717" s="58">
        <f t="shared" si="115"/>
        <v>0</v>
      </c>
      <c r="O717" s="51" t="str">
        <f>IF('3. Input Data'!K725=0,"--",'3. Input Data'!K725)</f>
        <v>--</v>
      </c>
      <c r="P717" s="58">
        <f t="shared" si="116"/>
        <v>0</v>
      </c>
      <c r="Q717" s="51" t="str">
        <f>IF('3. Input Data'!L725=0,"--",'3. Input Data'!L725)</f>
        <v>--</v>
      </c>
      <c r="R717" s="58">
        <f t="shared" si="117"/>
        <v>0</v>
      </c>
      <c r="S717" s="74">
        <f t="shared" si="118"/>
        <v>0</v>
      </c>
      <c r="T717" s="58">
        <f t="shared" si="119"/>
        <v>0</v>
      </c>
    </row>
    <row r="718" spans="1:20" x14ac:dyDescent="0.2">
      <c r="A718" s="71">
        <v>711</v>
      </c>
      <c r="B718" s="39">
        <f>'3. Input Data'!B726</f>
        <v>0</v>
      </c>
      <c r="C718" s="51" t="str">
        <f>IF('3. Input Data'!D726=0,"--",'3. Input Data'!D726)</f>
        <v>--</v>
      </c>
      <c r="D718" s="58">
        <f t="shared" si="110"/>
        <v>0</v>
      </c>
      <c r="E718" s="74" t="str">
        <f>IF('3. Input Data'!E726=0,"--",'3. Input Data'!E726)</f>
        <v>--</v>
      </c>
      <c r="F718" s="58">
        <f t="shared" si="111"/>
        <v>0</v>
      </c>
      <c r="G718" s="51" t="str">
        <f>IF('3. Input Data'!G726=0,"--",'3. Input Data'!G726)</f>
        <v>--</v>
      </c>
      <c r="H718" s="58">
        <f t="shared" si="112"/>
        <v>0</v>
      </c>
      <c r="I718" s="51" t="str">
        <f>IF('3. Input Data'!H726=0,"--",'3. Input Data'!H726)</f>
        <v>--</v>
      </c>
      <c r="J718" s="58">
        <f t="shared" si="113"/>
        <v>0</v>
      </c>
      <c r="K718" s="51" t="str">
        <f>IF('3. Input Data'!I726=0,"--",'3. Input Data'!I726)</f>
        <v>--</v>
      </c>
      <c r="L718" s="58">
        <f t="shared" si="114"/>
        <v>0</v>
      </c>
      <c r="M718" s="51" t="str">
        <f>IF('3. Input Data'!J726=0,"--",'3. Input Data'!J726)</f>
        <v>--</v>
      </c>
      <c r="N718" s="58">
        <f t="shared" si="115"/>
        <v>0</v>
      </c>
      <c r="O718" s="51" t="str">
        <f>IF('3. Input Data'!K726=0,"--",'3. Input Data'!K726)</f>
        <v>--</v>
      </c>
      <c r="P718" s="58">
        <f t="shared" si="116"/>
        <v>0</v>
      </c>
      <c r="Q718" s="51" t="str">
        <f>IF('3. Input Data'!L726=0,"--",'3. Input Data'!L726)</f>
        <v>--</v>
      </c>
      <c r="R718" s="58">
        <f t="shared" si="117"/>
        <v>0</v>
      </c>
      <c r="S718" s="74">
        <f t="shared" si="118"/>
        <v>0</v>
      </c>
      <c r="T718" s="58">
        <f t="shared" si="119"/>
        <v>0</v>
      </c>
    </row>
    <row r="719" spans="1:20" x14ac:dyDescent="0.2">
      <c r="A719" s="71">
        <v>712</v>
      </c>
      <c r="B719" s="39">
        <f>'3. Input Data'!B727</f>
        <v>0</v>
      </c>
      <c r="C719" s="51" t="str">
        <f>IF('3. Input Data'!D727=0,"--",'3. Input Data'!D727)</f>
        <v>--</v>
      </c>
      <c r="D719" s="58">
        <f t="shared" si="110"/>
        <v>0</v>
      </c>
      <c r="E719" s="74" t="str">
        <f>IF('3. Input Data'!E727=0,"--",'3. Input Data'!E727)</f>
        <v>--</v>
      </c>
      <c r="F719" s="58">
        <f t="shared" si="111"/>
        <v>0</v>
      </c>
      <c r="G719" s="51" t="str">
        <f>IF('3. Input Data'!G727=0,"--",'3. Input Data'!G727)</f>
        <v>--</v>
      </c>
      <c r="H719" s="58">
        <f t="shared" si="112"/>
        <v>0</v>
      </c>
      <c r="I719" s="51" t="str">
        <f>IF('3. Input Data'!H727=0,"--",'3. Input Data'!H727)</f>
        <v>--</v>
      </c>
      <c r="J719" s="58">
        <f t="shared" si="113"/>
        <v>0</v>
      </c>
      <c r="K719" s="51" t="str">
        <f>IF('3. Input Data'!I727=0,"--",'3. Input Data'!I727)</f>
        <v>--</v>
      </c>
      <c r="L719" s="58">
        <f t="shared" si="114"/>
        <v>0</v>
      </c>
      <c r="M719" s="51" t="str">
        <f>IF('3. Input Data'!J727=0,"--",'3. Input Data'!J727)</f>
        <v>--</v>
      </c>
      <c r="N719" s="58">
        <f t="shared" si="115"/>
        <v>0</v>
      </c>
      <c r="O719" s="51" t="str">
        <f>IF('3. Input Data'!K727=0,"--",'3. Input Data'!K727)</f>
        <v>--</v>
      </c>
      <c r="P719" s="58">
        <f t="shared" si="116"/>
        <v>0</v>
      </c>
      <c r="Q719" s="51" t="str">
        <f>IF('3. Input Data'!L727=0,"--",'3. Input Data'!L727)</f>
        <v>--</v>
      </c>
      <c r="R719" s="58">
        <f t="shared" si="117"/>
        <v>0</v>
      </c>
      <c r="S719" s="74">
        <f t="shared" si="118"/>
        <v>0</v>
      </c>
      <c r="T719" s="58">
        <f t="shared" si="119"/>
        <v>0</v>
      </c>
    </row>
    <row r="720" spans="1:20" x14ac:dyDescent="0.2">
      <c r="A720" s="71">
        <v>713</v>
      </c>
      <c r="B720" s="39">
        <f>'3. Input Data'!B728</f>
        <v>0</v>
      </c>
      <c r="C720" s="51" t="str">
        <f>IF('3. Input Data'!D728=0,"--",'3. Input Data'!D728)</f>
        <v>--</v>
      </c>
      <c r="D720" s="58">
        <f t="shared" si="110"/>
        <v>0</v>
      </c>
      <c r="E720" s="74" t="str">
        <f>IF('3. Input Data'!E728=0,"--",'3. Input Data'!E728)</f>
        <v>--</v>
      </c>
      <c r="F720" s="58">
        <f t="shared" si="111"/>
        <v>0</v>
      </c>
      <c r="G720" s="51" t="str">
        <f>IF('3. Input Data'!G728=0,"--",'3. Input Data'!G728)</f>
        <v>--</v>
      </c>
      <c r="H720" s="58">
        <f t="shared" si="112"/>
        <v>0</v>
      </c>
      <c r="I720" s="51" t="str">
        <f>IF('3. Input Data'!H728=0,"--",'3. Input Data'!H728)</f>
        <v>--</v>
      </c>
      <c r="J720" s="58">
        <f t="shared" si="113"/>
        <v>0</v>
      </c>
      <c r="K720" s="51" t="str">
        <f>IF('3. Input Data'!I728=0,"--",'3. Input Data'!I728)</f>
        <v>--</v>
      </c>
      <c r="L720" s="58">
        <f t="shared" si="114"/>
        <v>0</v>
      </c>
      <c r="M720" s="51" t="str">
        <f>IF('3. Input Data'!J728=0,"--",'3. Input Data'!J728)</f>
        <v>--</v>
      </c>
      <c r="N720" s="58">
        <f t="shared" si="115"/>
        <v>0</v>
      </c>
      <c r="O720" s="51" t="str">
        <f>IF('3. Input Data'!K728=0,"--",'3. Input Data'!K728)</f>
        <v>--</v>
      </c>
      <c r="P720" s="58">
        <f t="shared" si="116"/>
        <v>0</v>
      </c>
      <c r="Q720" s="51" t="str">
        <f>IF('3. Input Data'!L728=0,"--",'3. Input Data'!L728)</f>
        <v>--</v>
      </c>
      <c r="R720" s="58">
        <f t="shared" si="117"/>
        <v>0</v>
      </c>
      <c r="S720" s="74">
        <f t="shared" si="118"/>
        <v>0</v>
      </c>
      <c r="T720" s="58">
        <f t="shared" si="119"/>
        <v>0</v>
      </c>
    </row>
    <row r="721" spans="1:20" x14ac:dyDescent="0.2">
      <c r="A721" s="71">
        <v>714</v>
      </c>
      <c r="B721" s="39">
        <f>'3. Input Data'!B729</f>
        <v>0</v>
      </c>
      <c r="C721" s="51" t="str">
        <f>IF('3. Input Data'!D729=0,"--",'3. Input Data'!D729)</f>
        <v>--</v>
      </c>
      <c r="D721" s="58">
        <f t="shared" si="110"/>
        <v>0</v>
      </c>
      <c r="E721" s="74" t="str">
        <f>IF('3. Input Data'!E729=0,"--",'3. Input Data'!E729)</f>
        <v>--</v>
      </c>
      <c r="F721" s="58">
        <f t="shared" si="111"/>
        <v>0</v>
      </c>
      <c r="G721" s="51" t="str">
        <f>IF('3. Input Data'!G729=0,"--",'3. Input Data'!G729)</f>
        <v>--</v>
      </c>
      <c r="H721" s="58">
        <f t="shared" si="112"/>
        <v>0</v>
      </c>
      <c r="I721" s="51" t="str">
        <f>IF('3. Input Data'!H729=0,"--",'3. Input Data'!H729)</f>
        <v>--</v>
      </c>
      <c r="J721" s="58">
        <f t="shared" si="113"/>
        <v>0</v>
      </c>
      <c r="K721" s="51" t="str">
        <f>IF('3. Input Data'!I729=0,"--",'3. Input Data'!I729)</f>
        <v>--</v>
      </c>
      <c r="L721" s="58">
        <f t="shared" si="114"/>
        <v>0</v>
      </c>
      <c r="M721" s="51" t="str">
        <f>IF('3. Input Data'!J729=0,"--",'3. Input Data'!J729)</f>
        <v>--</v>
      </c>
      <c r="N721" s="58">
        <f t="shared" si="115"/>
        <v>0</v>
      </c>
      <c r="O721" s="51" t="str">
        <f>IF('3. Input Data'!K729=0,"--",'3. Input Data'!K729)</f>
        <v>--</v>
      </c>
      <c r="P721" s="58">
        <f t="shared" si="116"/>
        <v>0</v>
      </c>
      <c r="Q721" s="51" t="str">
        <f>IF('3. Input Data'!L729=0,"--",'3. Input Data'!L729)</f>
        <v>--</v>
      </c>
      <c r="R721" s="58">
        <f t="shared" si="117"/>
        <v>0</v>
      </c>
      <c r="S721" s="74">
        <f t="shared" si="118"/>
        <v>0</v>
      </c>
      <c r="T721" s="58">
        <f t="shared" si="119"/>
        <v>0</v>
      </c>
    </row>
    <row r="722" spans="1:20" x14ac:dyDescent="0.2">
      <c r="A722" s="71">
        <v>715</v>
      </c>
      <c r="B722" s="39">
        <f>'3. Input Data'!B730</f>
        <v>0</v>
      </c>
      <c r="C722" s="51" t="str">
        <f>IF('3. Input Data'!D730=0,"--",'3. Input Data'!D730)</f>
        <v>--</v>
      </c>
      <c r="D722" s="58">
        <f t="shared" si="110"/>
        <v>0</v>
      </c>
      <c r="E722" s="74" t="str">
        <f>IF('3. Input Data'!E730=0,"--",'3. Input Data'!E730)</f>
        <v>--</v>
      </c>
      <c r="F722" s="58">
        <f t="shared" si="111"/>
        <v>0</v>
      </c>
      <c r="G722" s="51" t="str">
        <f>IF('3. Input Data'!G730=0,"--",'3. Input Data'!G730)</f>
        <v>--</v>
      </c>
      <c r="H722" s="58">
        <f t="shared" si="112"/>
        <v>0</v>
      </c>
      <c r="I722" s="51" t="str">
        <f>IF('3. Input Data'!H730=0,"--",'3. Input Data'!H730)</f>
        <v>--</v>
      </c>
      <c r="J722" s="58">
        <f t="shared" si="113"/>
        <v>0</v>
      </c>
      <c r="K722" s="51" t="str">
        <f>IF('3. Input Data'!I730=0,"--",'3. Input Data'!I730)</f>
        <v>--</v>
      </c>
      <c r="L722" s="58">
        <f t="shared" si="114"/>
        <v>0</v>
      </c>
      <c r="M722" s="51" t="str">
        <f>IF('3. Input Data'!J730=0,"--",'3. Input Data'!J730)</f>
        <v>--</v>
      </c>
      <c r="N722" s="58">
        <f t="shared" si="115"/>
        <v>0</v>
      </c>
      <c r="O722" s="51" t="str">
        <f>IF('3. Input Data'!K730=0,"--",'3. Input Data'!K730)</f>
        <v>--</v>
      </c>
      <c r="P722" s="58">
        <f t="shared" si="116"/>
        <v>0</v>
      </c>
      <c r="Q722" s="51" t="str">
        <f>IF('3. Input Data'!L730=0,"--",'3. Input Data'!L730)</f>
        <v>--</v>
      </c>
      <c r="R722" s="58">
        <f t="shared" si="117"/>
        <v>0</v>
      </c>
      <c r="S722" s="74">
        <f t="shared" si="118"/>
        <v>0</v>
      </c>
      <c r="T722" s="58">
        <f t="shared" si="119"/>
        <v>0</v>
      </c>
    </row>
    <row r="723" spans="1:20" x14ac:dyDescent="0.2">
      <c r="A723" s="71">
        <v>716</v>
      </c>
      <c r="B723" s="39">
        <f>'3. Input Data'!B731</f>
        <v>0</v>
      </c>
      <c r="C723" s="51" t="str">
        <f>IF('3. Input Data'!D731=0,"--",'3. Input Data'!D731)</f>
        <v>--</v>
      </c>
      <c r="D723" s="58">
        <f t="shared" si="110"/>
        <v>0</v>
      </c>
      <c r="E723" s="74" t="str">
        <f>IF('3. Input Data'!E731=0,"--",'3. Input Data'!E731)</f>
        <v>--</v>
      </c>
      <c r="F723" s="58">
        <f t="shared" si="111"/>
        <v>0</v>
      </c>
      <c r="G723" s="51" t="str">
        <f>IF('3. Input Data'!G731=0,"--",'3. Input Data'!G731)</f>
        <v>--</v>
      </c>
      <c r="H723" s="58">
        <f t="shared" si="112"/>
        <v>0</v>
      </c>
      <c r="I723" s="51" t="str">
        <f>IF('3. Input Data'!H731=0,"--",'3. Input Data'!H731)</f>
        <v>--</v>
      </c>
      <c r="J723" s="58">
        <f t="shared" si="113"/>
        <v>0</v>
      </c>
      <c r="K723" s="51" t="str">
        <f>IF('3. Input Data'!I731=0,"--",'3. Input Data'!I731)</f>
        <v>--</v>
      </c>
      <c r="L723" s="58">
        <f t="shared" si="114"/>
        <v>0</v>
      </c>
      <c r="M723" s="51" t="str">
        <f>IF('3. Input Data'!J731=0,"--",'3. Input Data'!J731)</f>
        <v>--</v>
      </c>
      <c r="N723" s="58">
        <f t="shared" si="115"/>
        <v>0</v>
      </c>
      <c r="O723" s="51" t="str">
        <f>IF('3. Input Data'!K731=0,"--",'3. Input Data'!K731)</f>
        <v>--</v>
      </c>
      <c r="P723" s="58">
        <f t="shared" si="116"/>
        <v>0</v>
      </c>
      <c r="Q723" s="51" t="str">
        <f>IF('3. Input Data'!L731=0,"--",'3. Input Data'!L731)</f>
        <v>--</v>
      </c>
      <c r="R723" s="58">
        <f t="shared" si="117"/>
        <v>0</v>
      </c>
      <c r="S723" s="74">
        <f t="shared" si="118"/>
        <v>0</v>
      </c>
      <c r="T723" s="58">
        <f t="shared" si="119"/>
        <v>0</v>
      </c>
    </row>
    <row r="724" spans="1:20" x14ac:dyDescent="0.2">
      <c r="A724" s="71">
        <v>717</v>
      </c>
      <c r="B724" s="39">
        <f>'3. Input Data'!B732</f>
        <v>0</v>
      </c>
      <c r="C724" s="51" t="str">
        <f>IF('3. Input Data'!D732=0,"--",'3. Input Data'!D732)</f>
        <v>--</v>
      </c>
      <c r="D724" s="58">
        <f t="shared" si="110"/>
        <v>0</v>
      </c>
      <c r="E724" s="74" t="str">
        <f>IF('3. Input Data'!E732=0,"--",'3. Input Data'!E732)</f>
        <v>--</v>
      </c>
      <c r="F724" s="58">
        <f t="shared" si="111"/>
        <v>0</v>
      </c>
      <c r="G724" s="51" t="str">
        <f>IF('3. Input Data'!G732=0,"--",'3. Input Data'!G732)</f>
        <v>--</v>
      </c>
      <c r="H724" s="58">
        <f t="shared" si="112"/>
        <v>0</v>
      </c>
      <c r="I724" s="51" t="str">
        <f>IF('3. Input Data'!H732=0,"--",'3. Input Data'!H732)</f>
        <v>--</v>
      </c>
      <c r="J724" s="58">
        <f t="shared" si="113"/>
        <v>0</v>
      </c>
      <c r="K724" s="51" t="str">
        <f>IF('3. Input Data'!I732=0,"--",'3. Input Data'!I732)</f>
        <v>--</v>
      </c>
      <c r="L724" s="58">
        <f t="shared" si="114"/>
        <v>0</v>
      </c>
      <c r="M724" s="51" t="str">
        <f>IF('3. Input Data'!J732=0,"--",'3. Input Data'!J732)</f>
        <v>--</v>
      </c>
      <c r="N724" s="58">
        <f t="shared" si="115"/>
        <v>0</v>
      </c>
      <c r="O724" s="51" t="str">
        <f>IF('3. Input Data'!K732=0,"--",'3. Input Data'!K732)</f>
        <v>--</v>
      </c>
      <c r="P724" s="58">
        <f t="shared" si="116"/>
        <v>0</v>
      </c>
      <c r="Q724" s="51" t="str">
        <f>IF('3. Input Data'!L732=0,"--",'3. Input Data'!L732)</f>
        <v>--</v>
      </c>
      <c r="R724" s="58">
        <f t="shared" si="117"/>
        <v>0</v>
      </c>
      <c r="S724" s="74">
        <f t="shared" si="118"/>
        <v>0</v>
      </c>
      <c r="T724" s="58">
        <f t="shared" si="119"/>
        <v>0</v>
      </c>
    </row>
    <row r="725" spans="1:20" x14ac:dyDescent="0.2">
      <c r="A725" s="71">
        <v>718</v>
      </c>
      <c r="B725" s="39">
        <f>'3. Input Data'!B733</f>
        <v>0</v>
      </c>
      <c r="C725" s="51" t="str">
        <f>IF('3. Input Data'!D733=0,"--",'3. Input Data'!D733)</f>
        <v>--</v>
      </c>
      <c r="D725" s="58">
        <f t="shared" si="110"/>
        <v>0</v>
      </c>
      <c r="E725" s="74" t="str">
        <f>IF('3. Input Data'!E733=0,"--",'3. Input Data'!E733)</f>
        <v>--</v>
      </c>
      <c r="F725" s="58">
        <f t="shared" si="111"/>
        <v>0</v>
      </c>
      <c r="G725" s="51" t="str">
        <f>IF('3. Input Data'!G733=0,"--",'3. Input Data'!G733)</f>
        <v>--</v>
      </c>
      <c r="H725" s="58">
        <f t="shared" si="112"/>
        <v>0</v>
      </c>
      <c r="I725" s="51" t="str">
        <f>IF('3. Input Data'!H733=0,"--",'3. Input Data'!H733)</f>
        <v>--</v>
      </c>
      <c r="J725" s="58">
        <f t="shared" si="113"/>
        <v>0</v>
      </c>
      <c r="K725" s="51" t="str">
        <f>IF('3. Input Data'!I733=0,"--",'3. Input Data'!I733)</f>
        <v>--</v>
      </c>
      <c r="L725" s="58">
        <f t="shared" si="114"/>
        <v>0</v>
      </c>
      <c r="M725" s="51" t="str">
        <f>IF('3. Input Data'!J733=0,"--",'3. Input Data'!J733)</f>
        <v>--</v>
      </c>
      <c r="N725" s="58">
        <f t="shared" si="115"/>
        <v>0</v>
      </c>
      <c r="O725" s="51" t="str">
        <f>IF('3. Input Data'!K733=0,"--",'3. Input Data'!K733)</f>
        <v>--</v>
      </c>
      <c r="P725" s="58">
        <f t="shared" si="116"/>
        <v>0</v>
      </c>
      <c r="Q725" s="51" t="str">
        <f>IF('3. Input Data'!L733=0,"--",'3. Input Data'!L733)</f>
        <v>--</v>
      </c>
      <c r="R725" s="58">
        <f t="shared" si="117"/>
        <v>0</v>
      </c>
      <c r="S725" s="74">
        <f t="shared" si="118"/>
        <v>0</v>
      </c>
      <c r="T725" s="58">
        <f t="shared" si="119"/>
        <v>0</v>
      </c>
    </row>
    <row r="726" spans="1:20" x14ac:dyDescent="0.2">
      <c r="A726" s="71">
        <v>719</v>
      </c>
      <c r="B726" s="39">
        <f>'3. Input Data'!B734</f>
        <v>0</v>
      </c>
      <c r="C726" s="51" t="str">
        <f>IF('3. Input Data'!D734=0,"--",'3. Input Data'!D734)</f>
        <v>--</v>
      </c>
      <c r="D726" s="58">
        <f t="shared" si="110"/>
        <v>0</v>
      </c>
      <c r="E726" s="74" t="str">
        <f>IF('3. Input Data'!E734=0,"--",'3. Input Data'!E734)</f>
        <v>--</v>
      </c>
      <c r="F726" s="58">
        <f t="shared" si="111"/>
        <v>0</v>
      </c>
      <c r="G726" s="51" t="str">
        <f>IF('3. Input Data'!G734=0,"--",'3. Input Data'!G734)</f>
        <v>--</v>
      </c>
      <c r="H726" s="58">
        <f t="shared" si="112"/>
        <v>0</v>
      </c>
      <c r="I726" s="51" t="str">
        <f>IF('3. Input Data'!H734=0,"--",'3. Input Data'!H734)</f>
        <v>--</v>
      </c>
      <c r="J726" s="58">
        <f t="shared" si="113"/>
        <v>0</v>
      </c>
      <c r="K726" s="51" t="str">
        <f>IF('3. Input Data'!I734=0,"--",'3. Input Data'!I734)</f>
        <v>--</v>
      </c>
      <c r="L726" s="58">
        <f t="shared" si="114"/>
        <v>0</v>
      </c>
      <c r="M726" s="51" t="str">
        <f>IF('3. Input Data'!J734=0,"--",'3. Input Data'!J734)</f>
        <v>--</v>
      </c>
      <c r="N726" s="58">
        <f t="shared" si="115"/>
        <v>0</v>
      </c>
      <c r="O726" s="51" t="str">
        <f>IF('3. Input Data'!K734=0,"--",'3. Input Data'!K734)</f>
        <v>--</v>
      </c>
      <c r="P726" s="58">
        <f t="shared" si="116"/>
        <v>0</v>
      </c>
      <c r="Q726" s="51" t="str">
        <f>IF('3. Input Data'!L734=0,"--",'3. Input Data'!L734)</f>
        <v>--</v>
      </c>
      <c r="R726" s="58">
        <f t="shared" si="117"/>
        <v>0</v>
      </c>
      <c r="S726" s="74">
        <f t="shared" si="118"/>
        <v>0</v>
      </c>
      <c r="T726" s="58">
        <f t="shared" si="119"/>
        <v>0</v>
      </c>
    </row>
    <row r="727" spans="1:20" x14ac:dyDescent="0.2">
      <c r="A727" s="71">
        <v>720</v>
      </c>
      <c r="B727" s="39">
        <f>'3. Input Data'!B735</f>
        <v>0</v>
      </c>
      <c r="C727" s="51" t="str">
        <f>IF('3. Input Data'!D735=0,"--",'3. Input Data'!D735)</f>
        <v>--</v>
      </c>
      <c r="D727" s="58">
        <f t="shared" si="110"/>
        <v>0</v>
      </c>
      <c r="E727" s="74" t="str">
        <f>IF('3. Input Data'!E735=0,"--",'3. Input Data'!E735)</f>
        <v>--</v>
      </c>
      <c r="F727" s="58">
        <f t="shared" si="111"/>
        <v>0</v>
      </c>
      <c r="G727" s="51" t="str">
        <f>IF('3. Input Data'!G735=0,"--",'3. Input Data'!G735)</f>
        <v>--</v>
      </c>
      <c r="H727" s="58">
        <f t="shared" si="112"/>
        <v>0</v>
      </c>
      <c r="I727" s="51" t="str">
        <f>IF('3. Input Data'!H735=0,"--",'3. Input Data'!H735)</f>
        <v>--</v>
      </c>
      <c r="J727" s="58">
        <f t="shared" si="113"/>
        <v>0</v>
      </c>
      <c r="K727" s="51" t="str">
        <f>IF('3. Input Data'!I735=0,"--",'3. Input Data'!I735)</f>
        <v>--</v>
      </c>
      <c r="L727" s="58">
        <f t="shared" si="114"/>
        <v>0</v>
      </c>
      <c r="M727" s="51" t="str">
        <f>IF('3. Input Data'!J735=0,"--",'3. Input Data'!J735)</f>
        <v>--</v>
      </c>
      <c r="N727" s="58">
        <f t="shared" si="115"/>
        <v>0</v>
      </c>
      <c r="O727" s="51" t="str">
        <f>IF('3. Input Data'!K735=0,"--",'3. Input Data'!K735)</f>
        <v>--</v>
      </c>
      <c r="P727" s="58">
        <f t="shared" si="116"/>
        <v>0</v>
      </c>
      <c r="Q727" s="51" t="str">
        <f>IF('3. Input Data'!L735=0,"--",'3. Input Data'!L735)</f>
        <v>--</v>
      </c>
      <c r="R727" s="58">
        <f t="shared" si="117"/>
        <v>0</v>
      </c>
      <c r="S727" s="74">
        <f t="shared" si="118"/>
        <v>0</v>
      </c>
      <c r="T727" s="58">
        <f t="shared" si="119"/>
        <v>0</v>
      </c>
    </row>
    <row r="728" spans="1:20" x14ac:dyDescent="0.2">
      <c r="A728" s="71">
        <v>721</v>
      </c>
      <c r="B728" s="39">
        <f>'3. Input Data'!B736</f>
        <v>0</v>
      </c>
      <c r="C728" s="51" t="str">
        <f>IF('3. Input Data'!D736=0,"--",'3. Input Data'!D736)</f>
        <v>--</v>
      </c>
      <c r="D728" s="58">
        <f t="shared" si="110"/>
        <v>0</v>
      </c>
      <c r="E728" s="74" t="str">
        <f>IF('3. Input Data'!E736=0,"--",'3. Input Data'!E736)</f>
        <v>--</v>
      </c>
      <c r="F728" s="58">
        <f t="shared" si="111"/>
        <v>0</v>
      </c>
      <c r="G728" s="51" t="str">
        <f>IF('3. Input Data'!G736=0,"--",'3. Input Data'!G736)</f>
        <v>--</v>
      </c>
      <c r="H728" s="58">
        <f t="shared" si="112"/>
        <v>0</v>
      </c>
      <c r="I728" s="51" t="str">
        <f>IF('3. Input Data'!H736=0,"--",'3. Input Data'!H736)</f>
        <v>--</v>
      </c>
      <c r="J728" s="58">
        <f t="shared" si="113"/>
        <v>0</v>
      </c>
      <c r="K728" s="51" t="str">
        <f>IF('3. Input Data'!I736=0,"--",'3. Input Data'!I736)</f>
        <v>--</v>
      </c>
      <c r="L728" s="58">
        <f t="shared" si="114"/>
        <v>0</v>
      </c>
      <c r="M728" s="51" t="str">
        <f>IF('3. Input Data'!J736=0,"--",'3. Input Data'!J736)</f>
        <v>--</v>
      </c>
      <c r="N728" s="58">
        <f t="shared" si="115"/>
        <v>0</v>
      </c>
      <c r="O728" s="51" t="str">
        <f>IF('3. Input Data'!K736=0,"--",'3. Input Data'!K736)</f>
        <v>--</v>
      </c>
      <c r="P728" s="58">
        <f t="shared" si="116"/>
        <v>0</v>
      </c>
      <c r="Q728" s="51" t="str">
        <f>IF('3. Input Data'!L736=0,"--",'3. Input Data'!L736)</f>
        <v>--</v>
      </c>
      <c r="R728" s="58">
        <f t="shared" si="117"/>
        <v>0</v>
      </c>
      <c r="S728" s="74">
        <f t="shared" si="118"/>
        <v>0</v>
      </c>
      <c r="T728" s="58">
        <f t="shared" si="119"/>
        <v>0</v>
      </c>
    </row>
    <row r="729" spans="1:20" x14ac:dyDescent="0.2">
      <c r="A729" s="71">
        <v>722</v>
      </c>
      <c r="B729" s="39">
        <f>'3. Input Data'!B737</f>
        <v>0</v>
      </c>
      <c r="C729" s="51" t="str">
        <f>IF('3. Input Data'!D737=0,"--",'3. Input Data'!D737)</f>
        <v>--</v>
      </c>
      <c r="D729" s="58">
        <f t="shared" si="110"/>
        <v>0</v>
      </c>
      <c r="E729" s="74" t="str">
        <f>IF('3. Input Data'!E737=0,"--",'3. Input Data'!E737)</f>
        <v>--</v>
      </c>
      <c r="F729" s="58">
        <f t="shared" si="111"/>
        <v>0</v>
      </c>
      <c r="G729" s="51" t="str">
        <f>IF('3. Input Data'!G737=0,"--",'3. Input Data'!G737)</f>
        <v>--</v>
      </c>
      <c r="H729" s="58">
        <f t="shared" si="112"/>
        <v>0</v>
      </c>
      <c r="I729" s="51" t="str">
        <f>IF('3. Input Data'!H737=0,"--",'3. Input Data'!H737)</f>
        <v>--</v>
      </c>
      <c r="J729" s="58">
        <f t="shared" si="113"/>
        <v>0</v>
      </c>
      <c r="K729" s="51" t="str">
        <f>IF('3. Input Data'!I737=0,"--",'3. Input Data'!I737)</f>
        <v>--</v>
      </c>
      <c r="L729" s="58">
        <f t="shared" si="114"/>
        <v>0</v>
      </c>
      <c r="M729" s="51" t="str">
        <f>IF('3. Input Data'!J737=0,"--",'3. Input Data'!J737)</f>
        <v>--</v>
      </c>
      <c r="N729" s="58">
        <f t="shared" si="115"/>
        <v>0</v>
      </c>
      <c r="O729" s="51" t="str">
        <f>IF('3. Input Data'!K737=0,"--",'3. Input Data'!K737)</f>
        <v>--</v>
      </c>
      <c r="P729" s="58">
        <f t="shared" si="116"/>
        <v>0</v>
      </c>
      <c r="Q729" s="51" t="str">
        <f>IF('3. Input Data'!L737=0,"--",'3. Input Data'!L737)</f>
        <v>--</v>
      </c>
      <c r="R729" s="58">
        <f t="shared" si="117"/>
        <v>0</v>
      </c>
      <c r="S729" s="74">
        <f t="shared" si="118"/>
        <v>0</v>
      </c>
      <c r="T729" s="58">
        <f t="shared" si="119"/>
        <v>0</v>
      </c>
    </row>
    <row r="730" spans="1:20" x14ac:dyDescent="0.2">
      <c r="A730" s="71">
        <v>723</v>
      </c>
      <c r="B730" s="39">
        <f>'3. Input Data'!B738</f>
        <v>0</v>
      </c>
      <c r="C730" s="51" t="str">
        <f>IF('3. Input Data'!D738=0,"--",'3. Input Data'!D738)</f>
        <v>--</v>
      </c>
      <c r="D730" s="58">
        <f t="shared" si="110"/>
        <v>0</v>
      </c>
      <c r="E730" s="74" t="str">
        <f>IF('3. Input Data'!E738=0,"--",'3. Input Data'!E738)</f>
        <v>--</v>
      </c>
      <c r="F730" s="58">
        <f t="shared" si="111"/>
        <v>0</v>
      </c>
      <c r="G730" s="51" t="str">
        <f>IF('3. Input Data'!G738=0,"--",'3. Input Data'!G738)</f>
        <v>--</v>
      </c>
      <c r="H730" s="58">
        <f t="shared" si="112"/>
        <v>0</v>
      </c>
      <c r="I730" s="51" t="str">
        <f>IF('3. Input Data'!H738=0,"--",'3. Input Data'!H738)</f>
        <v>--</v>
      </c>
      <c r="J730" s="58">
        <f t="shared" si="113"/>
        <v>0</v>
      </c>
      <c r="K730" s="51" t="str">
        <f>IF('3. Input Data'!I738=0,"--",'3. Input Data'!I738)</f>
        <v>--</v>
      </c>
      <c r="L730" s="58">
        <f t="shared" si="114"/>
        <v>0</v>
      </c>
      <c r="M730" s="51" t="str">
        <f>IF('3. Input Data'!J738=0,"--",'3. Input Data'!J738)</f>
        <v>--</v>
      </c>
      <c r="N730" s="58">
        <f t="shared" si="115"/>
        <v>0</v>
      </c>
      <c r="O730" s="51" t="str">
        <f>IF('3. Input Data'!K738=0,"--",'3. Input Data'!K738)</f>
        <v>--</v>
      </c>
      <c r="P730" s="58">
        <f t="shared" si="116"/>
        <v>0</v>
      </c>
      <c r="Q730" s="51" t="str">
        <f>IF('3. Input Data'!L738=0,"--",'3. Input Data'!L738)</f>
        <v>--</v>
      </c>
      <c r="R730" s="58">
        <f t="shared" si="117"/>
        <v>0</v>
      </c>
      <c r="S730" s="74">
        <f t="shared" si="118"/>
        <v>0</v>
      </c>
      <c r="T730" s="58">
        <f t="shared" si="119"/>
        <v>0</v>
      </c>
    </row>
    <row r="731" spans="1:20" x14ac:dyDescent="0.2">
      <c r="A731" s="71">
        <v>724</v>
      </c>
      <c r="B731" s="39">
        <f>'3. Input Data'!B739</f>
        <v>0</v>
      </c>
      <c r="C731" s="51" t="str">
        <f>IF('3. Input Data'!D739=0,"--",'3. Input Data'!D739)</f>
        <v>--</v>
      </c>
      <c r="D731" s="58">
        <f t="shared" si="110"/>
        <v>0</v>
      </c>
      <c r="E731" s="74" t="str">
        <f>IF('3. Input Data'!E739=0,"--",'3. Input Data'!E739)</f>
        <v>--</v>
      </c>
      <c r="F731" s="58">
        <f t="shared" si="111"/>
        <v>0</v>
      </c>
      <c r="G731" s="51" t="str">
        <f>IF('3. Input Data'!G739=0,"--",'3. Input Data'!G739)</f>
        <v>--</v>
      </c>
      <c r="H731" s="58">
        <f t="shared" si="112"/>
        <v>0</v>
      </c>
      <c r="I731" s="51" t="str">
        <f>IF('3. Input Data'!H739=0,"--",'3. Input Data'!H739)</f>
        <v>--</v>
      </c>
      <c r="J731" s="58">
        <f t="shared" si="113"/>
        <v>0</v>
      </c>
      <c r="K731" s="51" t="str">
        <f>IF('3. Input Data'!I739=0,"--",'3. Input Data'!I739)</f>
        <v>--</v>
      </c>
      <c r="L731" s="58">
        <f t="shared" si="114"/>
        <v>0</v>
      </c>
      <c r="M731" s="51" t="str">
        <f>IF('3. Input Data'!J739=0,"--",'3. Input Data'!J739)</f>
        <v>--</v>
      </c>
      <c r="N731" s="58">
        <f t="shared" si="115"/>
        <v>0</v>
      </c>
      <c r="O731" s="51" t="str">
        <f>IF('3. Input Data'!K739=0,"--",'3. Input Data'!K739)</f>
        <v>--</v>
      </c>
      <c r="P731" s="58">
        <f t="shared" si="116"/>
        <v>0</v>
      </c>
      <c r="Q731" s="51" t="str">
        <f>IF('3. Input Data'!L739=0,"--",'3. Input Data'!L739)</f>
        <v>--</v>
      </c>
      <c r="R731" s="58">
        <f t="shared" si="117"/>
        <v>0</v>
      </c>
      <c r="S731" s="74">
        <f t="shared" si="118"/>
        <v>0</v>
      </c>
      <c r="T731" s="58">
        <f t="shared" si="119"/>
        <v>0</v>
      </c>
    </row>
    <row r="732" spans="1:20" x14ac:dyDescent="0.2">
      <c r="A732" s="71">
        <v>725</v>
      </c>
      <c r="B732" s="39">
        <f>'3. Input Data'!B740</f>
        <v>0</v>
      </c>
      <c r="C732" s="51" t="str">
        <f>IF('3. Input Data'!D740=0,"--",'3. Input Data'!D740)</f>
        <v>--</v>
      </c>
      <c r="D732" s="58">
        <f t="shared" si="110"/>
        <v>0</v>
      </c>
      <c r="E732" s="74" t="str">
        <f>IF('3. Input Data'!E740=0,"--",'3. Input Data'!E740)</f>
        <v>--</v>
      </c>
      <c r="F732" s="58">
        <f t="shared" si="111"/>
        <v>0</v>
      </c>
      <c r="G732" s="51" t="str">
        <f>IF('3. Input Data'!G740=0,"--",'3. Input Data'!G740)</f>
        <v>--</v>
      </c>
      <c r="H732" s="58">
        <f t="shared" si="112"/>
        <v>0</v>
      </c>
      <c r="I732" s="51" t="str">
        <f>IF('3. Input Data'!H740=0,"--",'3. Input Data'!H740)</f>
        <v>--</v>
      </c>
      <c r="J732" s="58">
        <f t="shared" si="113"/>
        <v>0</v>
      </c>
      <c r="K732" s="51" t="str">
        <f>IF('3. Input Data'!I740=0,"--",'3. Input Data'!I740)</f>
        <v>--</v>
      </c>
      <c r="L732" s="58">
        <f t="shared" si="114"/>
        <v>0</v>
      </c>
      <c r="M732" s="51" t="str">
        <f>IF('3. Input Data'!J740=0,"--",'3. Input Data'!J740)</f>
        <v>--</v>
      </c>
      <c r="N732" s="58">
        <f t="shared" si="115"/>
        <v>0</v>
      </c>
      <c r="O732" s="51" t="str">
        <f>IF('3. Input Data'!K740=0,"--",'3. Input Data'!K740)</f>
        <v>--</v>
      </c>
      <c r="P732" s="58">
        <f t="shared" si="116"/>
        <v>0</v>
      </c>
      <c r="Q732" s="51" t="str">
        <f>IF('3. Input Data'!L740=0,"--",'3. Input Data'!L740)</f>
        <v>--</v>
      </c>
      <c r="R732" s="58">
        <f t="shared" si="117"/>
        <v>0</v>
      </c>
      <c r="S732" s="74">
        <f t="shared" si="118"/>
        <v>0</v>
      </c>
      <c r="T732" s="58">
        <f t="shared" si="119"/>
        <v>0</v>
      </c>
    </row>
    <row r="733" spans="1:20" x14ac:dyDescent="0.2">
      <c r="A733" s="71">
        <v>726</v>
      </c>
      <c r="B733" s="39">
        <f>'3. Input Data'!B741</f>
        <v>0</v>
      </c>
      <c r="C733" s="51" t="str">
        <f>IF('3. Input Data'!D741=0,"--",'3. Input Data'!D741)</f>
        <v>--</v>
      </c>
      <c r="D733" s="58">
        <f t="shared" si="110"/>
        <v>0</v>
      </c>
      <c r="E733" s="74" t="str">
        <f>IF('3. Input Data'!E741=0,"--",'3. Input Data'!E741)</f>
        <v>--</v>
      </c>
      <c r="F733" s="58">
        <f t="shared" si="111"/>
        <v>0</v>
      </c>
      <c r="G733" s="51" t="str">
        <f>IF('3. Input Data'!G741=0,"--",'3. Input Data'!G741)</f>
        <v>--</v>
      </c>
      <c r="H733" s="58">
        <f t="shared" si="112"/>
        <v>0</v>
      </c>
      <c r="I733" s="51" t="str">
        <f>IF('3. Input Data'!H741=0,"--",'3. Input Data'!H741)</f>
        <v>--</v>
      </c>
      <c r="J733" s="58">
        <f t="shared" si="113"/>
        <v>0</v>
      </c>
      <c r="K733" s="51" t="str">
        <f>IF('3. Input Data'!I741=0,"--",'3. Input Data'!I741)</f>
        <v>--</v>
      </c>
      <c r="L733" s="58">
        <f t="shared" si="114"/>
        <v>0</v>
      </c>
      <c r="M733" s="51" t="str">
        <f>IF('3. Input Data'!J741=0,"--",'3. Input Data'!J741)</f>
        <v>--</v>
      </c>
      <c r="N733" s="58">
        <f t="shared" si="115"/>
        <v>0</v>
      </c>
      <c r="O733" s="51" t="str">
        <f>IF('3. Input Data'!K741=0,"--",'3. Input Data'!K741)</f>
        <v>--</v>
      </c>
      <c r="P733" s="58">
        <f t="shared" si="116"/>
        <v>0</v>
      </c>
      <c r="Q733" s="51" t="str">
        <f>IF('3. Input Data'!L741=0,"--",'3. Input Data'!L741)</f>
        <v>--</v>
      </c>
      <c r="R733" s="58">
        <f t="shared" si="117"/>
        <v>0</v>
      </c>
      <c r="S733" s="74">
        <f t="shared" si="118"/>
        <v>0</v>
      </c>
      <c r="T733" s="58">
        <f t="shared" si="119"/>
        <v>0</v>
      </c>
    </row>
    <row r="734" spans="1:20" x14ac:dyDescent="0.2">
      <c r="A734" s="71">
        <v>727</v>
      </c>
      <c r="B734" s="39">
        <f>'3. Input Data'!B742</f>
        <v>0</v>
      </c>
      <c r="C734" s="51" t="str">
        <f>IF('3. Input Data'!D742=0,"--",'3. Input Data'!D742)</f>
        <v>--</v>
      </c>
      <c r="D734" s="58">
        <f t="shared" si="110"/>
        <v>0</v>
      </c>
      <c r="E734" s="74" t="str">
        <f>IF('3. Input Data'!E742=0,"--",'3. Input Data'!E742)</f>
        <v>--</v>
      </c>
      <c r="F734" s="58">
        <f t="shared" si="111"/>
        <v>0</v>
      </c>
      <c r="G734" s="51" t="str">
        <f>IF('3. Input Data'!G742=0,"--",'3. Input Data'!G742)</f>
        <v>--</v>
      </c>
      <c r="H734" s="58">
        <f t="shared" si="112"/>
        <v>0</v>
      </c>
      <c r="I734" s="51" t="str">
        <f>IF('3. Input Data'!H742=0,"--",'3. Input Data'!H742)</f>
        <v>--</v>
      </c>
      <c r="J734" s="58">
        <f t="shared" si="113"/>
        <v>0</v>
      </c>
      <c r="K734" s="51" t="str">
        <f>IF('3. Input Data'!I742=0,"--",'3. Input Data'!I742)</f>
        <v>--</v>
      </c>
      <c r="L734" s="58">
        <f t="shared" si="114"/>
        <v>0</v>
      </c>
      <c r="M734" s="51" t="str">
        <f>IF('3. Input Data'!J742=0,"--",'3. Input Data'!J742)</f>
        <v>--</v>
      </c>
      <c r="N734" s="58">
        <f t="shared" si="115"/>
        <v>0</v>
      </c>
      <c r="O734" s="51" t="str">
        <f>IF('3. Input Data'!K742=0,"--",'3. Input Data'!K742)</f>
        <v>--</v>
      </c>
      <c r="P734" s="58">
        <f t="shared" si="116"/>
        <v>0</v>
      </c>
      <c r="Q734" s="51" t="str">
        <f>IF('3. Input Data'!L742=0,"--",'3. Input Data'!L742)</f>
        <v>--</v>
      </c>
      <c r="R734" s="58">
        <f t="shared" si="117"/>
        <v>0</v>
      </c>
      <c r="S734" s="74">
        <f t="shared" si="118"/>
        <v>0</v>
      </c>
      <c r="T734" s="58">
        <f t="shared" si="119"/>
        <v>0</v>
      </c>
    </row>
    <row r="735" spans="1:20" x14ac:dyDescent="0.2">
      <c r="A735" s="71">
        <v>728</v>
      </c>
      <c r="B735" s="39">
        <f>'3. Input Data'!B743</f>
        <v>0</v>
      </c>
      <c r="C735" s="51" t="str">
        <f>IF('3. Input Data'!D743=0,"--",'3. Input Data'!D743)</f>
        <v>--</v>
      </c>
      <c r="D735" s="58">
        <f t="shared" si="110"/>
        <v>0</v>
      </c>
      <c r="E735" s="74" t="str">
        <f>IF('3. Input Data'!E743=0,"--",'3. Input Data'!E743)</f>
        <v>--</v>
      </c>
      <c r="F735" s="58">
        <f t="shared" si="111"/>
        <v>0</v>
      </c>
      <c r="G735" s="51" t="str">
        <f>IF('3. Input Data'!G743=0,"--",'3. Input Data'!G743)</f>
        <v>--</v>
      </c>
      <c r="H735" s="58">
        <f t="shared" si="112"/>
        <v>0</v>
      </c>
      <c r="I735" s="51" t="str">
        <f>IF('3. Input Data'!H743=0,"--",'3. Input Data'!H743)</f>
        <v>--</v>
      </c>
      <c r="J735" s="58">
        <f t="shared" si="113"/>
        <v>0</v>
      </c>
      <c r="K735" s="51" t="str">
        <f>IF('3. Input Data'!I743=0,"--",'3. Input Data'!I743)</f>
        <v>--</v>
      </c>
      <c r="L735" s="58">
        <f t="shared" si="114"/>
        <v>0</v>
      </c>
      <c r="M735" s="51" t="str">
        <f>IF('3. Input Data'!J743=0,"--",'3. Input Data'!J743)</f>
        <v>--</v>
      </c>
      <c r="N735" s="58">
        <f t="shared" si="115"/>
        <v>0</v>
      </c>
      <c r="O735" s="51" t="str">
        <f>IF('3. Input Data'!K743=0,"--",'3. Input Data'!K743)</f>
        <v>--</v>
      </c>
      <c r="P735" s="58">
        <f t="shared" si="116"/>
        <v>0</v>
      </c>
      <c r="Q735" s="51" t="str">
        <f>IF('3. Input Data'!L743=0,"--",'3. Input Data'!L743)</f>
        <v>--</v>
      </c>
      <c r="R735" s="58">
        <f t="shared" si="117"/>
        <v>0</v>
      </c>
      <c r="S735" s="74">
        <f t="shared" si="118"/>
        <v>0</v>
      </c>
      <c r="T735" s="58">
        <f t="shared" si="119"/>
        <v>0</v>
      </c>
    </row>
    <row r="736" spans="1:20" x14ac:dyDescent="0.2">
      <c r="A736" s="71">
        <v>729</v>
      </c>
      <c r="B736" s="39">
        <f>'3. Input Data'!B744</f>
        <v>0</v>
      </c>
      <c r="C736" s="51" t="str">
        <f>IF('3. Input Data'!D744=0,"--",'3. Input Data'!D744)</f>
        <v>--</v>
      </c>
      <c r="D736" s="58">
        <f t="shared" si="110"/>
        <v>0</v>
      </c>
      <c r="E736" s="74" t="str">
        <f>IF('3. Input Data'!E744=0,"--",'3. Input Data'!E744)</f>
        <v>--</v>
      </c>
      <c r="F736" s="58">
        <f t="shared" si="111"/>
        <v>0</v>
      </c>
      <c r="G736" s="51" t="str">
        <f>IF('3. Input Data'!G744=0,"--",'3. Input Data'!G744)</f>
        <v>--</v>
      </c>
      <c r="H736" s="58">
        <f t="shared" si="112"/>
        <v>0</v>
      </c>
      <c r="I736" s="51" t="str">
        <f>IF('3. Input Data'!H744=0,"--",'3. Input Data'!H744)</f>
        <v>--</v>
      </c>
      <c r="J736" s="58">
        <f t="shared" si="113"/>
        <v>0</v>
      </c>
      <c r="K736" s="51" t="str">
        <f>IF('3. Input Data'!I744=0,"--",'3. Input Data'!I744)</f>
        <v>--</v>
      </c>
      <c r="L736" s="58">
        <f t="shared" si="114"/>
        <v>0</v>
      </c>
      <c r="M736" s="51" t="str">
        <f>IF('3. Input Data'!J744=0,"--",'3. Input Data'!J744)</f>
        <v>--</v>
      </c>
      <c r="N736" s="58">
        <f t="shared" si="115"/>
        <v>0</v>
      </c>
      <c r="O736" s="51" t="str">
        <f>IF('3. Input Data'!K744=0,"--",'3. Input Data'!K744)</f>
        <v>--</v>
      </c>
      <c r="P736" s="58">
        <f t="shared" si="116"/>
        <v>0</v>
      </c>
      <c r="Q736" s="51" t="str">
        <f>IF('3. Input Data'!L744=0,"--",'3. Input Data'!L744)</f>
        <v>--</v>
      </c>
      <c r="R736" s="58">
        <f t="shared" si="117"/>
        <v>0</v>
      </c>
      <c r="S736" s="74">
        <f t="shared" si="118"/>
        <v>0</v>
      </c>
      <c r="T736" s="58">
        <f t="shared" si="119"/>
        <v>0</v>
      </c>
    </row>
    <row r="737" spans="1:20" x14ac:dyDescent="0.2">
      <c r="A737" s="71">
        <v>730</v>
      </c>
      <c r="B737" s="39">
        <f>'3. Input Data'!B745</f>
        <v>0</v>
      </c>
      <c r="C737" s="51" t="str">
        <f>IF('3. Input Data'!D745=0,"--",'3. Input Data'!D745)</f>
        <v>--</v>
      </c>
      <c r="D737" s="58">
        <f t="shared" si="110"/>
        <v>0</v>
      </c>
      <c r="E737" s="74" t="str">
        <f>IF('3. Input Data'!E745=0,"--",'3. Input Data'!E745)</f>
        <v>--</v>
      </c>
      <c r="F737" s="58">
        <f t="shared" si="111"/>
        <v>0</v>
      </c>
      <c r="G737" s="51" t="str">
        <f>IF('3. Input Data'!G745=0,"--",'3. Input Data'!G745)</f>
        <v>--</v>
      </c>
      <c r="H737" s="58">
        <f t="shared" si="112"/>
        <v>0</v>
      </c>
      <c r="I737" s="51" t="str">
        <f>IF('3. Input Data'!H745=0,"--",'3. Input Data'!H745)</f>
        <v>--</v>
      </c>
      <c r="J737" s="58">
        <f t="shared" si="113"/>
        <v>0</v>
      </c>
      <c r="K737" s="51" t="str">
        <f>IF('3. Input Data'!I745=0,"--",'3. Input Data'!I745)</f>
        <v>--</v>
      </c>
      <c r="L737" s="58">
        <f t="shared" si="114"/>
        <v>0</v>
      </c>
      <c r="M737" s="51" t="str">
        <f>IF('3. Input Data'!J745=0,"--",'3. Input Data'!J745)</f>
        <v>--</v>
      </c>
      <c r="N737" s="58">
        <f t="shared" si="115"/>
        <v>0</v>
      </c>
      <c r="O737" s="51" t="str">
        <f>IF('3. Input Data'!K745=0,"--",'3. Input Data'!K745)</f>
        <v>--</v>
      </c>
      <c r="P737" s="58">
        <f t="shared" si="116"/>
        <v>0</v>
      </c>
      <c r="Q737" s="51" t="str">
        <f>IF('3. Input Data'!L745=0,"--",'3. Input Data'!L745)</f>
        <v>--</v>
      </c>
      <c r="R737" s="58">
        <f t="shared" si="117"/>
        <v>0</v>
      </c>
      <c r="S737" s="74">
        <f t="shared" si="118"/>
        <v>0</v>
      </c>
      <c r="T737" s="58">
        <f t="shared" si="119"/>
        <v>0</v>
      </c>
    </row>
    <row r="738" spans="1:20" x14ac:dyDescent="0.2">
      <c r="A738" s="71">
        <v>731</v>
      </c>
      <c r="B738" s="39">
        <f>'3. Input Data'!B746</f>
        <v>0</v>
      </c>
      <c r="C738" s="51" t="str">
        <f>IF('3. Input Data'!D746=0,"--",'3. Input Data'!D746)</f>
        <v>--</v>
      </c>
      <c r="D738" s="58">
        <f t="shared" si="110"/>
        <v>0</v>
      </c>
      <c r="E738" s="74" t="str">
        <f>IF('3. Input Data'!E746=0,"--",'3. Input Data'!E746)</f>
        <v>--</v>
      </c>
      <c r="F738" s="58">
        <f t="shared" si="111"/>
        <v>0</v>
      </c>
      <c r="G738" s="51" t="str">
        <f>IF('3. Input Data'!G746=0,"--",'3. Input Data'!G746)</f>
        <v>--</v>
      </c>
      <c r="H738" s="58">
        <f t="shared" si="112"/>
        <v>0</v>
      </c>
      <c r="I738" s="51" t="str">
        <f>IF('3. Input Data'!H746=0,"--",'3. Input Data'!H746)</f>
        <v>--</v>
      </c>
      <c r="J738" s="58">
        <f t="shared" si="113"/>
        <v>0</v>
      </c>
      <c r="K738" s="51" t="str">
        <f>IF('3. Input Data'!I746=0,"--",'3. Input Data'!I746)</f>
        <v>--</v>
      </c>
      <c r="L738" s="58">
        <f t="shared" si="114"/>
        <v>0</v>
      </c>
      <c r="M738" s="51" t="str">
        <f>IF('3. Input Data'!J746=0,"--",'3. Input Data'!J746)</f>
        <v>--</v>
      </c>
      <c r="N738" s="58">
        <f t="shared" si="115"/>
        <v>0</v>
      </c>
      <c r="O738" s="51" t="str">
        <f>IF('3. Input Data'!K746=0,"--",'3. Input Data'!K746)</f>
        <v>--</v>
      </c>
      <c r="P738" s="58">
        <f t="shared" si="116"/>
        <v>0</v>
      </c>
      <c r="Q738" s="51" t="str">
        <f>IF('3. Input Data'!L746=0,"--",'3. Input Data'!L746)</f>
        <v>--</v>
      </c>
      <c r="R738" s="58">
        <f t="shared" si="117"/>
        <v>0</v>
      </c>
      <c r="S738" s="74">
        <f t="shared" si="118"/>
        <v>0</v>
      </c>
      <c r="T738" s="58">
        <f t="shared" si="119"/>
        <v>0</v>
      </c>
    </row>
    <row r="739" spans="1:20" x14ac:dyDescent="0.2">
      <c r="A739" s="71">
        <v>732</v>
      </c>
      <c r="B739" s="39">
        <f>'3. Input Data'!B747</f>
        <v>0</v>
      </c>
      <c r="C739" s="51" t="str">
        <f>IF('3. Input Data'!D747=0,"--",'3. Input Data'!D747)</f>
        <v>--</v>
      </c>
      <c r="D739" s="58">
        <f t="shared" si="110"/>
        <v>0</v>
      </c>
      <c r="E739" s="74" t="str">
        <f>IF('3. Input Data'!E747=0,"--",'3. Input Data'!E747)</f>
        <v>--</v>
      </c>
      <c r="F739" s="58">
        <f t="shared" si="111"/>
        <v>0</v>
      </c>
      <c r="G739" s="51" t="str">
        <f>IF('3. Input Data'!G747=0,"--",'3. Input Data'!G747)</f>
        <v>--</v>
      </c>
      <c r="H739" s="58">
        <f t="shared" si="112"/>
        <v>0</v>
      </c>
      <c r="I739" s="51" t="str">
        <f>IF('3. Input Data'!H747=0,"--",'3. Input Data'!H747)</f>
        <v>--</v>
      </c>
      <c r="J739" s="58">
        <f t="shared" si="113"/>
        <v>0</v>
      </c>
      <c r="K739" s="51" t="str">
        <f>IF('3. Input Data'!I747=0,"--",'3. Input Data'!I747)</f>
        <v>--</v>
      </c>
      <c r="L739" s="58">
        <f t="shared" si="114"/>
        <v>0</v>
      </c>
      <c r="M739" s="51" t="str">
        <f>IF('3. Input Data'!J747=0,"--",'3. Input Data'!J747)</f>
        <v>--</v>
      </c>
      <c r="N739" s="58">
        <f t="shared" si="115"/>
        <v>0</v>
      </c>
      <c r="O739" s="51" t="str">
        <f>IF('3. Input Data'!K747=0,"--",'3. Input Data'!K747)</f>
        <v>--</v>
      </c>
      <c r="P739" s="58">
        <f t="shared" si="116"/>
        <v>0</v>
      </c>
      <c r="Q739" s="51" t="str">
        <f>IF('3. Input Data'!L747=0,"--",'3. Input Data'!L747)</f>
        <v>--</v>
      </c>
      <c r="R739" s="58">
        <f t="shared" si="117"/>
        <v>0</v>
      </c>
      <c r="S739" s="74">
        <f t="shared" si="118"/>
        <v>0</v>
      </c>
      <c r="T739" s="58">
        <f t="shared" si="119"/>
        <v>0</v>
      </c>
    </row>
    <row r="740" spans="1:20" x14ac:dyDescent="0.2">
      <c r="A740" s="71">
        <v>733</v>
      </c>
      <c r="B740" s="39">
        <f>'3. Input Data'!B748</f>
        <v>0</v>
      </c>
      <c r="C740" s="51" t="str">
        <f>IF('3. Input Data'!D748=0,"--",'3. Input Data'!D748)</f>
        <v>--</v>
      </c>
      <c r="D740" s="58">
        <f t="shared" si="110"/>
        <v>0</v>
      </c>
      <c r="E740" s="74" t="str">
        <f>IF('3. Input Data'!E748=0,"--",'3. Input Data'!E748)</f>
        <v>--</v>
      </c>
      <c r="F740" s="58">
        <f t="shared" si="111"/>
        <v>0</v>
      </c>
      <c r="G740" s="51" t="str">
        <f>IF('3. Input Data'!G748=0,"--",'3. Input Data'!G748)</f>
        <v>--</v>
      </c>
      <c r="H740" s="58">
        <f t="shared" si="112"/>
        <v>0</v>
      </c>
      <c r="I740" s="51" t="str">
        <f>IF('3. Input Data'!H748=0,"--",'3. Input Data'!H748)</f>
        <v>--</v>
      </c>
      <c r="J740" s="58">
        <f t="shared" si="113"/>
        <v>0</v>
      </c>
      <c r="K740" s="51" t="str">
        <f>IF('3. Input Data'!I748=0,"--",'3. Input Data'!I748)</f>
        <v>--</v>
      </c>
      <c r="L740" s="58">
        <f t="shared" si="114"/>
        <v>0</v>
      </c>
      <c r="M740" s="51" t="str">
        <f>IF('3. Input Data'!J748=0,"--",'3. Input Data'!J748)</f>
        <v>--</v>
      </c>
      <c r="N740" s="58">
        <f t="shared" si="115"/>
        <v>0</v>
      </c>
      <c r="O740" s="51" t="str">
        <f>IF('3. Input Data'!K748=0,"--",'3. Input Data'!K748)</f>
        <v>--</v>
      </c>
      <c r="P740" s="58">
        <f t="shared" si="116"/>
        <v>0</v>
      </c>
      <c r="Q740" s="51" t="str">
        <f>IF('3. Input Data'!L748=0,"--",'3. Input Data'!L748)</f>
        <v>--</v>
      </c>
      <c r="R740" s="58">
        <f t="shared" si="117"/>
        <v>0</v>
      </c>
      <c r="S740" s="74">
        <f t="shared" si="118"/>
        <v>0</v>
      </c>
      <c r="T740" s="58">
        <f t="shared" si="119"/>
        <v>0</v>
      </c>
    </row>
    <row r="741" spans="1:20" x14ac:dyDescent="0.2">
      <c r="A741" s="71">
        <v>734</v>
      </c>
      <c r="B741" s="39">
        <f>'3. Input Data'!B749</f>
        <v>0</v>
      </c>
      <c r="C741" s="51" t="str">
        <f>IF('3. Input Data'!D749=0,"--",'3. Input Data'!D749)</f>
        <v>--</v>
      </c>
      <c r="D741" s="58">
        <f t="shared" si="110"/>
        <v>0</v>
      </c>
      <c r="E741" s="74" t="str">
        <f>IF('3. Input Data'!E749=0,"--",'3. Input Data'!E749)</f>
        <v>--</v>
      </c>
      <c r="F741" s="58">
        <f t="shared" si="111"/>
        <v>0</v>
      </c>
      <c r="G741" s="51" t="str">
        <f>IF('3. Input Data'!G749=0,"--",'3. Input Data'!G749)</f>
        <v>--</v>
      </c>
      <c r="H741" s="58">
        <f t="shared" si="112"/>
        <v>0</v>
      </c>
      <c r="I741" s="51" t="str">
        <f>IF('3. Input Data'!H749=0,"--",'3. Input Data'!H749)</f>
        <v>--</v>
      </c>
      <c r="J741" s="58">
        <f t="shared" si="113"/>
        <v>0</v>
      </c>
      <c r="K741" s="51" t="str">
        <f>IF('3. Input Data'!I749=0,"--",'3. Input Data'!I749)</f>
        <v>--</v>
      </c>
      <c r="L741" s="58">
        <f t="shared" si="114"/>
        <v>0</v>
      </c>
      <c r="M741" s="51" t="str">
        <f>IF('3. Input Data'!J749=0,"--",'3. Input Data'!J749)</f>
        <v>--</v>
      </c>
      <c r="N741" s="58">
        <f t="shared" si="115"/>
        <v>0</v>
      </c>
      <c r="O741" s="51" t="str">
        <f>IF('3. Input Data'!K749=0,"--",'3. Input Data'!K749)</f>
        <v>--</v>
      </c>
      <c r="P741" s="58">
        <f t="shared" si="116"/>
        <v>0</v>
      </c>
      <c r="Q741" s="51" t="str">
        <f>IF('3. Input Data'!L749=0,"--",'3. Input Data'!L749)</f>
        <v>--</v>
      </c>
      <c r="R741" s="58">
        <f t="shared" si="117"/>
        <v>0</v>
      </c>
      <c r="S741" s="74">
        <f t="shared" si="118"/>
        <v>0</v>
      </c>
      <c r="T741" s="58">
        <f t="shared" si="119"/>
        <v>0</v>
      </c>
    </row>
    <row r="742" spans="1:20" x14ac:dyDescent="0.2">
      <c r="A742" s="71">
        <v>735</v>
      </c>
      <c r="B742" s="39">
        <f>'3. Input Data'!B750</f>
        <v>0</v>
      </c>
      <c r="C742" s="51" t="str">
        <f>IF('3. Input Data'!D750=0,"--",'3. Input Data'!D750)</f>
        <v>--</v>
      </c>
      <c r="D742" s="58">
        <f t="shared" si="110"/>
        <v>0</v>
      </c>
      <c r="E742" s="74" t="str">
        <f>IF('3. Input Data'!E750=0,"--",'3. Input Data'!E750)</f>
        <v>--</v>
      </c>
      <c r="F742" s="58">
        <f t="shared" si="111"/>
        <v>0</v>
      </c>
      <c r="G742" s="51" t="str">
        <f>IF('3. Input Data'!G750=0,"--",'3. Input Data'!G750)</f>
        <v>--</v>
      </c>
      <c r="H742" s="58">
        <f t="shared" si="112"/>
        <v>0</v>
      </c>
      <c r="I742" s="51" t="str">
        <f>IF('3. Input Data'!H750=0,"--",'3. Input Data'!H750)</f>
        <v>--</v>
      </c>
      <c r="J742" s="58">
        <f t="shared" si="113"/>
        <v>0</v>
      </c>
      <c r="K742" s="51" t="str">
        <f>IF('3. Input Data'!I750=0,"--",'3. Input Data'!I750)</f>
        <v>--</v>
      </c>
      <c r="L742" s="58">
        <f t="shared" si="114"/>
        <v>0</v>
      </c>
      <c r="M742" s="51" t="str">
        <f>IF('3. Input Data'!J750=0,"--",'3. Input Data'!J750)</f>
        <v>--</v>
      </c>
      <c r="N742" s="58">
        <f t="shared" si="115"/>
        <v>0</v>
      </c>
      <c r="O742" s="51" t="str">
        <f>IF('3. Input Data'!K750=0,"--",'3. Input Data'!K750)</f>
        <v>--</v>
      </c>
      <c r="P742" s="58">
        <f t="shared" si="116"/>
        <v>0</v>
      </c>
      <c r="Q742" s="51" t="str">
        <f>IF('3. Input Data'!L750=0,"--",'3. Input Data'!L750)</f>
        <v>--</v>
      </c>
      <c r="R742" s="58">
        <f t="shared" si="117"/>
        <v>0</v>
      </c>
      <c r="S742" s="74">
        <f t="shared" si="118"/>
        <v>0</v>
      </c>
      <c r="T742" s="58">
        <f t="shared" si="119"/>
        <v>0</v>
      </c>
    </row>
    <row r="743" spans="1:20" x14ac:dyDescent="0.2">
      <c r="A743" s="71">
        <v>736</v>
      </c>
      <c r="B743" s="39">
        <f>'3. Input Data'!B751</f>
        <v>0</v>
      </c>
      <c r="C743" s="51" t="str">
        <f>IF('3. Input Data'!D751=0,"--",'3. Input Data'!D751)</f>
        <v>--</v>
      </c>
      <c r="D743" s="58">
        <f t="shared" si="110"/>
        <v>0</v>
      </c>
      <c r="E743" s="74" t="str">
        <f>IF('3. Input Data'!E751=0,"--",'3. Input Data'!E751)</f>
        <v>--</v>
      </c>
      <c r="F743" s="58">
        <f t="shared" si="111"/>
        <v>0</v>
      </c>
      <c r="G743" s="51" t="str">
        <f>IF('3. Input Data'!G751=0,"--",'3. Input Data'!G751)</f>
        <v>--</v>
      </c>
      <c r="H743" s="58">
        <f t="shared" si="112"/>
        <v>0</v>
      </c>
      <c r="I743" s="51" t="str">
        <f>IF('3. Input Data'!H751=0,"--",'3. Input Data'!H751)</f>
        <v>--</v>
      </c>
      <c r="J743" s="58">
        <f t="shared" si="113"/>
        <v>0</v>
      </c>
      <c r="K743" s="51" t="str">
        <f>IF('3. Input Data'!I751=0,"--",'3. Input Data'!I751)</f>
        <v>--</v>
      </c>
      <c r="L743" s="58">
        <f t="shared" si="114"/>
        <v>0</v>
      </c>
      <c r="M743" s="51" t="str">
        <f>IF('3. Input Data'!J751=0,"--",'3. Input Data'!J751)</f>
        <v>--</v>
      </c>
      <c r="N743" s="58">
        <f t="shared" si="115"/>
        <v>0</v>
      </c>
      <c r="O743" s="51" t="str">
        <f>IF('3. Input Data'!K751=0,"--",'3. Input Data'!K751)</f>
        <v>--</v>
      </c>
      <c r="P743" s="58">
        <f t="shared" si="116"/>
        <v>0</v>
      </c>
      <c r="Q743" s="51" t="str">
        <f>IF('3. Input Data'!L751=0,"--",'3. Input Data'!L751)</f>
        <v>--</v>
      </c>
      <c r="R743" s="58">
        <f t="shared" si="117"/>
        <v>0</v>
      </c>
      <c r="S743" s="74">
        <f t="shared" si="118"/>
        <v>0</v>
      </c>
      <c r="T743" s="58">
        <f t="shared" si="119"/>
        <v>0</v>
      </c>
    </row>
    <row r="744" spans="1:20" x14ac:dyDescent="0.2">
      <c r="A744" s="71">
        <v>737</v>
      </c>
      <c r="B744" s="39">
        <f>'3. Input Data'!B752</f>
        <v>0</v>
      </c>
      <c r="C744" s="51" t="str">
        <f>IF('3. Input Data'!D752=0,"--",'3. Input Data'!D752)</f>
        <v>--</v>
      </c>
      <c r="D744" s="58">
        <f t="shared" si="110"/>
        <v>0</v>
      </c>
      <c r="E744" s="74" t="str">
        <f>IF('3. Input Data'!E752=0,"--",'3. Input Data'!E752)</f>
        <v>--</v>
      </c>
      <c r="F744" s="58">
        <f t="shared" si="111"/>
        <v>0</v>
      </c>
      <c r="G744" s="51" t="str">
        <f>IF('3. Input Data'!G752=0,"--",'3. Input Data'!G752)</f>
        <v>--</v>
      </c>
      <c r="H744" s="58">
        <f t="shared" si="112"/>
        <v>0</v>
      </c>
      <c r="I744" s="51" t="str">
        <f>IF('3. Input Data'!H752=0,"--",'3. Input Data'!H752)</f>
        <v>--</v>
      </c>
      <c r="J744" s="58">
        <f t="shared" si="113"/>
        <v>0</v>
      </c>
      <c r="K744" s="51" t="str">
        <f>IF('3. Input Data'!I752=0,"--",'3. Input Data'!I752)</f>
        <v>--</v>
      </c>
      <c r="L744" s="58">
        <f t="shared" si="114"/>
        <v>0</v>
      </c>
      <c r="M744" s="51" t="str">
        <f>IF('3. Input Data'!J752=0,"--",'3. Input Data'!J752)</f>
        <v>--</v>
      </c>
      <c r="N744" s="58">
        <f t="shared" si="115"/>
        <v>0</v>
      </c>
      <c r="O744" s="51" t="str">
        <f>IF('3. Input Data'!K752=0,"--",'3. Input Data'!K752)</f>
        <v>--</v>
      </c>
      <c r="P744" s="58">
        <f t="shared" si="116"/>
        <v>0</v>
      </c>
      <c r="Q744" s="51" t="str">
        <f>IF('3. Input Data'!L752=0,"--",'3. Input Data'!L752)</f>
        <v>--</v>
      </c>
      <c r="R744" s="58">
        <f t="shared" si="117"/>
        <v>0</v>
      </c>
      <c r="S744" s="74">
        <f t="shared" si="118"/>
        <v>0</v>
      </c>
      <c r="T744" s="58">
        <f t="shared" si="119"/>
        <v>0</v>
      </c>
    </row>
    <row r="745" spans="1:20" x14ac:dyDescent="0.2">
      <c r="A745" s="71">
        <v>738</v>
      </c>
      <c r="B745" s="39">
        <f>'3. Input Data'!B753</f>
        <v>0</v>
      </c>
      <c r="C745" s="51" t="str">
        <f>IF('3. Input Data'!D753=0,"--",'3. Input Data'!D753)</f>
        <v>--</v>
      </c>
      <c r="D745" s="58">
        <f t="shared" si="110"/>
        <v>0</v>
      </c>
      <c r="E745" s="74" t="str">
        <f>IF('3. Input Data'!E753=0,"--",'3. Input Data'!E753)</f>
        <v>--</v>
      </c>
      <c r="F745" s="58">
        <f t="shared" si="111"/>
        <v>0</v>
      </c>
      <c r="G745" s="51" t="str">
        <f>IF('3. Input Data'!G753=0,"--",'3. Input Data'!G753)</f>
        <v>--</v>
      </c>
      <c r="H745" s="58">
        <f t="shared" si="112"/>
        <v>0</v>
      </c>
      <c r="I745" s="51" t="str">
        <f>IF('3. Input Data'!H753=0,"--",'3. Input Data'!H753)</f>
        <v>--</v>
      </c>
      <c r="J745" s="58">
        <f t="shared" si="113"/>
        <v>0</v>
      </c>
      <c r="K745" s="51" t="str">
        <f>IF('3. Input Data'!I753=0,"--",'3. Input Data'!I753)</f>
        <v>--</v>
      </c>
      <c r="L745" s="58">
        <f t="shared" si="114"/>
        <v>0</v>
      </c>
      <c r="M745" s="51" t="str">
        <f>IF('3. Input Data'!J753=0,"--",'3. Input Data'!J753)</f>
        <v>--</v>
      </c>
      <c r="N745" s="58">
        <f t="shared" si="115"/>
        <v>0</v>
      </c>
      <c r="O745" s="51" t="str">
        <f>IF('3. Input Data'!K753=0,"--",'3. Input Data'!K753)</f>
        <v>--</v>
      </c>
      <c r="P745" s="58">
        <f t="shared" si="116"/>
        <v>0</v>
      </c>
      <c r="Q745" s="51" t="str">
        <f>IF('3. Input Data'!L753=0,"--",'3. Input Data'!L753)</f>
        <v>--</v>
      </c>
      <c r="R745" s="58">
        <f t="shared" si="117"/>
        <v>0</v>
      </c>
      <c r="S745" s="74">
        <f t="shared" si="118"/>
        <v>0</v>
      </c>
      <c r="T745" s="58">
        <f t="shared" si="119"/>
        <v>0</v>
      </c>
    </row>
    <row r="746" spans="1:20" x14ac:dyDescent="0.2">
      <c r="A746" s="71">
        <v>739</v>
      </c>
      <c r="B746" s="39">
        <f>'3. Input Data'!B754</f>
        <v>0</v>
      </c>
      <c r="C746" s="51" t="str">
        <f>IF('3. Input Data'!D754=0,"--",'3. Input Data'!D754)</f>
        <v>--</v>
      </c>
      <c r="D746" s="58">
        <f t="shared" si="110"/>
        <v>0</v>
      </c>
      <c r="E746" s="74" t="str">
        <f>IF('3. Input Data'!E754=0,"--",'3. Input Data'!E754)</f>
        <v>--</v>
      </c>
      <c r="F746" s="58">
        <f t="shared" si="111"/>
        <v>0</v>
      </c>
      <c r="G746" s="51" t="str">
        <f>IF('3. Input Data'!G754=0,"--",'3. Input Data'!G754)</f>
        <v>--</v>
      </c>
      <c r="H746" s="58">
        <f t="shared" si="112"/>
        <v>0</v>
      </c>
      <c r="I746" s="51" t="str">
        <f>IF('3. Input Data'!H754=0,"--",'3. Input Data'!H754)</f>
        <v>--</v>
      </c>
      <c r="J746" s="58">
        <f t="shared" si="113"/>
        <v>0</v>
      </c>
      <c r="K746" s="51" t="str">
        <f>IF('3. Input Data'!I754=0,"--",'3. Input Data'!I754)</f>
        <v>--</v>
      </c>
      <c r="L746" s="58">
        <f t="shared" si="114"/>
        <v>0</v>
      </c>
      <c r="M746" s="51" t="str">
        <f>IF('3. Input Data'!J754=0,"--",'3. Input Data'!J754)</f>
        <v>--</v>
      </c>
      <c r="N746" s="58">
        <f t="shared" si="115"/>
        <v>0</v>
      </c>
      <c r="O746" s="51" t="str">
        <f>IF('3. Input Data'!K754=0,"--",'3. Input Data'!K754)</f>
        <v>--</v>
      </c>
      <c r="P746" s="58">
        <f t="shared" si="116"/>
        <v>0</v>
      </c>
      <c r="Q746" s="51" t="str">
        <f>IF('3. Input Data'!L754=0,"--",'3. Input Data'!L754)</f>
        <v>--</v>
      </c>
      <c r="R746" s="58">
        <f t="shared" si="117"/>
        <v>0</v>
      </c>
      <c r="S746" s="74">
        <f t="shared" si="118"/>
        <v>0</v>
      </c>
      <c r="T746" s="58">
        <f t="shared" si="119"/>
        <v>0</v>
      </c>
    </row>
    <row r="747" spans="1:20" x14ac:dyDescent="0.2">
      <c r="A747" s="71">
        <v>740</v>
      </c>
      <c r="B747" s="39">
        <f>'3. Input Data'!B755</f>
        <v>0</v>
      </c>
      <c r="C747" s="51" t="str">
        <f>IF('3. Input Data'!D755=0,"--",'3. Input Data'!D755)</f>
        <v>--</v>
      </c>
      <c r="D747" s="58">
        <f t="shared" si="110"/>
        <v>0</v>
      </c>
      <c r="E747" s="74" t="str">
        <f>IF('3. Input Data'!E755=0,"--",'3. Input Data'!E755)</f>
        <v>--</v>
      </c>
      <c r="F747" s="58">
        <f t="shared" si="111"/>
        <v>0</v>
      </c>
      <c r="G747" s="51" t="str">
        <f>IF('3. Input Data'!G755=0,"--",'3. Input Data'!G755)</f>
        <v>--</v>
      </c>
      <c r="H747" s="58">
        <f t="shared" si="112"/>
        <v>0</v>
      </c>
      <c r="I747" s="51" t="str">
        <f>IF('3. Input Data'!H755=0,"--",'3. Input Data'!H755)</f>
        <v>--</v>
      </c>
      <c r="J747" s="58">
        <f t="shared" si="113"/>
        <v>0</v>
      </c>
      <c r="K747" s="51" t="str">
        <f>IF('3. Input Data'!I755=0,"--",'3. Input Data'!I755)</f>
        <v>--</v>
      </c>
      <c r="L747" s="58">
        <f t="shared" si="114"/>
        <v>0</v>
      </c>
      <c r="M747" s="51" t="str">
        <f>IF('3. Input Data'!J755=0,"--",'3. Input Data'!J755)</f>
        <v>--</v>
      </c>
      <c r="N747" s="58">
        <f t="shared" si="115"/>
        <v>0</v>
      </c>
      <c r="O747" s="51" t="str">
        <f>IF('3. Input Data'!K755=0,"--",'3. Input Data'!K755)</f>
        <v>--</v>
      </c>
      <c r="P747" s="58">
        <f t="shared" si="116"/>
        <v>0</v>
      </c>
      <c r="Q747" s="51" t="str">
        <f>IF('3. Input Data'!L755=0,"--",'3. Input Data'!L755)</f>
        <v>--</v>
      </c>
      <c r="R747" s="58">
        <f t="shared" si="117"/>
        <v>0</v>
      </c>
      <c r="S747" s="74">
        <f t="shared" si="118"/>
        <v>0</v>
      </c>
      <c r="T747" s="58">
        <f t="shared" si="119"/>
        <v>0</v>
      </c>
    </row>
    <row r="748" spans="1:20" x14ac:dyDescent="0.2">
      <c r="A748" s="71">
        <v>741</v>
      </c>
      <c r="B748" s="39">
        <f>'3. Input Data'!B756</f>
        <v>0</v>
      </c>
      <c r="C748" s="51" t="str">
        <f>IF('3. Input Data'!D756=0,"--",'3. Input Data'!D756)</f>
        <v>--</v>
      </c>
      <c r="D748" s="58">
        <f t="shared" si="110"/>
        <v>0</v>
      </c>
      <c r="E748" s="74" t="str">
        <f>IF('3. Input Data'!E756=0,"--",'3. Input Data'!E756)</f>
        <v>--</v>
      </c>
      <c r="F748" s="58">
        <f t="shared" si="111"/>
        <v>0</v>
      </c>
      <c r="G748" s="51" t="str">
        <f>IF('3. Input Data'!G756=0,"--",'3. Input Data'!G756)</f>
        <v>--</v>
      </c>
      <c r="H748" s="58">
        <f t="shared" si="112"/>
        <v>0</v>
      </c>
      <c r="I748" s="51" t="str">
        <f>IF('3. Input Data'!H756=0,"--",'3. Input Data'!H756)</f>
        <v>--</v>
      </c>
      <c r="J748" s="58">
        <f t="shared" si="113"/>
        <v>0</v>
      </c>
      <c r="K748" s="51" t="str">
        <f>IF('3. Input Data'!I756=0,"--",'3. Input Data'!I756)</f>
        <v>--</v>
      </c>
      <c r="L748" s="58">
        <f t="shared" si="114"/>
        <v>0</v>
      </c>
      <c r="M748" s="51" t="str">
        <f>IF('3. Input Data'!J756=0,"--",'3. Input Data'!J756)</f>
        <v>--</v>
      </c>
      <c r="N748" s="58">
        <f t="shared" si="115"/>
        <v>0</v>
      </c>
      <c r="O748" s="51" t="str">
        <f>IF('3. Input Data'!K756=0,"--",'3. Input Data'!K756)</f>
        <v>--</v>
      </c>
      <c r="P748" s="58">
        <f t="shared" si="116"/>
        <v>0</v>
      </c>
      <c r="Q748" s="51" t="str">
        <f>IF('3. Input Data'!L756=0,"--",'3. Input Data'!L756)</f>
        <v>--</v>
      </c>
      <c r="R748" s="58">
        <f t="shared" si="117"/>
        <v>0</v>
      </c>
      <c r="S748" s="74">
        <f t="shared" si="118"/>
        <v>0</v>
      </c>
      <c r="T748" s="58">
        <f t="shared" si="119"/>
        <v>0</v>
      </c>
    </row>
    <row r="749" spans="1:20" x14ac:dyDescent="0.2">
      <c r="A749" s="71">
        <v>742</v>
      </c>
      <c r="B749" s="39">
        <f>'3. Input Data'!B757</f>
        <v>0</v>
      </c>
      <c r="C749" s="51" t="str">
        <f>IF('3. Input Data'!D757=0,"--",'3. Input Data'!D757)</f>
        <v>--</v>
      </c>
      <c r="D749" s="58">
        <f t="shared" si="110"/>
        <v>0</v>
      </c>
      <c r="E749" s="74" t="str">
        <f>IF('3. Input Data'!E757=0,"--",'3. Input Data'!E757)</f>
        <v>--</v>
      </c>
      <c r="F749" s="58">
        <f t="shared" si="111"/>
        <v>0</v>
      </c>
      <c r="G749" s="51" t="str">
        <f>IF('3. Input Data'!G757=0,"--",'3. Input Data'!G757)</f>
        <v>--</v>
      </c>
      <c r="H749" s="58">
        <f t="shared" si="112"/>
        <v>0</v>
      </c>
      <c r="I749" s="51" t="str">
        <f>IF('3. Input Data'!H757=0,"--",'3. Input Data'!H757)</f>
        <v>--</v>
      </c>
      <c r="J749" s="58">
        <f t="shared" si="113"/>
        <v>0</v>
      </c>
      <c r="K749" s="51" t="str">
        <f>IF('3. Input Data'!I757=0,"--",'3. Input Data'!I757)</f>
        <v>--</v>
      </c>
      <c r="L749" s="58">
        <f t="shared" si="114"/>
        <v>0</v>
      </c>
      <c r="M749" s="51" t="str">
        <f>IF('3. Input Data'!J757=0,"--",'3. Input Data'!J757)</f>
        <v>--</v>
      </c>
      <c r="N749" s="58">
        <f t="shared" si="115"/>
        <v>0</v>
      </c>
      <c r="O749" s="51" t="str">
        <f>IF('3. Input Data'!K757=0,"--",'3. Input Data'!K757)</f>
        <v>--</v>
      </c>
      <c r="P749" s="58">
        <f t="shared" si="116"/>
        <v>0</v>
      </c>
      <c r="Q749" s="51" t="str">
        <f>IF('3. Input Data'!L757=0,"--",'3. Input Data'!L757)</f>
        <v>--</v>
      </c>
      <c r="R749" s="58">
        <f t="shared" si="117"/>
        <v>0</v>
      </c>
      <c r="S749" s="74">
        <f t="shared" si="118"/>
        <v>0</v>
      </c>
      <c r="T749" s="58">
        <f t="shared" si="119"/>
        <v>0</v>
      </c>
    </row>
    <row r="750" spans="1:20" x14ac:dyDescent="0.2">
      <c r="A750" s="71">
        <v>743</v>
      </c>
      <c r="B750" s="39">
        <f>'3. Input Data'!B758</f>
        <v>0</v>
      </c>
      <c r="C750" s="51" t="str">
        <f>IF('3. Input Data'!D758=0,"--",'3. Input Data'!D758)</f>
        <v>--</v>
      </c>
      <c r="D750" s="58">
        <f t="shared" si="110"/>
        <v>0</v>
      </c>
      <c r="E750" s="74" t="str">
        <f>IF('3. Input Data'!E758=0,"--",'3. Input Data'!E758)</f>
        <v>--</v>
      </c>
      <c r="F750" s="58">
        <f t="shared" si="111"/>
        <v>0</v>
      </c>
      <c r="G750" s="51" t="str">
        <f>IF('3. Input Data'!G758=0,"--",'3. Input Data'!G758)</f>
        <v>--</v>
      </c>
      <c r="H750" s="58">
        <f t="shared" si="112"/>
        <v>0</v>
      </c>
      <c r="I750" s="51" t="str">
        <f>IF('3. Input Data'!H758=0,"--",'3. Input Data'!H758)</f>
        <v>--</v>
      </c>
      <c r="J750" s="58">
        <f t="shared" si="113"/>
        <v>0</v>
      </c>
      <c r="K750" s="51" t="str">
        <f>IF('3. Input Data'!I758=0,"--",'3. Input Data'!I758)</f>
        <v>--</v>
      </c>
      <c r="L750" s="58">
        <f t="shared" si="114"/>
        <v>0</v>
      </c>
      <c r="M750" s="51" t="str">
        <f>IF('3. Input Data'!J758=0,"--",'3. Input Data'!J758)</f>
        <v>--</v>
      </c>
      <c r="N750" s="58">
        <f t="shared" si="115"/>
        <v>0</v>
      </c>
      <c r="O750" s="51" t="str">
        <f>IF('3. Input Data'!K758=0,"--",'3. Input Data'!K758)</f>
        <v>--</v>
      </c>
      <c r="P750" s="58">
        <f t="shared" si="116"/>
        <v>0</v>
      </c>
      <c r="Q750" s="51" t="str">
        <f>IF('3. Input Data'!L758=0,"--",'3. Input Data'!L758)</f>
        <v>--</v>
      </c>
      <c r="R750" s="58">
        <f t="shared" si="117"/>
        <v>0</v>
      </c>
      <c r="S750" s="74">
        <f t="shared" si="118"/>
        <v>0</v>
      </c>
      <c r="T750" s="58">
        <f t="shared" si="119"/>
        <v>0</v>
      </c>
    </row>
    <row r="751" spans="1:20" x14ac:dyDescent="0.2">
      <c r="A751" s="71">
        <v>744</v>
      </c>
      <c r="B751" s="39">
        <f>'3. Input Data'!B759</f>
        <v>0</v>
      </c>
      <c r="C751" s="51" t="str">
        <f>IF('3. Input Data'!D759=0,"--",'3. Input Data'!D759)</f>
        <v>--</v>
      </c>
      <c r="D751" s="58">
        <f t="shared" si="110"/>
        <v>0</v>
      </c>
      <c r="E751" s="74" t="str">
        <f>IF('3. Input Data'!E759=0,"--",'3. Input Data'!E759)</f>
        <v>--</v>
      </c>
      <c r="F751" s="58">
        <f t="shared" si="111"/>
        <v>0</v>
      </c>
      <c r="G751" s="51" t="str">
        <f>IF('3. Input Data'!G759=0,"--",'3. Input Data'!G759)</f>
        <v>--</v>
      </c>
      <c r="H751" s="58">
        <f t="shared" si="112"/>
        <v>0</v>
      </c>
      <c r="I751" s="51" t="str">
        <f>IF('3. Input Data'!H759=0,"--",'3. Input Data'!H759)</f>
        <v>--</v>
      </c>
      <c r="J751" s="58">
        <f t="shared" si="113"/>
        <v>0</v>
      </c>
      <c r="K751" s="51" t="str">
        <f>IF('3. Input Data'!I759=0,"--",'3. Input Data'!I759)</f>
        <v>--</v>
      </c>
      <c r="L751" s="58">
        <f t="shared" si="114"/>
        <v>0</v>
      </c>
      <c r="M751" s="51" t="str">
        <f>IF('3. Input Data'!J759=0,"--",'3. Input Data'!J759)</f>
        <v>--</v>
      </c>
      <c r="N751" s="58">
        <f t="shared" si="115"/>
        <v>0</v>
      </c>
      <c r="O751" s="51" t="str">
        <f>IF('3. Input Data'!K759=0,"--",'3. Input Data'!K759)</f>
        <v>--</v>
      </c>
      <c r="P751" s="58">
        <f t="shared" si="116"/>
        <v>0</v>
      </c>
      <c r="Q751" s="51" t="str">
        <f>IF('3. Input Data'!L759=0,"--",'3. Input Data'!L759)</f>
        <v>--</v>
      </c>
      <c r="R751" s="58">
        <f t="shared" si="117"/>
        <v>0</v>
      </c>
      <c r="S751" s="74">
        <f t="shared" si="118"/>
        <v>0</v>
      </c>
      <c r="T751" s="58">
        <f t="shared" si="119"/>
        <v>0</v>
      </c>
    </row>
    <row r="752" spans="1:20" x14ac:dyDescent="0.2">
      <c r="A752" s="71">
        <v>745</v>
      </c>
      <c r="B752" s="39">
        <f>'3. Input Data'!B760</f>
        <v>0</v>
      </c>
      <c r="C752" s="51" t="str">
        <f>IF('3. Input Data'!D760=0,"--",'3. Input Data'!D760)</f>
        <v>--</v>
      </c>
      <c r="D752" s="58">
        <f t="shared" si="110"/>
        <v>0</v>
      </c>
      <c r="E752" s="74" t="str">
        <f>IF('3. Input Data'!E760=0,"--",'3. Input Data'!E760)</f>
        <v>--</v>
      </c>
      <c r="F752" s="58">
        <f t="shared" si="111"/>
        <v>0</v>
      </c>
      <c r="G752" s="51" t="str">
        <f>IF('3. Input Data'!G760=0,"--",'3. Input Data'!G760)</f>
        <v>--</v>
      </c>
      <c r="H752" s="58">
        <f t="shared" si="112"/>
        <v>0</v>
      </c>
      <c r="I752" s="51" t="str">
        <f>IF('3. Input Data'!H760=0,"--",'3. Input Data'!H760)</f>
        <v>--</v>
      </c>
      <c r="J752" s="58">
        <f t="shared" si="113"/>
        <v>0</v>
      </c>
      <c r="K752" s="51" t="str">
        <f>IF('3. Input Data'!I760=0,"--",'3. Input Data'!I760)</f>
        <v>--</v>
      </c>
      <c r="L752" s="58">
        <f t="shared" si="114"/>
        <v>0</v>
      </c>
      <c r="M752" s="51" t="str">
        <f>IF('3. Input Data'!J760=0,"--",'3. Input Data'!J760)</f>
        <v>--</v>
      </c>
      <c r="N752" s="58">
        <f t="shared" si="115"/>
        <v>0</v>
      </c>
      <c r="O752" s="51" t="str">
        <f>IF('3. Input Data'!K760=0,"--",'3. Input Data'!K760)</f>
        <v>--</v>
      </c>
      <c r="P752" s="58">
        <f t="shared" si="116"/>
        <v>0</v>
      </c>
      <c r="Q752" s="51" t="str">
        <f>IF('3. Input Data'!L760=0,"--",'3. Input Data'!L760)</f>
        <v>--</v>
      </c>
      <c r="R752" s="58">
        <f t="shared" si="117"/>
        <v>0</v>
      </c>
      <c r="S752" s="74">
        <f t="shared" si="118"/>
        <v>0</v>
      </c>
      <c r="T752" s="58">
        <f t="shared" si="119"/>
        <v>0</v>
      </c>
    </row>
    <row r="753" spans="1:20" x14ac:dyDescent="0.2">
      <c r="A753" s="71">
        <v>746</v>
      </c>
      <c r="B753" s="39">
        <f>'3. Input Data'!B761</f>
        <v>0</v>
      </c>
      <c r="C753" s="51" t="str">
        <f>IF('3. Input Data'!D761=0,"--",'3. Input Data'!D761)</f>
        <v>--</v>
      </c>
      <c r="D753" s="58">
        <f t="shared" si="110"/>
        <v>0</v>
      </c>
      <c r="E753" s="74" t="str">
        <f>IF('3. Input Data'!E761=0,"--",'3. Input Data'!E761)</f>
        <v>--</v>
      </c>
      <c r="F753" s="58">
        <f t="shared" si="111"/>
        <v>0</v>
      </c>
      <c r="G753" s="51" t="str">
        <f>IF('3. Input Data'!G761=0,"--",'3. Input Data'!G761)</f>
        <v>--</v>
      </c>
      <c r="H753" s="58">
        <f t="shared" si="112"/>
        <v>0</v>
      </c>
      <c r="I753" s="51" t="str">
        <f>IF('3. Input Data'!H761=0,"--",'3. Input Data'!H761)</f>
        <v>--</v>
      </c>
      <c r="J753" s="58">
        <f t="shared" si="113"/>
        <v>0</v>
      </c>
      <c r="K753" s="51" t="str">
        <f>IF('3. Input Data'!I761=0,"--",'3. Input Data'!I761)</f>
        <v>--</v>
      </c>
      <c r="L753" s="58">
        <f t="shared" si="114"/>
        <v>0</v>
      </c>
      <c r="M753" s="51" t="str">
        <f>IF('3. Input Data'!J761=0,"--",'3. Input Data'!J761)</f>
        <v>--</v>
      </c>
      <c r="N753" s="58">
        <f t="shared" si="115"/>
        <v>0</v>
      </c>
      <c r="O753" s="51" t="str">
        <f>IF('3. Input Data'!K761=0,"--",'3. Input Data'!K761)</f>
        <v>--</v>
      </c>
      <c r="P753" s="58">
        <f t="shared" si="116"/>
        <v>0</v>
      </c>
      <c r="Q753" s="51" t="str">
        <f>IF('3. Input Data'!L761=0,"--",'3. Input Data'!L761)</f>
        <v>--</v>
      </c>
      <c r="R753" s="58">
        <f t="shared" si="117"/>
        <v>0</v>
      </c>
      <c r="S753" s="74">
        <f t="shared" si="118"/>
        <v>0</v>
      </c>
      <c r="T753" s="58">
        <f t="shared" si="119"/>
        <v>0</v>
      </c>
    </row>
    <row r="754" spans="1:20" x14ac:dyDescent="0.2">
      <c r="A754" s="71">
        <v>747</v>
      </c>
      <c r="B754" s="39">
        <f>'3. Input Data'!B762</f>
        <v>0</v>
      </c>
      <c r="C754" s="51" t="str">
        <f>IF('3. Input Data'!D762=0,"--",'3. Input Data'!D762)</f>
        <v>--</v>
      </c>
      <c r="D754" s="58">
        <f t="shared" si="110"/>
        <v>0</v>
      </c>
      <c r="E754" s="74" t="str">
        <f>IF('3. Input Data'!E762=0,"--",'3. Input Data'!E762)</f>
        <v>--</v>
      </c>
      <c r="F754" s="58">
        <f t="shared" si="111"/>
        <v>0</v>
      </c>
      <c r="G754" s="51" t="str">
        <f>IF('3. Input Data'!G762=0,"--",'3. Input Data'!G762)</f>
        <v>--</v>
      </c>
      <c r="H754" s="58">
        <f t="shared" si="112"/>
        <v>0</v>
      </c>
      <c r="I754" s="51" t="str">
        <f>IF('3. Input Data'!H762=0,"--",'3. Input Data'!H762)</f>
        <v>--</v>
      </c>
      <c r="J754" s="58">
        <f t="shared" si="113"/>
        <v>0</v>
      </c>
      <c r="K754" s="51" t="str">
        <f>IF('3. Input Data'!I762=0,"--",'3. Input Data'!I762)</f>
        <v>--</v>
      </c>
      <c r="L754" s="58">
        <f t="shared" si="114"/>
        <v>0</v>
      </c>
      <c r="M754" s="51" t="str">
        <f>IF('3. Input Data'!J762=0,"--",'3. Input Data'!J762)</f>
        <v>--</v>
      </c>
      <c r="N754" s="58">
        <f t="shared" si="115"/>
        <v>0</v>
      </c>
      <c r="O754" s="51" t="str">
        <f>IF('3. Input Data'!K762=0,"--",'3. Input Data'!K762)</f>
        <v>--</v>
      </c>
      <c r="P754" s="58">
        <f t="shared" si="116"/>
        <v>0</v>
      </c>
      <c r="Q754" s="51" t="str">
        <f>IF('3. Input Data'!L762=0,"--",'3. Input Data'!L762)</f>
        <v>--</v>
      </c>
      <c r="R754" s="58">
        <f t="shared" si="117"/>
        <v>0</v>
      </c>
      <c r="S754" s="74">
        <f t="shared" si="118"/>
        <v>0</v>
      </c>
      <c r="T754" s="58">
        <f t="shared" si="119"/>
        <v>0</v>
      </c>
    </row>
    <row r="755" spans="1:20" x14ac:dyDescent="0.2">
      <c r="A755" s="71">
        <v>748</v>
      </c>
      <c r="B755" s="39">
        <f>'3. Input Data'!B763</f>
        <v>0</v>
      </c>
      <c r="C755" s="51" t="str">
        <f>IF('3. Input Data'!D763=0,"--",'3. Input Data'!D763)</f>
        <v>--</v>
      </c>
      <c r="D755" s="58">
        <f t="shared" si="110"/>
        <v>0</v>
      </c>
      <c r="E755" s="74" t="str">
        <f>IF('3. Input Data'!E763=0,"--",'3. Input Data'!E763)</f>
        <v>--</v>
      </c>
      <c r="F755" s="58">
        <f t="shared" si="111"/>
        <v>0</v>
      </c>
      <c r="G755" s="51" t="str">
        <f>IF('3. Input Data'!G763=0,"--",'3. Input Data'!G763)</f>
        <v>--</v>
      </c>
      <c r="H755" s="58">
        <f t="shared" si="112"/>
        <v>0</v>
      </c>
      <c r="I755" s="51" t="str">
        <f>IF('3. Input Data'!H763=0,"--",'3. Input Data'!H763)</f>
        <v>--</v>
      </c>
      <c r="J755" s="58">
        <f t="shared" si="113"/>
        <v>0</v>
      </c>
      <c r="K755" s="51" t="str">
        <f>IF('3. Input Data'!I763=0,"--",'3. Input Data'!I763)</f>
        <v>--</v>
      </c>
      <c r="L755" s="58">
        <f t="shared" si="114"/>
        <v>0</v>
      </c>
      <c r="M755" s="51" t="str">
        <f>IF('3. Input Data'!J763=0,"--",'3. Input Data'!J763)</f>
        <v>--</v>
      </c>
      <c r="N755" s="58">
        <f t="shared" si="115"/>
        <v>0</v>
      </c>
      <c r="O755" s="51" t="str">
        <f>IF('3. Input Data'!K763=0,"--",'3. Input Data'!K763)</f>
        <v>--</v>
      </c>
      <c r="P755" s="58">
        <f t="shared" si="116"/>
        <v>0</v>
      </c>
      <c r="Q755" s="51" t="str">
        <f>IF('3. Input Data'!L763=0,"--",'3. Input Data'!L763)</f>
        <v>--</v>
      </c>
      <c r="R755" s="58">
        <f t="shared" si="117"/>
        <v>0</v>
      </c>
      <c r="S755" s="74">
        <f t="shared" si="118"/>
        <v>0</v>
      </c>
      <c r="T755" s="58">
        <f t="shared" si="119"/>
        <v>0</v>
      </c>
    </row>
    <row r="756" spans="1:20" x14ac:dyDescent="0.2">
      <c r="A756" s="71">
        <v>749</v>
      </c>
      <c r="B756" s="39">
        <f>'3. Input Data'!B764</f>
        <v>0</v>
      </c>
      <c r="C756" s="51" t="str">
        <f>IF('3. Input Data'!D764=0,"--",'3. Input Data'!D764)</f>
        <v>--</v>
      </c>
      <c r="D756" s="58">
        <f t="shared" si="110"/>
        <v>0</v>
      </c>
      <c r="E756" s="74" t="str">
        <f>IF('3. Input Data'!E764=0,"--",'3. Input Data'!E764)</f>
        <v>--</v>
      </c>
      <c r="F756" s="58">
        <f t="shared" si="111"/>
        <v>0</v>
      </c>
      <c r="G756" s="51" t="str">
        <f>IF('3. Input Data'!G764=0,"--",'3. Input Data'!G764)</f>
        <v>--</v>
      </c>
      <c r="H756" s="58">
        <f t="shared" si="112"/>
        <v>0</v>
      </c>
      <c r="I756" s="51" t="str">
        <f>IF('3. Input Data'!H764=0,"--",'3. Input Data'!H764)</f>
        <v>--</v>
      </c>
      <c r="J756" s="58">
        <f t="shared" si="113"/>
        <v>0</v>
      </c>
      <c r="K756" s="51" t="str">
        <f>IF('3. Input Data'!I764=0,"--",'3. Input Data'!I764)</f>
        <v>--</v>
      </c>
      <c r="L756" s="58">
        <f t="shared" si="114"/>
        <v>0</v>
      </c>
      <c r="M756" s="51" t="str">
        <f>IF('3. Input Data'!J764=0,"--",'3. Input Data'!J764)</f>
        <v>--</v>
      </c>
      <c r="N756" s="58">
        <f t="shared" si="115"/>
        <v>0</v>
      </c>
      <c r="O756" s="51" t="str">
        <f>IF('3. Input Data'!K764=0,"--",'3. Input Data'!K764)</f>
        <v>--</v>
      </c>
      <c r="P756" s="58">
        <f t="shared" si="116"/>
        <v>0</v>
      </c>
      <c r="Q756" s="51" t="str">
        <f>IF('3. Input Data'!L764=0,"--",'3. Input Data'!L764)</f>
        <v>--</v>
      </c>
      <c r="R756" s="58">
        <f t="shared" si="117"/>
        <v>0</v>
      </c>
      <c r="S756" s="74">
        <f t="shared" si="118"/>
        <v>0</v>
      </c>
      <c r="T756" s="58">
        <f t="shared" si="119"/>
        <v>0</v>
      </c>
    </row>
    <row r="757" spans="1:20" x14ac:dyDescent="0.2">
      <c r="A757" s="71">
        <v>750</v>
      </c>
      <c r="B757" s="39">
        <f>'3. Input Data'!B765</f>
        <v>0</v>
      </c>
      <c r="C757" s="51" t="str">
        <f>IF('3. Input Data'!D765=0,"--",'3. Input Data'!D765)</f>
        <v>--</v>
      </c>
      <c r="D757" s="58">
        <f t="shared" si="110"/>
        <v>0</v>
      </c>
      <c r="E757" s="74" t="str">
        <f>IF('3. Input Data'!E765=0,"--",'3. Input Data'!E765)</f>
        <v>--</v>
      </c>
      <c r="F757" s="58">
        <f t="shared" si="111"/>
        <v>0</v>
      </c>
      <c r="G757" s="51" t="str">
        <f>IF('3. Input Data'!G765=0,"--",'3. Input Data'!G765)</f>
        <v>--</v>
      </c>
      <c r="H757" s="58">
        <f t="shared" si="112"/>
        <v>0</v>
      </c>
      <c r="I757" s="51" t="str">
        <f>IF('3. Input Data'!H765=0,"--",'3. Input Data'!H765)</f>
        <v>--</v>
      </c>
      <c r="J757" s="58">
        <f t="shared" si="113"/>
        <v>0</v>
      </c>
      <c r="K757" s="51" t="str">
        <f>IF('3. Input Data'!I765=0,"--",'3. Input Data'!I765)</f>
        <v>--</v>
      </c>
      <c r="L757" s="58">
        <f t="shared" si="114"/>
        <v>0</v>
      </c>
      <c r="M757" s="51" t="str">
        <f>IF('3. Input Data'!J765=0,"--",'3. Input Data'!J765)</f>
        <v>--</v>
      </c>
      <c r="N757" s="58">
        <f t="shared" si="115"/>
        <v>0</v>
      </c>
      <c r="O757" s="51" t="str">
        <f>IF('3. Input Data'!K765=0,"--",'3. Input Data'!K765)</f>
        <v>--</v>
      </c>
      <c r="P757" s="58">
        <f t="shared" si="116"/>
        <v>0</v>
      </c>
      <c r="Q757" s="51" t="str">
        <f>IF('3. Input Data'!L765=0,"--",'3. Input Data'!L765)</f>
        <v>--</v>
      </c>
      <c r="R757" s="58">
        <f t="shared" si="117"/>
        <v>0</v>
      </c>
      <c r="S757" s="74">
        <f t="shared" si="118"/>
        <v>0</v>
      </c>
      <c r="T757" s="58">
        <f t="shared" si="119"/>
        <v>0</v>
      </c>
    </row>
    <row r="758" spans="1:20" x14ac:dyDescent="0.2">
      <c r="A758" s="71">
        <v>751</v>
      </c>
      <c r="B758" s="39">
        <f>'3. Input Data'!B766</f>
        <v>0</v>
      </c>
      <c r="C758" s="51" t="str">
        <f>IF('3. Input Data'!D766=0,"--",'3. Input Data'!D766)</f>
        <v>--</v>
      </c>
      <c r="D758" s="58">
        <f t="shared" si="110"/>
        <v>0</v>
      </c>
      <c r="E758" s="74" t="str">
        <f>IF('3. Input Data'!E766=0,"--",'3. Input Data'!E766)</f>
        <v>--</v>
      </c>
      <c r="F758" s="58">
        <f t="shared" si="111"/>
        <v>0</v>
      </c>
      <c r="G758" s="51" t="str">
        <f>IF('3. Input Data'!G766=0,"--",'3. Input Data'!G766)</f>
        <v>--</v>
      </c>
      <c r="H758" s="58">
        <f t="shared" si="112"/>
        <v>0</v>
      </c>
      <c r="I758" s="51" t="str">
        <f>IF('3. Input Data'!H766=0,"--",'3. Input Data'!H766)</f>
        <v>--</v>
      </c>
      <c r="J758" s="58">
        <f t="shared" si="113"/>
        <v>0</v>
      </c>
      <c r="K758" s="51" t="str">
        <f>IF('3. Input Data'!I766=0,"--",'3. Input Data'!I766)</f>
        <v>--</v>
      </c>
      <c r="L758" s="58">
        <f t="shared" si="114"/>
        <v>0</v>
      </c>
      <c r="M758" s="51" t="str">
        <f>IF('3. Input Data'!J766=0,"--",'3. Input Data'!J766)</f>
        <v>--</v>
      </c>
      <c r="N758" s="58">
        <f t="shared" si="115"/>
        <v>0</v>
      </c>
      <c r="O758" s="51" t="str">
        <f>IF('3. Input Data'!K766=0,"--",'3. Input Data'!K766)</f>
        <v>--</v>
      </c>
      <c r="P758" s="58">
        <f t="shared" si="116"/>
        <v>0</v>
      </c>
      <c r="Q758" s="51" t="str">
        <f>IF('3. Input Data'!L766=0,"--",'3. Input Data'!L766)</f>
        <v>--</v>
      </c>
      <c r="R758" s="58">
        <f t="shared" si="117"/>
        <v>0</v>
      </c>
      <c r="S758" s="74">
        <f t="shared" si="118"/>
        <v>0</v>
      </c>
      <c r="T758" s="58">
        <f t="shared" si="119"/>
        <v>0</v>
      </c>
    </row>
    <row r="759" spans="1:20" x14ac:dyDescent="0.2">
      <c r="A759" s="71">
        <v>752</v>
      </c>
      <c r="B759" s="39">
        <f>'3. Input Data'!B767</f>
        <v>0</v>
      </c>
      <c r="C759" s="51" t="str">
        <f>IF('3. Input Data'!D767=0,"--",'3. Input Data'!D767)</f>
        <v>--</v>
      </c>
      <c r="D759" s="58">
        <f t="shared" si="110"/>
        <v>0</v>
      </c>
      <c r="E759" s="74" t="str">
        <f>IF('3. Input Data'!E767=0,"--",'3. Input Data'!E767)</f>
        <v>--</v>
      </c>
      <c r="F759" s="58">
        <f t="shared" si="111"/>
        <v>0</v>
      </c>
      <c r="G759" s="51" t="str">
        <f>IF('3. Input Data'!G767=0,"--",'3. Input Data'!G767)</f>
        <v>--</v>
      </c>
      <c r="H759" s="58">
        <f t="shared" si="112"/>
        <v>0</v>
      </c>
      <c r="I759" s="51" t="str">
        <f>IF('3. Input Data'!H767=0,"--",'3. Input Data'!H767)</f>
        <v>--</v>
      </c>
      <c r="J759" s="58">
        <f t="shared" si="113"/>
        <v>0</v>
      </c>
      <c r="K759" s="51" t="str">
        <f>IF('3. Input Data'!I767=0,"--",'3. Input Data'!I767)</f>
        <v>--</v>
      </c>
      <c r="L759" s="58">
        <f t="shared" si="114"/>
        <v>0</v>
      </c>
      <c r="M759" s="51" t="str">
        <f>IF('3. Input Data'!J767=0,"--",'3. Input Data'!J767)</f>
        <v>--</v>
      </c>
      <c r="N759" s="58">
        <f t="shared" si="115"/>
        <v>0</v>
      </c>
      <c r="O759" s="51" t="str">
        <f>IF('3. Input Data'!K767=0,"--",'3. Input Data'!K767)</f>
        <v>--</v>
      </c>
      <c r="P759" s="58">
        <f t="shared" si="116"/>
        <v>0</v>
      </c>
      <c r="Q759" s="51" t="str">
        <f>IF('3. Input Data'!L767=0,"--",'3. Input Data'!L767)</f>
        <v>--</v>
      </c>
      <c r="R759" s="58">
        <f t="shared" si="117"/>
        <v>0</v>
      </c>
      <c r="S759" s="74">
        <f t="shared" si="118"/>
        <v>0</v>
      </c>
      <c r="T759" s="58">
        <f t="shared" si="119"/>
        <v>0</v>
      </c>
    </row>
    <row r="760" spans="1:20" x14ac:dyDescent="0.2">
      <c r="A760" s="71">
        <v>753</v>
      </c>
      <c r="B760" s="39">
        <f>'3. Input Data'!B768</f>
        <v>0</v>
      </c>
      <c r="C760" s="51" t="str">
        <f>IF('3. Input Data'!D768=0,"--",'3. Input Data'!D768)</f>
        <v>--</v>
      </c>
      <c r="D760" s="58">
        <f t="shared" si="110"/>
        <v>0</v>
      </c>
      <c r="E760" s="74" t="str">
        <f>IF('3. Input Data'!E768=0,"--",'3. Input Data'!E768)</f>
        <v>--</v>
      </c>
      <c r="F760" s="58">
        <f t="shared" si="111"/>
        <v>0</v>
      </c>
      <c r="G760" s="51" t="str">
        <f>IF('3. Input Data'!G768=0,"--",'3. Input Data'!G768)</f>
        <v>--</v>
      </c>
      <c r="H760" s="58">
        <f t="shared" si="112"/>
        <v>0</v>
      </c>
      <c r="I760" s="51" t="str">
        <f>IF('3. Input Data'!H768=0,"--",'3. Input Data'!H768)</f>
        <v>--</v>
      </c>
      <c r="J760" s="58">
        <f t="shared" si="113"/>
        <v>0</v>
      </c>
      <c r="K760" s="51" t="str">
        <f>IF('3. Input Data'!I768=0,"--",'3. Input Data'!I768)</f>
        <v>--</v>
      </c>
      <c r="L760" s="58">
        <f t="shared" si="114"/>
        <v>0</v>
      </c>
      <c r="M760" s="51" t="str">
        <f>IF('3. Input Data'!J768=0,"--",'3. Input Data'!J768)</f>
        <v>--</v>
      </c>
      <c r="N760" s="58">
        <f t="shared" si="115"/>
        <v>0</v>
      </c>
      <c r="O760" s="51" t="str">
        <f>IF('3. Input Data'!K768=0,"--",'3. Input Data'!K768)</f>
        <v>--</v>
      </c>
      <c r="P760" s="58">
        <f t="shared" si="116"/>
        <v>0</v>
      </c>
      <c r="Q760" s="51" t="str">
        <f>IF('3. Input Data'!L768=0,"--",'3. Input Data'!L768)</f>
        <v>--</v>
      </c>
      <c r="R760" s="58">
        <f t="shared" si="117"/>
        <v>0</v>
      </c>
      <c r="S760" s="74">
        <f t="shared" si="118"/>
        <v>0</v>
      </c>
      <c r="T760" s="58">
        <f t="shared" si="119"/>
        <v>0</v>
      </c>
    </row>
    <row r="761" spans="1:20" x14ac:dyDescent="0.2">
      <c r="A761" s="71">
        <v>754</v>
      </c>
      <c r="B761" s="39">
        <f>'3. Input Data'!B769</f>
        <v>0</v>
      </c>
      <c r="C761" s="51" t="str">
        <f>IF('3. Input Data'!D769=0,"--",'3. Input Data'!D769)</f>
        <v>--</v>
      </c>
      <c r="D761" s="58">
        <f t="shared" si="110"/>
        <v>0</v>
      </c>
      <c r="E761" s="74" t="str">
        <f>IF('3. Input Data'!E769=0,"--",'3. Input Data'!E769)</f>
        <v>--</v>
      </c>
      <c r="F761" s="58">
        <f t="shared" si="111"/>
        <v>0</v>
      </c>
      <c r="G761" s="51" t="str">
        <f>IF('3. Input Data'!G769=0,"--",'3. Input Data'!G769)</f>
        <v>--</v>
      </c>
      <c r="H761" s="58">
        <f t="shared" si="112"/>
        <v>0</v>
      </c>
      <c r="I761" s="51" t="str">
        <f>IF('3. Input Data'!H769=0,"--",'3. Input Data'!H769)</f>
        <v>--</v>
      </c>
      <c r="J761" s="58">
        <f t="shared" si="113"/>
        <v>0</v>
      </c>
      <c r="K761" s="51" t="str">
        <f>IF('3. Input Data'!I769=0,"--",'3. Input Data'!I769)</f>
        <v>--</v>
      </c>
      <c r="L761" s="58">
        <f t="shared" si="114"/>
        <v>0</v>
      </c>
      <c r="M761" s="51" t="str">
        <f>IF('3. Input Data'!J769=0,"--",'3. Input Data'!J769)</f>
        <v>--</v>
      </c>
      <c r="N761" s="58">
        <f t="shared" si="115"/>
        <v>0</v>
      </c>
      <c r="O761" s="51" t="str">
        <f>IF('3. Input Data'!K769=0,"--",'3. Input Data'!K769)</f>
        <v>--</v>
      </c>
      <c r="P761" s="58">
        <f t="shared" si="116"/>
        <v>0</v>
      </c>
      <c r="Q761" s="51" t="str">
        <f>IF('3. Input Data'!L769=0,"--",'3. Input Data'!L769)</f>
        <v>--</v>
      </c>
      <c r="R761" s="58">
        <f t="shared" si="117"/>
        <v>0</v>
      </c>
      <c r="S761" s="74">
        <f t="shared" si="118"/>
        <v>0</v>
      </c>
      <c r="T761" s="58">
        <f t="shared" si="119"/>
        <v>0</v>
      </c>
    </row>
    <row r="762" spans="1:20" x14ac:dyDescent="0.2">
      <c r="A762" s="71">
        <v>755</v>
      </c>
      <c r="B762" s="39">
        <f>'3. Input Data'!B770</f>
        <v>0</v>
      </c>
      <c r="C762" s="51" t="str">
        <f>IF('3. Input Data'!D770=0,"--",'3. Input Data'!D770)</f>
        <v>--</v>
      </c>
      <c r="D762" s="58">
        <f t="shared" si="110"/>
        <v>0</v>
      </c>
      <c r="E762" s="74" t="str">
        <f>IF('3. Input Data'!E770=0,"--",'3. Input Data'!E770)</f>
        <v>--</v>
      </c>
      <c r="F762" s="58">
        <f t="shared" si="111"/>
        <v>0</v>
      </c>
      <c r="G762" s="51" t="str">
        <f>IF('3. Input Data'!G770=0,"--",'3. Input Data'!G770)</f>
        <v>--</v>
      </c>
      <c r="H762" s="58">
        <f t="shared" si="112"/>
        <v>0</v>
      </c>
      <c r="I762" s="51" t="str">
        <f>IF('3. Input Data'!H770=0,"--",'3. Input Data'!H770)</f>
        <v>--</v>
      </c>
      <c r="J762" s="58">
        <f t="shared" si="113"/>
        <v>0</v>
      </c>
      <c r="K762" s="51" t="str">
        <f>IF('3. Input Data'!I770=0,"--",'3. Input Data'!I770)</f>
        <v>--</v>
      </c>
      <c r="L762" s="58">
        <f t="shared" si="114"/>
        <v>0</v>
      </c>
      <c r="M762" s="51" t="str">
        <f>IF('3. Input Data'!J770=0,"--",'3. Input Data'!J770)</f>
        <v>--</v>
      </c>
      <c r="N762" s="58">
        <f t="shared" si="115"/>
        <v>0</v>
      </c>
      <c r="O762" s="51" t="str">
        <f>IF('3. Input Data'!K770=0,"--",'3. Input Data'!K770)</f>
        <v>--</v>
      </c>
      <c r="P762" s="58">
        <f t="shared" si="116"/>
        <v>0</v>
      </c>
      <c r="Q762" s="51" t="str">
        <f>IF('3. Input Data'!L770=0,"--",'3. Input Data'!L770)</f>
        <v>--</v>
      </c>
      <c r="R762" s="58">
        <f t="shared" si="117"/>
        <v>0</v>
      </c>
      <c r="S762" s="74">
        <f t="shared" si="118"/>
        <v>0</v>
      </c>
      <c r="T762" s="58">
        <f t="shared" si="119"/>
        <v>0</v>
      </c>
    </row>
    <row r="763" spans="1:20" x14ac:dyDescent="0.2">
      <c r="A763" s="71">
        <v>756</v>
      </c>
      <c r="B763" s="39">
        <f>'3. Input Data'!B771</f>
        <v>0</v>
      </c>
      <c r="C763" s="51" t="str">
        <f>IF('3. Input Data'!D771=0,"--",'3. Input Data'!D771)</f>
        <v>--</v>
      </c>
      <c r="D763" s="58">
        <f t="shared" si="110"/>
        <v>0</v>
      </c>
      <c r="E763" s="74" t="str">
        <f>IF('3. Input Data'!E771=0,"--",'3. Input Data'!E771)</f>
        <v>--</v>
      </c>
      <c r="F763" s="58">
        <f t="shared" si="111"/>
        <v>0</v>
      </c>
      <c r="G763" s="51" t="str">
        <f>IF('3. Input Data'!G771=0,"--",'3. Input Data'!G771)</f>
        <v>--</v>
      </c>
      <c r="H763" s="58">
        <f t="shared" si="112"/>
        <v>0</v>
      </c>
      <c r="I763" s="51" t="str">
        <f>IF('3. Input Data'!H771=0,"--",'3. Input Data'!H771)</f>
        <v>--</v>
      </c>
      <c r="J763" s="58">
        <f t="shared" si="113"/>
        <v>0</v>
      </c>
      <c r="K763" s="51" t="str">
        <f>IF('3. Input Data'!I771=0,"--",'3. Input Data'!I771)</f>
        <v>--</v>
      </c>
      <c r="L763" s="58">
        <f t="shared" si="114"/>
        <v>0</v>
      </c>
      <c r="M763" s="51" t="str">
        <f>IF('3. Input Data'!J771=0,"--",'3. Input Data'!J771)</f>
        <v>--</v>
      </c>
      <c r="N763" s="58">
        <f t="shared" si="115"/>
        <v>0</v>
      </c>
      <c r="O763" s="51" t="str">
        <f>IF('3. Input Data'!K771=0,"--",'3. Input Data'!K771)</f>
        <v>--</v>
      </c>
      <c r="P763" s="58">
        <f t="shared" si="116"/>
        <v>0</v>
      </c>
      <c r="Q763" s="51" t="str">
        <f>IF('3. Input Data'!L771=0,"--",'3. Input Data'!L771)</f>
        <v>--</v>
      </c>
      <c r="R763" s="58">
        <f t="shared" si="117"/>
        <v>0</v>
      </c>
      <c r="S763" s="74">
        <f t="shared" si="118"/>
        <v>0</v>
      </c>
      <c r="T763" s="58">
        <f t="shared" si="119"/>
        <v>0</v>
      </c>
    </row>
    <row r="764" spans="1:20" x14ac:dyDescent="0.2">
      <c r="A764" s="71">
        <v>757</v>
      </c>
      <c r="B764" s="39">
        <f>'3. Input Data'!B772</f>
        <v>0</v>
      </c>
      <c r="C764" s="51" t="str">
        <f>IF('3. Input Data'!D772=0,"--",'3. Input Data'!D772)</f>
        <v>--</v>
      </c>
      <c r="D764" s="58">
        <f t="shared" si="110"/>
        <v>0</v>
      </c>
      <c r="E764" s="74" t="str">
        <f>IF('3. Input Data'!E772=0,"--",'3. Input Data'!E772)</f>
        <v>--</v>
      </c>
      <c r="F764" s="58">
        <f t="shared" si="111"/>
        <v>0</v>
      </c>
      <c r="G764" s="51" t="str">
        <f>IF('3. Input Data'!G772=0,"--",'3. Input Data'!G772)</f>
        <v>--</v>
      </c>
      <c r="H764" s="58">
        <f t="shared" si="112"/>
        <v>0</v>
      </c>
      <c r="I764" s="51" t="str">
        <f>IF('3. Input Data'!H772=0,"--",'3. Input Data'!H772)</f>
        <v>--</v>
      </c>
      <c r="J764" s="58">
        <f t="shared" si="113"/>
        <v>0</v>
      </c>
      <c r="K764" s="51" t="str">
        <f>IF('3. Input Data'!I772=0,"--",'3. Input Data'!I772)</f>
        <v>--</v>
      </c>
      <c r="L764" s="58">
        <f t="shared" si="114"/>
        <v>0</v>
      </c>
      <c r="M764" s="51" t="str">
        <f>IF('3. Input Data'!J772=0,"--",'3. Input Data'!J772)</f>
        <v>--</v>
      </c>
      <c r="N764" s="58">
        <f t="shared" si="115"/>
        <v>0</v>
      </c>
      <c r="O764" s="51" t="str">
        <f>IF('3. Input Data'!K772=0,"--",'3. Input Data'!K772)</f>
        <v>--</v>
      </c>
      <c r="P764" s="58">
        <f t="shared" si="116"/>
        <v>0</v>
      </c>
      <c r="Q764" s="51" t="str">
        <f>IF('3. Input Data'!L772=0,"--",'3. Input Data'!L772)</f>
        <v>--</v>
      </c>
      <c r="R764" s="58">
        <f t="shared" si="117"/>
        <v>0</v>
      </c>
      <c r="S764" s="74">
        <f t="shared" si="118"/>
        <v>0</v>
      </c>
      <c r="T764" s="58">
        <f t="shared" si="119"/>
        <v>0</v>
      </c>
    </row>
    <row r="765" spans="1:20" x14ac:dyDescent="0.2">
      <c r="A765" s="71">
        <v>758</v>
      </c>
      <c r="B765" s="39">
        <f>'3. Input Data'!B773</f>
        <v>0</v>
      </c>
      <c r="C765" s="51" t="str">
        <f>IF('3. Input Data'!D773=0,"--",'3. Input Data'!D773)</f>
        <v>--</v>
      </c>
      <c r="D765" s="58">
        <f t="shared" si="110"/>
        <v>0</v>
      </c>
      <c r="E765" s="74" t="str">
        <f>IF('3. Input Data'!E773=0,"--",'3. Input Data'!E773)</f>
        <v>--</v>
      </c>
      <c r="F765" s="58">
        <f t="shared" si="111"/>
        <v>0</v>
      </c>
      <c r="G765" s="51" t="str">
        <f>IF('3. Input Data'!G773=0,"--",'3. Input Data'!G773)</f>
        <v>--</v>
      </c>
      <c r="H765" s="58">
        <f t="shared" si="112"/>
        <v>0</v>
      </c>
      <c r="I765" s="51" t="str">
        <f>IF('3. Input Data'!H773=0,"--",'3. Input Data'!H773)</f>
        <v>--</v>
      </c>
      <c r="J765" s="58">
        <f t="shared" si="113"/>
        <v>0</v>
      </c>
      <c r="K765" s="51" t="str">
        <f>IF('3. Input Data'!I773=0,"--",'3. Input Data'!I773)</f>
        <v>--</v>
      </c>
      <c r="L765" s="58">
        <f t="shared" si="114"/>
        <v>0</v>
      </c>
      <c r="M765" s="51" t="str">
        <f>IF('3. Input Data'!J773=0,"--",'3. Input Data'!J773)</f>
        <v>--</v>
      </c>
      <c r="N765" s="58">
        <f t="shared" si="115"/>
        <v>0</v>
      </c>
      <c r="O765" s="51" t="str">
        <f>IF('3. Input Data'!K773=0,"--",'3. Input Data'!K773)</f>
        <v>--</v>
      </c>
      <c r="P765" s="58">
        <f t="shared" si="116"/>
        <v>0</v>
      </c>
      <c r="Q765" s="51" t="str">
        <f>IF('3. Input Data'!L773=0,"--",'3. Input Data'!L773)</f>
        <v>--</v>
      </c>
      <c r="R765" s="58">
        <f t="shared" si="117"/>
        <v>0</v>
      </c>
      <c r="S765" s="74">
        <f t="shared" si="118"/>
        <v>0</v>
      </c>
      <c r="T765" s="58">
        <f t="shared" si="119"/>
        <v>0</v>
      </c>
    </row>
    <row r="766" spans="1:20" x14ac:dyDescent="0.2">
      <c r="A766" s="71">
        <v>759</v>
      </c>
      <c r="B766" s="39">
        <f>'3. Input Data'!B774</f>
        <v>0</v>
      </c>
      <c r="C766" s="51" t="str">
        <f>IF('3. Input Data'!D774=0,"--",'3. Input Data'!D774)</f>
        <v>--</v>
      </c>
      <c r="D766" s="58">
        <f t="shared" si="110"/>
        <v>0</v>
      </c>
      <c r="E766" s="74" t="str">
        <f>IF('3. Input Data'!E774=0,"--",'3. Input Data'!E774)</f>
        <v>--</v>
      </c>
      <c r="F766" s="58">
        <f t="shared" si="111"/>
        <v>0</v>
      </c>
      <c r="G766" s="51" t="str">
        <f>IF('3. Input Data'!G774=0,"--",'3. Input Data'!G774)</f>
        <v>--</v>
      </c>
      <c r="H766" s="58">
        <f t="shared" si="112"/>
        <v>0</v>
      </c>
      <c r="I766" s="51" t="str">
        <f>IF('3. Input Data'!H774=0,"--",'3. Input Data'!H774)</f>
        <v>--</v>
      </c>
      <c r="J766" s="58">
        <f t="shared" si="113"/>
        <v>0</v>
      </c>
      <c r="K766" s="51" t="str">
        <f>IF('3. Input Data'!I774=0,"--",'3. Input Data'!I774)</f>
        <v>--</v>
      </c>
      <c r="L766" s="58">
        <f t="shared" si="114"/>
        <v>0</v>
      </c>
      <c r="M766" s="51" t="str">
        <f>IF('3. Input Data'!J774=0,"--",'3. Input Data'!J774)</f>
        <v>--</v>
      </c>
      <c r="N766" s="58">
        <f t="shared" si="115"/>
        <v>0</v>
      </c>
      <c r="O766" s="51" t="str">
        <f>IF('3. Input Data'!K774=0,"--",'3. Input Data'!K774)</f>
        <v>--</v>
      </c>
      <c r="P766" s="58">
        <f t="shared" si="116"/>
        <v>0</v>
      </c>
      <c r="Q766" s="51" t="str">
        <f>IF('3. Input Data'!L774=0,"--",'3. Input Data'!L774)</f>
        <v>--</v>
      </c>
      <c r="R766" s="58">
        <f t="shared" si="117"/>
        <v>0</v>
      </c>
      <c r="S766" s="74">
        <f t="shared" si="118"/>
        <v>0</v>
      </c>
      <c r="T766" s="58">
        <f t="shared" si="119"/>
        <v>0</v>
      </c>
    </row>
    <row r="767" spans="1:20" x14ac:dyDescent="0.2">
      <c r="A767" s="71">
        <v>760</v>
      </c>
      <c r="B767" s="39">
        <f>'3. Input Data'!B775</f>
        <v>0</v>
      </c>
      <c r="C767" s="51" t="str">
        <f>IF('3. Input Data'!D775=0,"--",'3. Input Data'!D775)</f>
        <v>--</v>
      </c>
      <c r="D767" s="58">
        <f t="shared" si="110"/>
        <v>0</v>
      </c>
      <c r="E767" s="74" t="str">
        <f>IF('3. Input Data'!E775=0,"--",'3. Input Data'!E775)</f>
        <v>--</v>
      </c>
      <c r="F767" s="58">
        <f t="shared" si="111"/>
        <v>0</v>
      </c>
      <c r="G767" s="51" t="str">
        <f>IF('3. Input Data'!G775=0,"--",'3. Input Data'!G775)</f>
        <v>--</v>
      </c>
      <c r="H767" s="58">
        <f t="shared" si="112"/>
        <v>0</v>
      </c>
      <c r="I767" s="51" t="str">
        <f>IF('3. Input Data'!H775=0,"--",'3. Input Data'!H775)</f>
        <v>--</v>
      </c>
      <c r="J767" s="58">
        <f t="shared" si="113"/>
        <v>0</v>
      </c>
      <c r="K767" s="51" t="str">
        <f>IF('3. Input Data'!I775=0,"--",'3. Input Data'!I775)</f>
        <v>--</v>
      </c>
      <c r="L767" s="58">
        <f t="shared" si="114"/>
        <v>0</v>
      </c>
      <c r="M767" s="51" t="str">
        <f>IF('3. Input Data'!J775=0,"--",'3. Input Data'!J775)</f>
        <v>--</v>
      </c>
      <c r="N767" s="58">
        <f t="shared" si="115"/>
        <v>0</v>
      </c>
      <c r="O767" s="51" t="str">
        <f>IF('3. Input Data'!K775=0,"--",'3. Input Data'!K775)</f>
        <v>--</v>
      </c>
      <c r="P767" s="58">
        <f t="shared" si="116"/>
        <v>0</v>
      </c>
      <c r="Q767" s="51" t="str">
        <f>IF('3. Input Data'!L775=0,"--",'3. Input Data'!L775)</f>
        <v>--</v>
      </c>
      <c r="R767" s="58">
        <f t="shared" si="117"/>
        <v>0</v>
      </c>
      <c r="S767" s="74">
        <f t="shared" si="118"/>
        <v>0</v>
      </c>
      <c r="T767" s="58">
        <f t="shared" si="119"/>
        <v>0</v>
      </c>
    </row>
    <row r="768" spans="1:20" x14ac:dyDescent="0.2">
      <c r="A768" s="71">
        <v>761</v>
      </c>
      <c r="B768" s="39">
        <f>'3. Input Data'!B776</f>
        <v>0</v>
      </c>
      <c r="C768" s="51" t="str">
        <f>IF('3. Input Data'!D776=0,"--",'3. Input Data'!D776)</f>
        <v>--</v>
      </c>
      <c r="D768" s="58">
        <f t="shared" si="110"/>
        <v>0</v>
      </c>
      <c r="E768" s="74" t="str">
        <f>IF('3. Input Data'!E776=0,"--",'3. Input Data'!E776)</f>
        <v>--</v>
      </c>
      <c r="F768" s="58">
        <f t="shared" si="111"/>
        <v>0</v>
      </c>
      <c r="G768" s="51" t="str">
        <f>IF('3. Input Data'!G776=0,"--",'3. Input Data'!G776)</f>
        <v>--</v>
      </c>
      <c r="H768" s="58">
        <f t="shared" si="112"/>
        <v>0</v>
      </c>
      <c r="I768" s="51" t="str">
        <f>IF('3. Input Data'!H776=0,"--",'3. Input Data'!H776)</f>
        <v>--</v>
      </c>
      <c r="J768" s="58">
        <f t="shared" si="113"/>
        <v>0</v>
      </c>
      <c r="K768" s="51" t="str">
        <f>IF('3. Input Data'!I776=0,"--",'3. Input Data'!I776)</f>
        <v>--</v>
      </c>
      <c r="L768" s="58">
        <f t="shared" si="114"/>
        <v>0</v>
      </c>
      <c r="M768" s="51" t="str">
        <f>IF('3. Input Data'!J776=0,"--",'3. Input Data'!J776)</f>
        <v>--</v>
      </c>
      <c r="N768" s="58">
        <f t="shared" si="115"/>
        <v>0</v>
      </c>
      <c r="O768" s="51" t="str">
        <f>IF('3. Input Data'!K776=0,"--",'3. Input Data'!K776)</f>
        <v>--</v>
      </c>
      <c r="P768" s="58">
        <f t="shared" si="116"/>
        <v>0</v>
      </c>
      <c r="Q768" s="51" t="str">
        <f>IF('3. Input Data'!L776=0,"--",'3. Input Data'!L776)</f>
        <v>--</v>
      </c>
      <c r="R768" s="58">
        <f t="shared" si="117"/>
        <v>0</v>
      </c>
      <c r="S768" s="74">
        <f t="shared" si="118"/>
        <v>0</v>
      </c>
      <c r="T768" s="58">
        <f t="shared" si="119"/>
        <v>0</v>
      </c>
    </row>
    <row r="769" spans="1:20" x14ac:dyDescent="0.2">
      <c r="A769" s="71">
        <v>762</v>
      </c>
      <c r="B769" s="39">
        <f>'3. Input Data'!B777</f>
        <v>0</v>
      </c>
      <c r="C769" s="51" t="str">
        <f>IF('3. Input Data'!D777=0,"--",'3. Input Data'!D777)</f>
        <v>--</v>
      </c>
      <c r="D769" s="58">
        <f t="shared" si="110"/>
        <v>0</v>
      </c>
      <c r="E769" s="74" t="str">
        <f>IF('3. Input Data'!E777=0,"--",'3. Input Data'!E777)</f>
        <v>--</v>
      </c>
      <c r="F769" s="58">
        <f t="shared" si="111"/>
        <v>0</v>
      </c>
      <c r="G769" s="51" t="str">
        <f>IF('3. Input Data'!G777=0,"--",'3. Input Data'!G777)</f>
        <v>--</v>
      </c>
      <c r="H769" s="58">
        <f t="shared" si="112"/>
        <v>0</v>
      </c>
      <c r="I769" s="51" t="str">
        <f>IF('3. Input Data'!H777=0,"--",'3. Input Data'!H777)</f>
        <v>--</v>
      </c>
      <c r="J769" s="58">
        <f t="shared" si="113"/>
        <v>0</v>
      </c>
      <c r="K769" s="51" t="str">
        <f>IF('3. Input Data'!I777=0,"--",'3. Input Data'!I777)</f>
        <v>--</v>
      </c>
      <c r="L769" s="58">
        <f t="shared" si="114"/>
        <v>0</v>
      </c>
      <c r="M769" s="51" t="str">
        <f>IF('3. Input Data'!J777=0,"--",'3. Input Data'!J777)</f>
        <v>--</v>
      </c>
      <c r="N769" s="58">
        <f t="shared" si="115"/>
        <v>0</v>
      </c>
      <c r="O769" s="51" t="str">
        <f>IF('3. Input Data'!K777=0,"--",'3. Input Data'!K777)</f>
        <v>--</v>
      </c>
      <c r="P769" s="58">
        <f t="shared" si="116"/>
        <v>0</v>
      </c>
      <c r="Q769" s="51" t="str">
        <f>IF('3. Input Data'!L777=0,"--",'3. Input Data'!L777)</f>
        <v>--</v>
      </c>
      <c r="R769" s="58">
        <f t="shared" si="117"/>
        <v>0</v>
      </c>
      <c r="S769" s="74">
        <f t="shared" si="118"/>
        <v>0</v>
      </c>
      <c r="T769" s="58">
        <f t="shared" si="119"/>
        <v>0</v>
      </c>
    </row>
    <row r="770" spans="1:20" x14ac:dyDescent="0.2">
      <c r="A770" s="71">
        <v>763</v>
      </c>
      <c r="B770" s="39">
        <f>'3. Input Data'!B778</f>
        <v>0</v>
      </c>
      <c r="C770" s="51" t="str">
        <f>IF('3. Input Data'!D778=0,"--",'3. Input Data'!D778)</f>
        <v>--</v>
      </c>
      <c r="D770" s="58">
        <f t="shared" si="110"/>
        <v>0</v>
      </c>
      <c r="E770" s="74" t="str">
        <f>IF('3. Input Data'!E778=0,"--",'3. Input Data'!E778)</f>
        <v>--</v>
      </c>
      <c r="F770" s="58">
        <f t="shared" si="111"/>
        <v>0</v>
      </c>
      <c r="G770" s="51" t="str">
        <f>IF('3. Input Data'!G778=0,"--",'3. Input Data'!G778)</f>
        <v>--</v>
      </c>
      <c r="H770" s="58">
        <f t="shared" si="112"/>
        <v>0</v>
      </c>
      <c r="I770" s="51" t="str">
        <f>IF('3. Input Data'!H778=0,"--",'3. Input Data'!H778)</f>
        <v>--</v>
      </c>
      <c r="J770" s="58">
        <f t="shared" si="113"/>
        <v>0</v>
      </c>
      <c r="K770" s="51" t="str">
        <f>IF('3. Input Data'!I778=0,"--",'3. Input Data'!I778)</f>
        <v>--</v>
      </c>
      <c r="L770" s="58">
        <f t="shared" si="114"/>
        <v>0</v>
      </c>
      <c r="M770" s="51" t="str">
        <f>IF('3. Input Data'!J778=0,"--",'3. Input Data'!J778)</f>
        <v>--</v>
      </c>
      <c r="N770" s="58">
        <f t="shared" si="115"/>
        <v>0</v>
      </c>
      <c r="O770" s="51" t="str">
        <f>IF('3. Input Data'!K778=0,"--",'3. Input Data'!K778)</f>
        <v>--</v>
      </c>
      <c r="P770" s="58">
        <f t="shared" si="116"/>
        <v>0</v>
      </c>
      <c r="Q770" s="51" t="str">
        <f>IF('3. Input Data'!L778=0,"--",'3. Input Data'!L778)</f>
        <v>--</v>
      </c>
      <c r="R770" s="58">
        <f t="shared" si="117"/>
        <v>0</v>
      </c>
      <c r="S770" s="74">
        <f t="shared" si="118"/>
        <v>0</v>
      </c>
      <c r="T770" s="58">
        <f t="shared" si="119"/>
        <v>0</v>
      </c>
    </row>
    <row r="771" spans="1:20" x14ac:dyDescent="0.2">
      <c r="A771" s="71">
        <v>764</v>
      </c>
      <c r="B771" s="39">
        <f>'3. Input Data'!B779</f>
        <v>0</v>
      </c>
      <c r="C771" s="51" t="str">
        <f>IF('3. Input Data'!D779=0,"--",'3. Input Data'!D779)</f>
        <v>--</v>
      </c>
      <c r="D771" s="58">
        <f t="shared" si="110"/>
        <v>0</v>
      </c>
      <c r="E771" s="74" t="str">
        <f>IF('3. Input Data'!E779=0,"--",'3. Input Data'!E779)</f>
        <v>--</v>
      </c>
      <c r="F771" s="58">
        <f t="shared" si="111"/>
        <v>0</v>
      </c>
      <c r="G771" s="51" t="str">
        <f>IF('3. Input Data'!G779=0,"--",'3. Input Data'!G779)</f>
        <v>--</v>
      </c>
      <c r="H771" s="58">
        <f t="shared" si="112"/>
        <v>0</v>
      </c>
      <c r="I771" s="51" t="str">
        <f>IF('3. Input Data'!H779=0,"--",'3. Input Data'!H779)</f>
        <v>--</v>
      </c>
      <c r="J771" s="58">
        <f t="shared" si="113"/>
        <v>0</v>
      </c>
      <c r="K771" s="51" t="str">
        <f>IF('3. Input Data'!I779=0,"--",'3. Input Data'!I779)</f>
        <v>--</v>
      </c>
      <c r="L771" s="58">
        <f t="shared" si="114"/>
        <v>0</v>
      </c>
      <c r="M771" s="51" t="str">
        <f>IF('3. Input Data'!J779=0,"--",'3. Input Data'!J779)</f>
        <v>--</v>
      </c>
      <c r="N771" s="58">
        <f t="shared" si="115"/>
        <v>0</v>
      </c>
      <c r="O771" s="51" t="str">
        <f>IF('3. Input Data'!K779=0,"--",'3. Input Data'!K779)</f>
        <v>--</v>
      </c>
      <c r="P771" s="58">
        <f t="shared" si="116"/>
        <v>0</v>
      </c>
      <c r="Q771" s="51" t="str">
        <f>IF('3. Input Data'!L779=0,"--",'3. Input Data'!L779)</f>
        <v>--</v>
      </c>
      <c r="R771" s="58">
        <f t="shared" si="117"/>
        <v>0</v>
      </c>
      <c r="S771" s="74">
        <f t="shared" si="118"/>
        <v>0</v>
      </c>
      <c r="T771" s="58">
        <f t="shared" si="119"/>
        <v>0</v>
      </c>
    </row>
    <row r="772" spans="1:20" x14ac:dyDescent="0.2">
      <c r="A772" s="71">
        <v>765</v>
      </c>
      <c r="B772" s="39">
        <f>'3. Input Data'!B780</f>
        <v>0</v>
      </c>
      <c r="C772" s="51" t="str">
        <f>IF('3. Input Data'!D780=0,"--",'3. Input Data'!D780)</f>
        <v>--</v>
      </c>
      <c r="D772" s="58">
        <f t="shared" si="110"/>
        <v>0</v>
      </c>
      <c r="E772" s="74" t="str">
        <f>IF('3. Input Data'!E780=0,"--",'3. Input Data'!E780)</f>
        <v>--</v>
      </c>
      <c r="F772" s="58">
        <f t="shared" si="111"/>
        <v>0</v>
      </c>
      <c r="G772" s="51" t="str">
        <f>IF('3. Input Data'!G780=0,"--",'3. Input Data'!G780)</f>
        <v>--</v>
      </c>
      <c r="H772" s="58">
        <f t="shared" si="112"/>
        <v>0</v>
      </c>
      <c r="I772" s="51" t="str">
        <f>IF('3. Input Data'!H780=0,"--",'3. Input Data'!H780)</f>
        <v>--</v>
      </c>
      <c r="J772" s="58">
        <f t="shared" si="113"/>
        <v>0</v>
      </c>
      <c r="K772" s="51" t="str">
        <f>IF('3. Input Data'!I780=0,"--",'3. Input Data'!I780)</f>
        <v>--</v>
      </c>
      <c r="L772" s="58">
        <f t="shared" si="114"/>
        <v>0</v>
      </c>
      <c r="M772" s="51" t="str">
        <f>IF('3. Input Data'!J780=0,"--",'3. Input Data'!J780)</f>
        <v>--</v>
      </c>
      <c r="N772" s="58">
        <f t="shared" si="115"/>
        <v>0</v>
      </c>
      <c r="O772" s="51" t="str">
        <f>IF('3. Input Data'!K780=0,"--",'3. Input Data'!K780)</f>
        <v>--</v>
      </c>
      <c r="P772" s="58">
        <f t="shared" si="116"/>
        <v>0</v>
      </c>
      <c r="Q772" s="51" t="str">
        <f>IF('3. Input Data'!L780=0,"--",'3. Input Data'!L780)</f>
        <v>--</v>
      </c>
      <c r="R772" s="58">
        <f t="shared" si="117"/>
        <v>0</v>
      </c>
      <c r="S772" s="74">
        <f t="shared" si="118"/>
        <v>0</v>
      </c>
      <c r="T772" s="58">
        <f t="shared" si="119"/>
        <v>0</v>
      </c>
    </row>
    <row r="773" spans="1:20" x14ac:dyDescent="0.2">
      <c r="A773" s="71">
        <v>766</v>
      </c>
      <c r="B773" s="39">
        <f>'3. Input Data'!B781</f>
        <v>0</v>
      </c>
      <c r="C773" s="51" t="str">
        <f>IF('3. Input Data'!D781=0,"--",'3. Input Data'!D781)</f>
        <v>--</v>
      </c>
      <c r="D773" s="58">
        <f t="shared" si="110"/>
        <v>0</v>
      </c>
      <c r="E773" s="74" t="str">
        <f>IF('3. Input Data'!E781=0,"--",'3. Input Data'!E781)</f>
        <v>--</v>
      </c>
      <c r="F773" s="58">
        <f t="shared" si="111"/>
        <v>0</v>
      </c>
      <c r="G773" s="51" t="str">
        <f>IF('3. Input Data'!G781=0,"--",'3. Input Data'!G781)</f>
        <v>--</v>
      </c>
      <c r="H773" s="58">
        <f t="shared" si="112"/>
        <v>0</v>
      </c>
      <c r="I773" s="51" t="str">
        <f>IF('3. Input Data'!H781=0,"--",'3. Input Data'!H781)</f>
        <v>--</v>
      </c>
      <c r="J773" s="58">
        <f t="shared" si="113"/>
        <v>0</v>
      </c>
      <c r="K773" s="51" t="str">
        <f>IF('3. Input Data'!I781=0,"--",'3. Input Data'!I781)</f>
        <v>--</v>
      </c>
      <c r="L773" s="58">
        <f t="shared" si="114"/>
        <v>0</v>
      </c>
      <c r="M773" s="51" t="str">
        <f>IF('3. Input Data'!J781=0,"--",'3. Input Data'!J781)</f>
        <v>--</v>
      </c>
      <c r="N773" s="58">
        <f t="shared" si="115"/>
        <v>0</v>
      </c>
      <c r="O773" s="51" t="str">
        <f>IF('3. Input Data'!K781=0,"--",'3. Input Data'!K781)</f>
        <v>--</v>
      </c>
      <c r="P773" s="58">
        <f t="shared" si="116"/>
        <v>0</v>
      </c>
      <c r="Q773" s="51" t="str">
        <f>IF('3. Input Data'!L781=0,"--",'3. Input Data'!L781)</f>
        <v>--</v>
      </c>
      <c r="R773" s="58">
        <f t="shared" si="117"/>
        <v>0</v>
      </c>
      <c r="S773" s="74">
        <f t="shared" si="118"/>
        <v>0</v>
      </c>
      <c r="T773" s="58">
        <f t="shared" si="119"/>
        <v>0</v>
      </c>
    </row>
    <row r="774" spans="1:20" x14ac:dyDescent="0.2">
      <c r="A774" s="71">
        <v>767</v>
      </c>
      <c r="B774" s="39">
        <f>'3. Input Data'!B782</f>
        <v>0</v>
      </c>
      <c r="C774" s="51" t="str">
        <f>IF('3. Input Data'!D782=0,"--",'3. Input Data'!D782)</f>
        <v>--</v>
      </c>
      <c r="D774" s="58">
        <f t="shared" si="110"/>
        <v>0</v>
      </c>
      <c r="E774" s="74" t="str">
        <f>IF('3. Input Data'!E782=0,"--",'3. Input Data'!E782)</f>
        <v>--</v>
      </c>
      <c r="F774" s="58">
        <f t="shared" si="111"/>
        <v>0</v>
      </c>
      <c r="G774" s="51" t="str">
        <f>IF('3. Input Data'!G782=0,"--",'3. Input Data'!G782)</f>
        <v>--</v>
      </c>
      <c r="H774" s="58">
        <f t="shared" si="112"/>
        <v>0</v>
      </c>
      <c r="I774" s="51" t="str">
        <f>IF('3. Input Data'!H782=0,"--",'3. Input Data'!H782)</f>
        <v>--</v>
      </c>
      <c r="J774" s="58">
        <f t="shared" si="113"/>
        <v>0</v>
      </c>
      <c r="K774" s="51" t="str">
        <f>IF('3. Input Data'!I782=0,"--",'3. Input Data'!I782)</f>
        <v>--</v>
      </c>
      <c r="L774" s="58">
        <f t="shared" si="114"/>
        <v>0</v>
      </c>
      <c r="M774" s="51" t="str">
        <f>IF('3. Input Data'!J782=0,"--",'3. Input Data'!J782)</f>
        <v>--</v>
      </c>
      <c r="N774" s="58">
        <f t="shared" si="115"/>
        <v>0</v>
      </c>
      <c r="O774" s="51" t="str">
        <f>IF('3. Input Data'!K782=0,"--",'3. Input Data'!K782)</f>
        <v>--</v>
      </c>
      <c r="P774" s="58">
        <f t="shared" si="116"/>
        <v>0</v>
      </c>
      <c r="Q774" s="51" t="str">
        <f>IF('3. Input Data'!L782=0,"--",'3. Input Data'!L782)</f>
        <v>--</v>
      </c>
      <c r="R774" s="58">
        <f t="shared" si="117"/>
        <v>0</v>
      </c>
      <c r="S774" s="74">
        <f t="shared" si="118"/>
        <v>0</v>
      </c>
      <c r="T774" s="58">
        <f t="shared" si="119"/>
        <v>0</v>
      </c>
    </row>
    <row r="775" spans="1:20" x14ac:dyDescent="0.2">
      <c r="A775" s="71">
        <v>768</v>
      </c>
      <c r="B775" s="39">
        <f>'3. Input Data'!B783</f>
        <v>0</v>
      </c>
      <c r="C775" s="51" t="str">
        <f>IF('3. Input Data'!D783=0,"--",'3. Input Data'!D783)</f>
        <v>--</v>
      </c>
      <c r="D775" s="58">
        <f t="shared" si="110"/>
        <v>0</v>
      </c>
      <c r="E775" s="74" t="str">
        <f>IF('3. Input Data'!E783=0,"--",'3. Input Data'!E783)</f>
        <v>--</v>
      </c>
      <c r="F775" s="58">
        <f t="shared" si="111"/>
        <v>0</v>
      </c>
      <c r="G775" s="51" t="str">
        <f>IF('3. Input Data'!G783=0,"--",'3. Input Data'!G783)</f>
        <v>--</v>
      </c>
      <c r="H775" s="58">
        <f t="shared" si="112"/>
        <v>0</v>
      </c>
      <c r="I775" s="51" t="str">
        <f>IF('3. Input Data'!H783=0,"--",'3. Input Data'!H783)</f>
        <v>--</v>
      </c>
      <c r="J775" s="58">
        <f t="shared" si="113"/>
        <v>0</v>
      </c>
      <c r="K775" s="51" t="str">
        <f>IF('3. Input Data'!I783=0,"--",'3. Input Data'!I783)</f>
        <v>--</v>
      </c>
      <c r="L775" s="58">
        <f t="shared" si="114"/>
        <v>0</v>
      </c>
      <c r="M775" s="51" t="str">
        <f>IF('3. Input Data'!J783=0,"--",'3. Input Data'!J783)</f>
        <v>--</v>
      </c>
      <c r="N775" s="58">
        <f t="shared" si="115"/>
        <v>0</v>
      </c>
      <c r="O775" s="51" t="str">
        <f>IF('3. Input Data'!K783=0,"--",'3. Input Data'!K783)</f>
        <v>--</v>
      </c>
      <c r="P775" s="58">
        <f t="shared" si="116"/>
        <v>0</v>
      </c>
      <c r="Q775" s="51" t="str">
        <f>IF('3. Input Data'!L783=0,"--",'3. Input Data'!L783)</f>
        <v>--</v>
      </c>
      <c r="R775" s="58">
        <f t="shared" si="117"/>
        <v>0</v>
      </c>
      <c r="S775" s="74">
        <f t="shared" si="118"/>
        <v>0</v>
      </c>
      <c r="T775" s="58">
        <f t="shared" si="119"/>
        <v>0</v>
      </c>
    </row>
    <row r="776" spans="1:20" x14ac:dyDescent="0.2">
      <c r="A776" s="71">
        <v>769</v>
      </c>
      <c r="B776" s="39">
        <f>'3. Input Data'!B784</f>
        <v>0</v>
      </c>
      <c r="C776" s="51" t="str">
        <f>IF('3. Input Data'!D784=0,"--",'3. Input Data'!D784)</f>
        <v>--</v>
      </c>
      <c r="D776" s="58">
        <f t="shared" si="110"/>
        <v>0</v>
      </c>
      <c r="E776" s="74" t="str">
        <f>IF('3. Input Data'!E784=0,"--",'3. Input Data'!E784)</f>
        <v>--</v>
      </c>
      <c r="F776" s="58">
        <f t="shared" si="111"/>
        <v>0</v>
      </c>
      <c r="G776" s="51" t="str">
        <f>IF('3. Input Data'!G784=0,"--",'3. Input Data'!G784)</f>
        <v>--</v>
      </c>
      <c r="H776" s="58">
        <f t="shared" si="112"/>
        <v>0</v>
      </c>
      <c r="I776" s="51" t="str">
        <f>IF('3. Input Data'!H784=0,"--",'3. Input Data'!H784)</f>
        <v>--</v>
      </c>
      <c r="J776" s="58">
        <f t="shared" si="113"/>
        <v>0</v>
      </c>
      <c r="K776" s="51" t="str">
        <f>IF('3. Input Data'!I784=0,"--",'3. Input Data'!I784)</f>
        <v>--</v>
      </c>
      <c r="L776" s="58">
        <f t="shared" si="114"/>
        <v>0</v>
      </c>
      <c r="M776" s="51" t="str">
        <f>IF('3. Input Data'!J784=0,"--",'3. Input Data'!J784)</f>
        <v>--</v>
      </c>
      <c r="N776" s="58">
        <f t="shared" si="115"/>
        <v>0</v>
      </c>
      <c r="O776" s="51" t="str">
        <f>IF('3. Input Data'!K784=0,"--",'3. Input Data'!K784)</f>
        <v>--</v>
      </c>
      <c r="P776" s="58">
        <f t="shared" si="116"/>
        <v>0</v>
      </c>
      <c r="Q776" s="51" t="str">
        <f>IF('3. Input Data'!L784=0,"--",'3. Input Data'!L784)</f>
        <v>--</v>
      </c>
      <c r="R776" s="58">
        <f t="shared" si="117"/>
        <v>0</v>
      </c>
      <c r="S776" s="74">
        <f t="shared" si="118"/>
        <v>0</v>
      </c>
      <c r="T776" s="58">
        <f t="shared" si="119"/>
        <v>0</v>
      </c>
    </row>
    <row r="777" spans="1:20" x14ac:dyDescent="0.2">
      <c r="A777" s="71">
        <v>770</v>
      </c>
      <c r="B777" s="39">
        <f>'3. Input Data'!B785</f>
        <v>0</v>
      </c>
      <c r="C777" s="51" t="str">
        <f>IF('3. Input Data'!D785=0,"--",'3. Input Data'!D785)</f>
        <v>--</v>
      </c>
      <c r="D777" s="58">
        <f t="shared" ref="D777:D840" si="120">IF(C777="--",0,LOG10(5+STANDARDIZE(C777,$C$1,$D$2)))</f>
        <v>0</v>
      </c>
      <c r="E777" s="74" t="str">
        <f>IF('3. Input Data'!E785=0,"--",'3. Input Data'!E785)</f>
        <v>--</v>
      </c>
      <c r="F777" s="58">
        <f t="shared" ref="F777:F840" si="121">IF(E777="--",0,LOG10(5+STANDARDIZE(E777,$E$1,$F$2)))</f>
        <v>0</v>
      </c>
      <c r="G777" s="51" t="str">
        <f>IF('3. Input Data'!G785=0,"--",'3. Input Data'!G785)</f>
        <v>--</v>
      </c>
      <c r="H777" s="58">
        <f t="shared" ref="H777:H840" si="122">IF(G777="--",0,LOG10(5+STANDARDIZE(G777,$G$1,$H$2)))</f>
        <v>0</v>
      </c>
      <c r="I777" s="51" t="str">
        <f>IF('3. Input Data'!H785=0,"--",'3. Input Data'!H785)</f>
        <v>--</v>
      </c>
      <c r="J777" s="58">
        <f t="shared" ref="J777:J840" si="123">IF(I777="--",0,LOG10(5+STANDARDIZE(I777,$I$1,$J$2)))</f>
        <v>0</v>
      </c>
      <c r="K777" s="51" t="str">
        <f>IF('3. Input Data'!I785=0,"--",'3. Input Data'!I785)</f>
        <v>--</v>
      </c>
      <c r="L777" s="58">
        <f t="shared" ref="L777:L840" si="124">IF(K777="--",0,LOG10(5+STANDARDIZE(K777,$K$1,$L$2)))</f>
        <v>0</v>
      </c>
      <c r="M777" s="51" t="str">
        <f>IF('3. Input Data'!J785=0,"--",'3. Input Data'!J785)</f>
        <v>--</v>
      </c>
      <c r="N777" s="58">
        <f t="shared" ref="N777:N840" si="125">IF(M777="--",0,LOG10(5+STANDARDIZE(M777,$M$1,$N$2)))</f>
        <v>0</v>
      </c>
      <c r="O777" s="51" t="str">
        <f>IF('3. Input Data'!K785=0,"--",'3. Input Data'!K785)</f>
        <v>--</v>
      </c>
      <c r="P777" s="58">
        <f t="shared" ref="P777:P840" si="126">IF(O777="--",0,LOG10(5+STANDARDIZE(O777,$O$1,$P$2)))</f>
        <v>0</v>
      </c>
      <c r="Q777" s="51" t="str">
        <f>IF('3. Input Data'!L785=0,"--",'3. Input Data'!L785)</f>
        <v>--</v>
      </c>
      <c r="R777" s="58">
        <f t="shared" ref="R777:R840" si="127">IF(Q777="--",0,LOG10(5+STANDARDIZE(Q777,$Q$1,$R$2)))</f>
        <v>0</v>
      </c>
      <c r="S777" s="74">
        <f t="shared" ref="S777:S840" si="128">IF(O777="--",0,O777)+IF(Q777="--",0,Q777)</f>
        <v>0</v>
      </c>
      <c r="T777" s="58">
        <f t="shared" ref="T777:T840" si="129">IF(S777=0,0,LOG10(5+STANDARDIZE(S777,$S$1,$T$2)))</f>
        <v>0</v>
      </c>
    </row>
    <row r="778" spans="1:20" x14ac:dyDescent="0.2">
      <c r="A778" s="71">
        <v>771</v>
      </c>
      <c r="B778" s="39">
        <f>'3. Input Data'!B786</f>
        <v>0</v>
      </c>
      <c r="C778" s="51" t="str">
        <f>IF('3. Input Data'!D786=0,"--",'3. Input Data'!D786)</f>
        <v>--</v>
      </c>
      <c r="D778" s="58">
        <f t="shared" si="120"/>
        <v>0</v>
      </c>
      <c r="E778" s="74" t="str">
        <f>IF('3. Input Data'!E786=0,"--",'3. Input Data'!E786)</f>
        <v>--</v>
      </c>
      <c r="F778" s="58">
        <f t="shared" si="121"/>
        <v>0</v>
      </c>
      <c r="G778" s="51" t="str">
        <f>IF('3. Input Data'!G786=0,"--",'3. Input Data'!G786)</f>
        <v>--</v>
      </c>
      <c r="H778" s="58">
        <f t="shared" si="122"/>
        <v>0</v>
      </c>
      <c r="I778" s="51" t="str">
        <f>IF('3. Input Data'!H786=0,"--",'3. Input Data'!H786)</f>
        <v>--</v>
      </c>
      <c r="J778" s="58">
        <f t="shared" si="123"/>
        <v>0</v>
      </c>
      <c r="K778" s="51" t="str">
        <f>IF('3. Input Data'!I786=0,"--",'3. Input Data'!I786)</f>
        <v>--</v>
      </c>
      <c r="L778" s="58">
        <f t="shared" si="124"/>
        <v>0</v>
      </c>
      <c r="M778" s="51" t="str">
        <f>IF('3. Input Data'!J786=0,"--",'3. Input Data'!J786)</f>
        <v>--</v>
      </c>
      <c r="N778" s="58">
        <f t="shared" si="125"/>
        <v>0</v>
      </c>
      <c r="O778" s="51" t="str">
        <f>IF('3. Input Data'!K786=0,"--",'3. Input Data'!K786)</f>
        <v>--</v>
      </c>
      <c r="P778" s="58">
        <f t="shared" si="126"/>
        <v>0</v>
      </c>
      <c r="Q778" s="51" t="str">
        <f>IF('3. Input Data'!L786=0,"--",'3. Input Data'!L786)</f>
        <v>--</v>
      </c>
      <c r="R778" s="58">
        <f t="shared" si="127"/>
        <v>0</v>
      </c>
      <c r="S778" s="74">
        <f t="shared" si="128"/>
        <v>0</v>
      </c>
      <c r="T778" s="58">
        <f t="shared" si="129"/>
        <v>0</v>
      </c>
    </row>
    <row r="779" spans="1:20" x14ac:dyDescent="0.2">
      <c r="A779" s="71">
        <v>772</v>
      </c>
      <c r="B779" s="39">
        <f>'3. Input Data'!B787</f>
        <v>0</v>
      </c>
      <c r="C779" s="51" t="str">
        <f>IF('3. Input Data'!D787=0,"--",'3. Input Data'!D787)</f>
        <v>--</v>
      </c>
      <c r="D779" s="58">
        <f t="shared" si="120"/>
        <v>0</v>
      </c>
      <c r="E779" s="74" t="str">
        <f>IF('3. Input Data'!E787=0,"--",'3. Input Data'!E787)</f>
        <v>--</v>
      </c>
      <c r="F779" s="58">
        <f t="shared" si="121"/>
        <v>0</v>
      </c>
      <c r="G779" s="51" t="str">
        <f>IF('3. Input Data'!G787=0,"--",'3. Input Data'!G787)</f>
        <v>--</v>
      </c>
      <c r="H779" s="58">
        <f t="shared" si="122"/>
        <v>0</v>
      </c>
      <c r="I779" s="51" t="str">
        <f>IF('3. Input Data'!H787=0,"--",'3. Input Data'!H787)</f>
        <v>--</v>
      </c>
      <c r="J779" s="58">
        <f t="shared" si="123"/>
        <v>0</v>
      </c>
      <c r="K779" s="51" t="str">
        <f>IF('3. Input Data'!I787=0,"--",'3. Input Data'!I787)</f>
        <v>--</v>
      </c>
      <c r="L779" s="58">
        <f t="shared" si="124"/>
        <v>0</v>
      </c>
      <c r="M779" s="51" t="str">
        <f>IF('3. Input Data'!J787=0,"--",'3. Input Data'!J787)</f>
        <v>--</v>
      </c>
      <c r="N779" s="58">
        <f t="shared" si="125"/>
        <v>0</v>
      </c>
      <c r="O779" s="51" t="str">
        <f>IF('3. Input Data'!K787=0,"--",'3. Input Data'!K787)</f>
        <v>--</v>
      </c>
      <c r="P779" s="58">
        <f t="shared" si="126"/>
        <v>0</v>
      </c>
      <c r="Q779" s="51" t="str">
        <f>IF('3. Input Data'!L787=0,"--",'3. Input Data'!L787)</f>
        <v>--</v>
      </c>
      <c r="R779" s="58">
        <f t="shared" si="127"/>
        <v>0</v>
      </c>
      <c r="S779" s="74">
        <f t="shared" si="128"/>
        <v>0</v>
      </c>
      <c r="T779" s="58">
        <f t="shared" si="129"/>
        <v>0</v>
      </c>
    </row>
    <row r="780" spans="1:20" x14ac:dyDescent="0.2">
      <c r="A780" s="71">
        <v>773</v>
      </c>
      <c r="B780" s="39">
        <f>'3. Input Data'!B788</f>
        <v>0</v>
      </c>
      <c r="C780" s="51" t="str">
        <f>IF('3. Input Data'!D788=0,"--",'3. Input Data'!D788)</f>
        <v>--</v>
      </c>
      <c r="D780" s="58">
        <f t="shared" si="120"/>
        <v>0</v>
      </c>
      <c r="E780" s="74" t="str">
        <f>IF('3. Input Data'!E788=0,"--",'3. Input Data'!E788)</f>
        <v>--</v>
      </c>
      <c r="F780" s="58">
        <f t="shared" si="121"/>
        <v>0</v>
      </c>
      <c r="G780" s="51" t="str">
        <f>IF('3. Input Data'!G788=0,"--",'3. Input Data'!G788)</f>
        <v>--</v>
      </c>
      <c r="H780" s="58">
        <f t="shared" si="122"/>
        <v>0</v>
      </c>
      <c r="I780" s="51" t="str">
        <f>IF('3. Input Data'!H788=0,"--",'3. Input Data'!H788)</f>
        <v>--</v>
      </c>
      <c r="J780" s="58">
        <f t="shared" si="123"/>
        <v>0</v>
      </c>
      <c r="K780" s="51" t="str">
        <f>IF('3. Input Data'!I788=0,"--",'3. Input Data'!I788)</f>
        <v>--</v>
      </c>
      <c r="L780" s="58">
        <f t="shared" si="124"/>
        <v>0</v>
      </c>
      <c r="M780" s="51" t="str">
        <f>IF('3. Input Data'!J788=0,"--",'3. Input Data'!J788)</f>
        <v>--</v>
      </c>
      <c r="N780" s="58">
        <f t="shared" si="125"/>
        <v>0</v>
      </c>
      <c r="O780" s="51" t="str">
        <f>IF('3. Input Data'!K788=0,"--",'3. Input Data'!K788)</f>
        <v>--</v>
      </c>
      <c r="P780" s="58">
        <f t="shared" si="126"/>
        <v>0</v>
      </c>
      <c r="Q780" s="51" t="str">
        <f>IF('3. Input Data'!L788=0,"--",'3. Input Data'!L788)</f>
        <v>--</v>
      </c>
      <c r="R780" s="58">
        <f t="shared" si="127"/>
        <v>0</v>
      </c>
      <c r="S780" s="74">
        <f t="shared" si="128"/>
        <v>0</v>
      </c>
      <c r="T780" s="58">
        <f t="shared" si="129"/>
        <v>0</v>
      </c>
    </row>
    <row r="781" spans="1:20" x14ac:dyDescent="0.2">
      <c r="A781" s="71">
        <v>774</v>
      </c>
      <c r="B781" s="39">
        <f>'3. Input Data'!B789</f>
        <v>0</v>
      </c>
      <c r="C781" s="51" t="str">
        <f>IF('3. Input Data'!D789=0,"--",'3. Input Data'!D789)</f>
        <v>--</v>
      </c>
      <c r="D781" s="58">
        <f t="shared" si="120"/>
        <v>0</v>
      </c>
      <c r="E781" s="74" t="str">
        <f>IF('3. Input Data'!E789=0,"--",'3. Input Data'!E789)</f>
        <v>--</v>
      </c>
      <c r="F781" s="58">
        <f t="shared" si="121"/>
        <v>0</v>
      </c>
      <c r="G781" s="51" t="str">
        <f>IF('3. Input Data'!G789=0,"--",'3. Input Data'!G789)</f>
        <v>--</v>
      </c>
      <c r="H781" s="58">
        <f t="shared" si="122"/>
        <v>0</v>
      </c>
      <c r="I781" s="51" t="str">
        <f>IF('3. Input Data'!H789=0,"--",'3. Input Data'!H789)</f>
        <v>--</v>
      </c>
      <c r="J781" s="58">
        <f t="shared" si="123"/>
        <v>0</v>
      </c>
      <c r="K781" s="51" t="str">
        <f>IF('3. Input Data'!I789=0,"--",'3. Input Data'!I789)</f>
        <v>--</v>
      </c>
      <c r="L781" s="58">
        <f t="shared" si="124"/>
        <v>0</v>
      </c>
      <c r="M781" s="51" t="str">
        <f>IF('3. Input Data'!J789=0,"--",'3. Input Data'!J789)</f>
        <v>--</v>
      </c>
      <c r="N781" s="58">
        <f t="shared" si="125"/>
        <v>0</v>
      </c>
      <c r="O781" s="51" t="str">
        <f>IF('3. Input Data'!K789=0,"--",'3. Input Data'!K789)</f>
        <v>--</v>
      </c>
      <c r="P781" s="58">
        <f t="shared" si="126"/>
        <v>0</v>
      </c>
      <c r="Q781" s="51" t="str">
        <f>IF('3. Input Data'!L789=0,"--",'3. Input Data'!L789)</f>
        <v>--</v>
      </c>
      <c r="R781" s="58">
        <f t="shared" si="127"/>
        <v>0</v>
      </c>
      <c r="S781" s="74">
        <f t="shared" si="128"/>
        <v>0</v>
      </c>
      <c r="T781" s="58">
        <f t="shared" si="129"/>
        <v>0</v>
      </c>
    </row>
    <row r="782" spans="1:20" x14ac:dyDescent="0.2">
      <c r="A782" s="71">
        <v>775</v>
      </c>
      <c r="B782" s="39">
        <f>'3. Input Data'!B790</f>
        <v>0</v>
      </c>
      <c r="C782" s="51" t="str">
        <f>IF('3. Input Data'!D790=0,"--",'3. Input Data'!D790)</f>
        <v>--</v>
      </c>
      <c r="D782" s="58">
        <f t="shared" si="120"/>
        <v>0</v>
      </c>
      <c r="E782" s="74" t="str">
        <f>IF('3. Input Data'!E790=0,"--",'3. Input Data'!E790)</f>
        <v>--</v>
      </c>
      <c r="F782" s="58">
        <f t="shared" si="121"/>
        <v>0</v>
      </c>
      <c r="G782" s="51" t="str">
        <f>IF('3. Input Data'!G790=0,"--",'3. Input Data'!G790)</f>
        <v>--</v>
      </c>
      <c r="H782" s="58">
        <f t="shared" si="122"/>
        <v>0</v>
      </c>
      <c r="I782" s="51" t="str">
        <f>IF('3. Input Data'!H790=0,"--",'3. Input Data'!H790)</f>
        <v>--</v>
      </c>
      <c r="J782" s="58">
        <f t="shared" si="123"/>
        <v>0</v>
      </c>
      <c r="K782" s="51" t="str">
        <f>IF('3. Input Data'!I790=0,"--",'3. Input Data'!I790)</f>
        <v>--</v>
      </c>
      <c r="L782" s="58">
        <f t="shared" si="124"/>
        <v>0</v>
      </c>
      <c r="M782" s="51" t="str">
        <f>IF('3. Input Data'!J790=0,"--",'3. Input Data'!J790)</f>
        <v>--</v>
      </c>
      <c r="N782" s="58">
        <f t="shared" si="125"/>
        <v>0</v>
      </c>
      <c r="O782" s="51" t="str">
        <f>IF('3. Input Data'!K790=0,"--",'3. Input Data'!K790)</f>
        <v>--</v>
      </c>
      <c r="P782" s="58">
        <f t="shared" si="126"/>
        <v>0</v>
      </c>
      <c r="Q782" s="51" t="str">
        <f>IF('3. Input Data'!L790=0,"--",'3. Input Data'!L790)</f>
        <v>--</v>
      </c>
      <c r="R782" s="58">
        <f t="shared" si="127"/>
        <v>0</v>
      </c>
      <c r="S782" s="74">
        <f t="shared" si="128"/>
        <v>0</v>
      </c>
      <c r="T782" s="58">
        <f t="shared" si="129"/>
        <v>0</v>
      </c>
    </row>
    <row r="783" spans="1:20" x14ac:dyDescent="0.2">
      <c r="A783" s="71">
        <v>776</v>
      </c>
      <c r="B783" s="39">
        <f>'3. Input Data'!B791</f>
        <v>0</v>
      </c>
      <c r="C783" s="51" t="str">
        <f>IF('3. Input Data'!D791=0,"--",'3. Input Data'!D791)</f>
        <v>--</v>
      </c>
      <c r="D783" s="58">
        <f t="shared" si="120"/>
        <v>0</v>
      </c>
      <c r="E783" s="74" t="str">
        <f>IF('3. Input Data'!E791=0,"--",'3. Input Data'!E791)</f>
        <v>--</v>
      </c>
      <c r="F783" s="58">
        <f t="shared" si="121"/>
        <v>0</v>
      </c>
      <c r="G783" s="51" t="str">
        <f>IF('3. Input Data'!G791=0,"--",'3. Input Data'!G791)</f>
        <v>--</v>
      </c>
      <c r="H783" s="58">
        <f t="shared" si="122"/>
        <v>0</v>
      </c>
      <c r="I783" s="51" t="str">
        <f>IF('3. Input Data'!H791=0,"--",'3. Input Data'!H791)</f>
        <v>--</v>
      </c>
      <c r="J783" s="58">
        <f t="shared" si="123"/>
        <v>0</v>
      </c>
      <c r="K783" s="51" t="str">
        <f>IF('3. Input Data'!I791=0,"--",'3. Input Data'!I791)</f>
        <v>--</v>
      </c>
      <c r="L783" s="58">
        <f t="shared" si="124"/>
        <v>0</v>
      </c>
      <c r="M783" s="51" t="str">
        <f>IF('3. Input Data'!J791=0,"--",'3. Input Data'!J791)</f>
        <v>--</v>
      </c>
      <c r="N783" s="58">
        <f t="shared" si="125"/>
        <v>0</v>
      </c>
      <c r="O783" s="51" t="str">
        <f>IF('3. Input Data'!K791=0,"--",'3. Input Data'!K791)</f>
        <v>--</v>
      </c>
      <c r="P783" s="58">
        <f t="shared" si="126"/>
        <v>0</v>
      </c>
      <c r="Q783" s="51" t="str">
        <f>IF('3. Input Data'!L791=0,"--",'3. Input Data'!L791)</f>
        <v>--</v>
      </c>
      <c r="R783" s="58">
        <f t="shared" si="127"/>
        <v>0</v>
      </c>
      <c r="S783" s="74">
        <f t="shared" si="128"/>
        <v>0</v>
      </c>
      <c r="T783" s="58">
        <f t="shared" si="129"/>
        <v>0</v>
      </c>
    </row>
    <row r="784" spans="1:20" x14ac:dyDescent="0.2">
      <c r="A784" s="71">
        <v>777</v>
      </c>
      <c r="B784" s="39">
        <f>'3. Input Data'!B792</f>
        <v>0</v>
      </c>
      <c r="C784" s="51" t="str">
        <f>IF('3. Input Data'!D792=0,"--",'3. Input Data'!D792)</f>
        <v>--</v>
      </c>
      <c r="D784" s="58">
        <f t="shared" si="120"/>
        <v>0</v>
      </c>
      <c r="E784" s="74" t="str">
        <f>IF('3. Input Data'!E792=0,"--",'3. Input Data'!E792)</f>
        <v>--</v>
      </c>
      <c r="F784" s="58">
        <f t="shared" si="121"/>
        <v>0</v>
      </c>
      <c r="G784" s="51" t="str">
        <f>IF('3. Input Data'!G792=0,"--",'3. Input Data'!G792)</f>
        <v>--</v>
      </c>
      <c r="H784" s="58">
        <f t="shared" si="122"/>
        <v>0</v>
      </c>
      <c r="I784" s="51" t="str">
        <f>IF('3. Input Data'!H792=0,"--",'3. Input Data'!H792)</f>
        <v>--</v>
      </c>
      <c r="J784" s="58">
        <f t="shared" si="123"/>
        <v>0</v>
      </c>
      <c r="K784" s="51" t="str">
        <f>IF('3. Input Data'!I792=0,"--",'3. Input Data'!I792)</f>
        <v>--</v>
      </c>
      <c r="L784" s="58">
        <f t="shared" si="124"/>
        <v>0</v>
      </c>
      <c r="M784" s="51" t="str">
        <f>IF('3. Input Data'!J792=0,"--",'3. Input Data'!J792)</f>
        <v>--</v>
      </c>
      <c r="N784" s="58">
        <f t="shared" si="125"/>
        <v>0</v>
      </c>
      <c r="O784" s="51" t="str">
        <f>IF('3. Input Data'!K792=0,"--",'3. Input Data'!K792)</f>
        <v>--</v>
      </c>
      <c r="P784" s="58">
        <f t="shared" si="126"/>
        <v>0</v>
      </c>
      <c r="Q784" s="51" t="str">
        <f>IF('3. Input Data'!L792=0,"--",'3. Input Data'!L792)</f>
        <v>--</v>
      </c>
      <c r="R784" s="58">
        <f t="shared" si="127"/>
        <v>0</v>
      </c>
      <c r="S784" s="74">
        <f t="shared" si="128"/>
        <v>0</v>
      </c>
      <c r="T784" s="58">
        <f t="shared" si="129"/>
        <v>0</v>
      </c>
    </row>
    <row r="785" spans="1:20" x14ac:dyDescent="0.2">
      <c r="A785" s="71">
        <v>778</v>
      </c>
      <c r="B785" s="39">
        <f>'3. Input Data'!B793</f>
        <v>0</v>
      </c>
      <c r="C785" s="51" t="str">
        <f>IF('3. Input Data'!D793=0,"--",'3. Input Data'!D793)</f>
        <v>--</v>
      </c>
      <c r="D785" s="58">
        <f t="shared" si="120"/>
        <v>0</v>
      </c>
      <c r="E785" s="74" t="str">
        <f>IF('3. Input Data'!E793=0,"--",'3. Input Data'!E793)</f>
        <v>--</v>
      </c>
      <c r="F785" s="58">
        <f t="shared" si="121"/>
        <v>0</v>
      </c>
      <c r="G785" s="51" t="str">
        <f>IF('3. Input Data'!G793=0,"--",'3. Input Data'!G793)</f>
        <v>--</v>
      </c>
      <c r="H785" s="58">
        <f t="shared" si="122"/>
        <v>0</v>
      </c>
      <c r="I785" s="51" t="str">
        <f>IF('3. Input Data'!H793=0,"--",'3. Input Data'!H793)</f>
        <v>--</v>
      </c>
      <c r="J785" s="58">
        <f t="shared" si="123"/>
        <v>0</v>
      </c>
      <c r="K785" s="51" t="str">
        <f>IF('3. Input Data'!I793=0,"--",'3. Input Data'!I793)</f>
        <v>--</v>
      </c>
      <c r="L785" s="58">
        <f t="shared" si="124"/>
        <v>0</v>
      </c>
      <c r="M785" s="51" t="str">
        <f>IF('3. Input Data'!J793=0,"--",'3. Input Data'!J793)</f>
        <v>--</v>
      </c>
      <c r="N785" s="58">
        <f t="shared" si="125"/>
        <v>0</v>
      </c>
      <c r="O785" s="51" t="str">
        <f>IF('3. Input Data'!K793=0,"--",'3. Input Data'!K793)</f>
        <v>--</v>
      </c>
      <c r="P785" s="58">
        <f t="shared" si="126"/>
        <v>0</v>
      </c>
      <c r="Q785" s="51" t="str">
        <f>IF('3. Input Data'!L793=0,"--",'3. Input Data'!L793)</f>
        <v>--</v>
      </c>
      <c r="R785" s="58">
        <f t="shared" si="127"/>
        <v>0</v>
      </c>
      <c r="S785" s="74">
        <f t="shared" si="128"/>
        <v>0</v>
      </c>
      <c r="T785" s="58">
        <f t="shared" si="129"/>
        <v>0</v>
      </c>
    </row>
    <row r="786" spans="1:20" x14ac:dyDescent="0.2">
      <c r="A786" s="71">
        <v>779</v>
      </c>
      <c r="B786" s="39">
        <f>'3. Input Data'!B794</f>
        <v>0</v>
      </c>
      <c r="C786" s="51" t="str">
        <f>IF('3. Input Data'!D794=0,"--",'3. Input Data'!D794)</f>
        <v>--</v>
      </c>
      <c r="D786" s="58">
        <f t="shared" si="120"/>
        <v>0</v>
      </c>
      <c r="E786" s="74" t="str">
        <f>IF('3. Input Data'!E794=0,"--",'3. Input Data'!E794)</f>
        <v>--</v>
      </c>
      <c r="F786" s="58">
        <f t="shared" si="121"/>
        <v>0</v>
      </c>
      <c r="G786" s="51" t="str">
        <f>IF('3. Input Data'!G794=0,"--",'3. Input Data'!G794)</f>
        <v>--</v>
      </c>
      <c r="H786" s="58">
        <f t="shared" si="122"/>
        <v>0</v>
      </c>
      <c r="I786" s="51" t="str">
        <f>IF('3. Input Data'!H794=0,"--",'3. Input Data'!H794)</f>
        <v>--</v>
      </c>
      <c r="J786" s="58">
        <f t="shared" si="123"/>
        <v>0</v>
      </c>
      <c r="K786" s="51" t="str">
        <f>IF('3. Input Data'!I794=0,"--",'3. Input Data'!I794)</f>
        <v>--</v>
      </c>
      <c r="L786" s="58">
        <f t="shared" si="124"/>
        <v>0</v>
      </c>
      <c r="M786" s="51" t="str">
        <f>IF('3. Input Data'!J794=0,"--",'3. Input Data'!J794)</f>
        <v>--</v>
      </c>
      <c r="N786" s="58">
        <f t="shared" si="125"/>
        <v>0</v>
      </c>
      <c r="O786" s="51" t="str">
        <f>IF('3. Input Data'!K794=0,"--",'3. Input Data'!K794)</f>
        <v>--</v>
      </c>
      <c r="P786" s="58">
        <f t="shared" si="126"/>
        <v>0</v>
      </c>
      <c r="Q786" s="51" t="str">
        <f>IF('3. Input Data'!L794=0,"--",'3. Input Data'!L794)</f>
        <v>--</v>
      </c>
      <c r="R786" s="58">
        <f t="shared" si="127"/>
        <v>0</v>
      </c>
      <c r="S786" s="74">
        <f t="shared" si="128"/>
        <v>0</v>
      </c>
      <c r="T786" s="58">
        <f t="shared" si="129"/>
        <v>0</v>
      </c>
    </row>
    <row r="787" spans="1:20" x14ac:dyDescent="0.2">
      <c r="A787" s="71">
        <v>780</v>
      </c>
      <c r="B787" s="39">
        <f>'3. Input Data'!B795</f>
        <v>0</v>
      </c>
      <c r="C787" s="51" t="str">
        <f>IF('3. Input Data'!D795=0,"--",'3. Input Data'!D795)</f>
        <v>--</v>
      </c>
      <c r="D787" s="58">
        <f t="shared" si="120"/>
        <v>0</v>
      </c>
      <c r="E787" s="74" t="str">
        <f>IF('3. Input Data'!E795=0,"--",'3. Input Data'!E795)</f>
        <v>--</v>
      </c>
      <c r="F787" s="58">
        <f t="shared" si="121"/>
        <v>0</v>
      </c>
      <c r="G787" s="51" t="str">
        <f>IF('3. Input Data'!G795=0,"--",'3. Input Data'!G795)</f>
        <v>--</v>
      </c>
      <c r="H787" s="58">
        <f t="shared" si="122"/>
        <v>0</v>
      </c>
      <c r="I787" s="51" t="str">
        <f>IF('3. Input Data'!H795=0,"--",'3. Input Data'!H795)</f>
        <v>--</v>
      </c>
      <c r="J787" s="58">
        <f t="shared" si="123"/>
        <v>0</v>
      </c>
      <c r="K787" s="51" t="str">
        <f>IF('3. Input Data'!I795=0,"--",'3. Input Data'!I795)</f>
        <v>--</v>
      </c>
      <c r="L787" s="58">
        <f t="shared" si="124"/>
        <v>0</v>
      </c>
      <c r="M787" s="51" t="str">
        <f>IF('3. Input Data'!J795=0,"--",'3. Input Data'!J795)</f>
        <v>--</v>
      </c>
      <c r="N787" s="58">
        <f t="shared" si="125"/>
        <v>0</v>
      </c>
      <c r="O787" s="51" t="str">
        <f>IF('3. Input Data'!K795=0,"--",'3. Input Data'!K795)</f>
        <v>--</v>
      </c>
      <c r="P787" s="58">
        <f t="shared" si="126"/>
        <v>0</v>
      </c>
      <c r="Q787" s="51" t="str">
        <f>IF('3. Input Data'!L795=0,"--",'3. Input Data'!L795)</f>
        <v>--</v>
      </c>
      <c r="R787" s="58">
        <f t="shared" si="127"/>
        <v>0</v>
      </c>
      <c r="S787" s="74">
        <f t="shared" si="128"/>
        <v>0</v>
      </c>
      <c r="T787" s="58">
        <f t="shared" si="129"/>
        <v>0</v>
      </c>
    </row>
    <row r="788" spans="1:20" x14ac:dyDescent="0.2">
      <c r="A788" s="71">
        <v>781</v>
      </c>
      <c r="B788" s="39">
        <f>'3. Input Data'!B796</f>
        <v>0</v>
      </c>
      <c r="C788" s="51" t="str">
        <f>IF('3. Input Data'!D796=0,"--",'3. Input Data'!D796)</f>
        <v>--</v>
      </c>
      <c r="D788" s="58">
        <f t="shared" si="120"/>
        <v>0</v>
      </c>
      <c r="E788" s="74" t="str">
        <f>IF('3. Input Data'!E796=0,"--",'3. Input Data'!E796)</f>
        <v>--</v>
      </c>
      <c r="F788" s="58">
        <f t="shared" si="121"/>
        <v>0</v>
      </c>
      <c r="G788" s="51" t="str">
        <f>IF('3. Input Data'!G796=0,"--",'3. Input Data'!G796)</f>
        <v>--</v>
      </c>
      <c r="H788" s="58">
        <f t="shared" si="122"/>
        <v>0</v>
      </c>
      <c r="I788" s="51" t="str">
        <f>IF('3. Input Data'!H796=0,"--",'3. Input Data'!H796)</f>
        <v>--</v>
      </c>
      <c r="J788" s="58">
        <f t="shared" si="123"/>
        <v>0</v>
      </c>
      <c r="K788" s="51" t="str">
        <f>IF('3. Input Data'!I796=0,"--",'3. Input Data'!I796)</f>
        <v>--</v>
      </c>
      <c r="L788" s="58">
        <f t="shared" si="124"/>
        <v>0</v>
      </c>
      <c r="M788" s="51" t="str">
        <f>IF('3. Input Data'!J796=0,"--",'3. Input Data'!J796)</f>
        <v>--</v>
      </c>
      <c r="N788" s="58">
        <f t="shared" si="125"/>
        <v>0</v>
      </c>
      <c r="O788" s="51" t="str">
        <f>IF('3. Input Data'!K796=0,"--",'3. Input Data'!K796)</f>
        <v>--</v>
      </c>
      <c r="P788" s="58">
        <f t="shared" si="126"/>
        <v>0</v>
      </c>
      <c r="Q788" s="51" t="str">
        <f>IF('3. Input Data'!L796=0,"--",'3. Input Data'!L796)</f>
        <v>--</v>
      </c>
      <c r="R788" s="58">
        <f t="shared" si="127"/>
        <v>0</v>
      </c>
      <c r="S788" s="74">
        <f t="shared" si="128"/>
        <v>0</v>
      </c>
      <c r="T788" s="58">
        <f t="shared" si="129"/>
        <v>0</v>
      </c>
    </row>
    <row r="789" spans="1:20" x14ac:dyDescent="0.2">
      <c r="A789" s="71">
        <v>782</v>
      </c>
      <c r="B789" s="39">
        <f>'3. Input Data'!B797</f>
        <v>0</v>
      </c>
      <c r="C789" s="51" t="str">
        <f>IF('3. Input Data'!D797=0,"--",'3. Input Data'!D797)</f>
        <v>--</v>
      </c>
      <c r="D789" s="58">
        <f t="shared" si="120"/>
        <v>0</v>
      </c>
      <c r="E789" s="74" t="str">
        <f>IF('3. Input Data'!E797=0,"--",'3. Input Data'!E797)</f>
        <v>--</v>
      </c>
      <c r="F789" s="58">
        <f t="shared" si="121"/>
        <v>0</v>
      </c>
      <c r="G789" s="51" t="str">
        <f>IF('3. Input Data'!G797=0,"--",'3. Input Data'!G797)</f>
        <v>--</v>
      </c>
      <c r="H789" s="58">
        <f t="shared" si="122"/>
        <v>0</v>
      </c>
      <c r="I789" s="51" t="str">
        <f>IF('3. Input Data'!H797=0,"--",'3. Input Data'!H797)</f>
        <v>--</v>
      </c>
      <c r="J789" s="58">
        <f t="shared" si="123"/>
        <v>0</v>
      </c>
      <c r="K789" s="51" t="str">
        <f>IF('3. Input Data'!I797=0,"--",'3. Input Data'!I797)</f>
        <v>--</v>
      </c>
      <c r="L789" s="58">
        <f t="shared" si="124"/>
        <v>0</v>
      </c>
      <c r="M789" s="51" t="str">
        <f>IF('3. Input Data'!J797=0,"--",'3. Input Data'!J797)</f>
        <v>--</v>
      </c>
      <c r="N789" s="58">
        <f t="shared" si="125"/>
        <v>0</v>
      </c>
      <c r="O789" s="51" t="str">
        <f>IF('3. Input Data'!K797=0,"--",'3. Input Data'!K797)</f>
        <v>--</v>
      </c>
      <c r="P789" s="58">
        <f t="shared" si="126"/>
        <v>0</v>
      </c>
      <c r="Q789" s="51" t="str">
        <f>IF('3. Input Data'!L797=0,"--",'3. Input Data'!L797)</f>
        <v>--</v>
      </c>
      <c r="R789" s="58">
        <f t="shared" si="127"/>
        <v>0</v>
      </c>
      <c r="S789" s="74">
        <f t="shared" si="128"/>
        <v>0</v>
      </c>
      <c r="T789" s="58">
        <f t="shared" si="129"/>
        <v>0</v>
      </c>
    </row>
    <row r="790" spans="1:20" x14ac:dyDescent="0.2">
      <c r="A790" s="71">
        <v>783</v>
      </c>
      <c r="B790" s="39">
        <f>'3. Input Data'!B798</f>
        <v>0</v>
      </c>
      <c r="C790" s="51" t="str">
        <f>IF('3. Input Data'!D798=0,"--",'3. Input Data'!D798)</f>
        <v>--</v>
      </c>
      <c r="D790" s="58">
        <f t="shared" si="120"/>
        <v>0</v>
      </c>
      <c r="E790" s="74" t="str">
        <f>IF('3. Input Data'!E798=0,"--",'3. Input Data'!E798)</f>
        <v>--</v>
      </c>
      <c r="F790" s="58">
        <f t="shared" si="121"/>
        <v>0</v>
      </c>
      <c r="G790" s="51" t="str">
        <f>IF('3. Input Data'!G798=0,"--",'3. Input Data'!G798)</f>
        <v>--</v>
      </c>
      <c r="H790" s="58">
        <f t="shared" si="122"/>
        <v>0</v>
      </c>
      <c r="I790" s="51" t="str">
        <f>IF('3. Input Data'!H798=0,"--",'3. Input Data'!H798)</f>
        <v>--</v>
      </c>
      <c r="J790" s="58">
        <f t="shared" si="123"/>
        <v>0</v>
      </c>
      <c r="K790" s="51" t="str">
        <f>IF('3. Input Data'!I798=0,"--",'3. Input Data'!I798)</f>
        <v>--</v>
      </c>
      <c r="L790" s="58">
        <f t="shared" si="124"/>
        <v>0</v>
      </c>
      <c r="M790" s="51" t="str">
        <f>IF('3. Input Data'!J798=0,"--",'3. Input Data'!J798)</f>
        <v>--</v>
      </c>
      <c r="N790" s="58">
        <f t="shared" si="125"/>
        <v>0</v>
      </c>
      <c r="O790" s="51" t="str">
        <f>IF('3. Input Data'!K798=0,"--",'3. Input Data'!K798)</f>
        <v>--</v>
      </c>
      <c r="P790" s="58">
        <f t="shared" si="126"/>
        <v>0</v>
      </c>
      <c r="Q790" s="51" t="str">
        <f>IF('3. Input Data'!L798=0,"--",'3. Input Data'!L798)</f>
        <v>--</v>
      </c>
      <c r="R790" s="58">
        <f t="shared" si="127"/>
        <v>0</v>
      </c>
      <c r="S790" s="74">
        <f t="shared" si="128"/>
        <v>0</v>
      </c>
      <c r="T790" s="58">
        <f t="shared" si="129"/>
        <v>0</v>
      </c>
    </row>
    <row r="791" spans="1:20" x14ac:dyDescent="0.2">
      <c r="A791" s="71">
        <v>784</v>
      </c>
      <c r="B791" s="39">
        <f>'3. Input Data'!B799</f>
        <v>0</v>
      </c>
      <c r="C791" s="51" t="str">
        <f>IF('3. Input Data'!D799=0,"--",'3. Input Data'!D799)</f>
        <v>--</v>
      </c>
      <c r="D791" s="58">
        <f t="shared" si="120"/>
        <v>0</v>
      </c>
      <c r="E791" s="74" t="str">
        <f>IF('3. Input Data'!E799=0,"--",'3. Input Data'!E799)</f>
        <v>--</v>
      </c>
      <c r="F791" s="58">
        <f t="shared" si="121"/>
        <v>0</v>
      </c>
      <c r="G791" s="51" t="str">
        <f>IF('3. Input Data'!G799=0,"--",'3. Input Data'!G799)</f>
        <v>--</v>
      </c>
      <c r="H791" s="58">
        <f t="shared" si="122"/>
        <v>0</v>
      </c>
      <c r="I791" s="51" t="str">
        <f>IF('3. Input Data'!H799=0,"--",'3. Input Data'!H799)</f>
        <v>--</v>
      </c>
      <c r="J791" s="58">
        <f t="shared" si="123"/>
        <v>0</v>
      </c>
      <c r="K791" s="51" t="str">
        <f>IF('3. Input Data'!I799=0,"--",'3. Input Data'!I799)</f>
        <v>--</v>
      </c>
      <c r="L791" s="58">
        <f t="shared" si="124"/>
        <v>0</v>
      </c>
      <c r="M791" s="51" t="str">
        <f>IF('3. Input Data'!J799=0,"--",'3. Input Data'!J799)</f>
        <v>--</v>
      </c>
      <c r="N791" s="58">
        <f t="shared" si="125"/>
        <v>0</v>
      </c>
      <c r="O791" s="51" t="str">
        <f>IF('3. Input Data'!K799=0,"--",'3. Input Data'!K799)</f>
        <v>--</v>
      </c>
      <c r="P791" s="58">
        <f t="shared" si="126"/>
        <v>0</v>
      </c>
      <c r="Q791" s="51" t="str">
        <f>IF('3. Input Data'!L799=0,"--",'3. Input Data'!L799)</f>
        <v>--</v>
      </c>
      <c r="R791" s="58">
        <f t="shared" si="127"/>
        <v>0</v>
      </c>
      <c r="S791" s="74">
        <f t="shared" si="128"/>
        <v>0</v>
      </c>
      <c r="T791" s="58">
        <f t="shared" si="129"/>
        <v>0</v>
      </c>
    </row>
    <row r="792" spans="1:20" x14ac:dyDescent="0.2">
      <c r="A792" s="71">
        <v>785</v>
      </c>
      <c r="B792" s="39">
        <f>'3. Input Data'!B800</f>
        <v>0</v>
      </c>
      <c r="C792" s="51" t="str">
        <f>IF('3. Input Data'!D800=0,"--",'3. Input Data'!D800)</f>
        <v>--</v>
      </c>
      <c r="D792" s="58">
        <f t="shared" si="120"/>
        <v>0</v>
      </c>
      <c r="E792" s="74" t="str">
        <f>IF('3. Input Data'!E800=0,"--",'3. Input Data'!E800)</f>
        <v>--</v>
      </c>
      <c r="F792" s="58">
        <f t="shared" si="121"/>
        <v>0</v>
      </c>
      <c r="G792" s="51" t="str">
        <f>IF('3. Input Data'!G800=0,"--",'3. Input Data'!G800)</f>
        <v>--</v>
      </c>
      <c r="H792" s="58">
        <f t="shared" si="122"/>
        <v>0</v>
      </c>
      <c r="I792" s="51" t="str">
        <f>IF('3. Input Data'!H800=0,"--",'3. Input Data'!H800)</f>
        <v>--</v>
      </c>
      <c r="J792" s="58">
        <f t="shared" si="123"/>
        <v>0</v>
      </c>
      <c r="K792" s="51" t="str">
        <f>IF('3. Input Data'!I800=0,"--",'3. Input Data'!I800)</f>
        <v>--</v>
      </c>
      <c r="L792" s="58">
        <f t="shared" si="124"/>
        <v>0</v>
      </c>
      <c r="M792" s="51" t="str">
        <f>IF('3. Input Data'!J800=0,"--",'3. Input Data'!J800)</f>
        <v>--</v>
      </c>
      <c r="N792" s="58">
        <f t="shared" si="125"/>
        <v>0</v>
      </c>
      <c r="O792" s="51" t="str">
        <f>IF('3. Input Data'!K800=0,"--",'3. Input Data'!K800)</f>
        <v>--</v>
      </c>
      <c r="P792" s="58">
        <f t="shared" si="126"/>
        <v>0</v>
      </c>
      <c r="Q792" s="51" t="str">
        <f>IF('3. Input Data'!L800=0,"--",'3. Input Data'!L800)</f>
        <v>--</v>
      </c>
      <c r="R792" s="58">
        <f t="shared" si="127"/>
        <v>0</v>
      </c>
      <c r="S792" s="74">
        <f t="shared" si="128"/>
        <v>0</v>
      </c>
      <c r="T792" s="58">
        <f t="shared" si="129"/>
        <v>0</v>
      </c>
    </row>
    <row r="793" spans="1:20" x14ac:dyDescent="0.2">
      <c r="A793" s="71">
        <v>786</v>
      </c>
      <c r="B793" s="39">
        <f>'3. Input Data'!B801</f>
        <v>0</v>
      </c>
      <c r="C793" s="51" t="str">
        <f>IF('3. Input Data'!D801=0,"--",'3. Input Data'!D801)</f>
        <v>--</v>
      </c>
      <c r="D793" s="58">
        <f t="shared" si="120"/>
        <v>0</v>
      </c>
      <c r="E793" s="74" t="str">
        <f>IF('3. Input Data'!E801=0,"--",'3. Input Data'!E801)</f>
        <v>--</v>
      </c>
      <c r="F793" s="58">
        <f t="shared" si="121"/>
        <v>0</v>
      </c>
      <c r="G793" s="51" t="str">
        <f>IF('3. Input Data'!G801=0,"--",'3. Input Data'!G801)</f>
        <v>--</v>
      </c>
      <c r="H793" s="58">
        <f t="shared" si="122"/>
        <v>0</v>
      </c>
      <c r="I793" s="51" t="str">
        <f>IF('3. Input Data'!H801=0,"--",'3. Input Data'!H801)</f>
        <v>--</v>
      </c>
      <c r="J793" s="58">
        <f t="shared" si="123"/>
        <v>0</v>
      </c>
      <c r="K793" s="51" t="str">
        <f>IF('3. Input Data'!I801=0,"--",'3. Input Data'!I801)</f>
        <v>--</v>
      </c>
      <c r="L793" s="58">
        <f t="shared" si="124"/>
        <v>0</v>
      </c>
      <c r="M793" s="51" t="str">
        <f>IF('3. Input Data'!J801=0,"--",'3. Input Data'!J801)</f>
        <v>--</v>
      </c>
      <c r="N793" s="58">
        <f t="shared" si="125"/>
        <v>0</v>
      </c>
      <c r="O793" s="51" t="str">
        <f>IF('3. Input Data'!K801=0,"--",'3. Input Data'!K801)</f>
        <v>--</v>
      </c>
      <c r="P793" s="58">
        <f t="shared" si="126"/>
        <v>0</v>
      </c>
      <c r="Q793" s="51" t="str">
        <f>IF('3. Input Data'!L801=0,"--",'3. Input Data'!L801)</f>
        <v>--</v>
      </c>
      <c r="R793" s="58">
        <f t="shared" si="127"/>
        <v>0</v>
      </c>
      <c r="S793" s="74">
        <f t="shared" si="128"/>
        <v>0</v>
      </c>
      <c r="T793" s="58">
        <f t="shared" si="129"/>
        <v>0</v>
      </c>
    </row>
    <row r="794" spans="1:20" x14ac:dyDescent="0.2">
      <c r="A794" s="71">
        <v>787</v>
      </c>
      <c r="B794" s="39">
        <f>'3. Input Data'!B802</f>
        <v>0</v>
      </c>
      <c r="C794" s="51" t="str">
        <f>IF('3. Input Data'!D802=0,"--",'3. Input Data'!D802)</f>
        <v>--</v>
      </c>
      <c r="D794" s="58">
        <f t="shared" si="120"/>
        <v>0</v>
      </c>
      <c r="E794" s="74" t="str">
        <f>IF('3. Input Data'!E802=0,"--",'3. Input Data'!E802)</f>
        <v>--</v>
      </c>
      <c r="F794" s="58">
        <f t="shared" si="121"/>
        <v>0</v>
      </c>
      <c r="G794" s="51" t="str">
        <f>IF('3. Input Data'!G802=0,"--",'3. Input Data'!G802)</f>
        <v>--</v>
      </c>
      <c r="H794" s="58">
        <f t="shared" si="122"/>
        <v>0</v>
      </c>
      <c r="I794" s="51" t="str">
        <f>IF('3. Input Data'!H802=0,"--",'3. Input Data'!H802)</f>
        <v>--</v>
      </c>
      <c r="J794" s="58">
        <f t="shared" si="123"/>
        <v>0</v>
      </c>
      <c r="K794" s="51" t="str">
        <f>IF('3. Input Data'!I802=0,"--",'3. Input Data'!I802)</f>
        <v>--</v>
      </c>
      <c r="L794" s="58">
        <f t="shared" si="124"/>
        <v>0</v>
      </c>
      <c r="M794" s="51" t="str">
        <f>IF('3. Input Data'!J802=0,"--",'3. Input Data'!J802)</f>
        <v>--</v>
      </c>
      <c r="N794" s="58">
        <f t="shared" si="125"/>
        <v>0</v>
      </c>
      <c r="O794" s="51" t="str">
        <f>IF('3. Input Data'!K802=0,"--",'3. Input Data'!K802)</f>
        <v>--</v>
      </c>
      <c r="P794" s="58">
        <f t="shared" si="126"/>
        <v>0</v>
      </c>
      <c r="Q794" s="51" t="str">
        <f>IF('3. Input Data'!L802=0,"--",'3. Input Data'!L802)</f>
        <v>--</v>
      </c>
      <c r="R794" s="58">
        <f t="shared" si="127"/>
        <v>0</v>
      </c>
      <c r="S794" s="74">
        <f t="shared" si="128"/>
        <v>0</v>
      </c>
      <c r="T794" s="58">
        <f t="shared" si="129"/>
        <v>0</v>
      </c>
    </row>
    <row r="795" spans="1:20" x14ac:dyDescent="0.2">
      <c r="A795" s="71">
        <v>788</v>
      </c>
      <c r="B795" s="39">
        <f>'3. Input Data'!B803</f>
        <v>0</v>
      </c>
      <c r="C795" s="51" t="str">
        <f>IF('3. Input Data'!D803=0,"--",'3. Input Data'!D803)</f>
        <v>--</v>
      </c>
      <c r="D795" s="58">
        <f t="shared" si="120"/>
        <v>0</v>
      </c>
      <c r="E795" s="74" t="str">
        <f>IF('3. Input Data'!E803=0,"--",'3. Input Data'!E803)</f>
        <v>--</v>
      </c>
      <c r="F795" s="58">
        <f t="shared" si="121"/>
        <v>0</v>
      </c>
      <c r="G795" s="51" t="str">
        <f>IF('3. Input Data'!G803=0,"--",'3. Input Data'!G803)</f>
        <v>--</v>
      </c>
      <c r="H795" s="58">
        <f t="shared" si="122"/>
        <v>0</v>
      </c>
      <c r="I795" s="51" t="str">
        <f>IF('3. Input Data'!H803=0,"--",'3. Input Data'!H803)</f>
        <v>--</v>
      </c>
      <c r="J795" s="58">
        <f t="shared" si="123"/>
        <v>0</v>
      </c>
      <c r="K795" s="51" t="str">
        <f>IF('3. Input Data'!I803=0,"--",'3. Input Data'!I803)</f>
        <v>--</v>
      </c>
      <c r="L795" s="58">
        <f t="shared" si="124"/>
        <v>0</v>
      </c>
      <c r="M795" s="51" t="str">
        <f>IF('3. Input Data'!J803=0,"--",'3. Input Data'!J803)</f>
        <v>--</v>
      </c>
      <c r="N795" s="58">
        <f t="shared" si="125"/>
        <v>0</v>
      </c>
      <c r="O795" s="51" t="str">
        <f>IF('3. Input Data'!K803=0,"--",'3. Input Data'!K803)</f>
        <v>--</v>
      </c>
      <c r="P795" s="58">
        <f t="shared" si="126"/>
        <v>0</v>
      </c>
      <c r="Q795" s="51" t="str">
        <f>IF('3. Input Data'!L803=0,"--",'3. Input Data'!L803)</f>
        <v>--</v>
      </c>
      <c r="R795" s="58">
        <f t="shared" si="127"/>
        <v>0</v>
      </c>
      <c r="S795" s="74">
        <f t="shared" si="128"/>
        <v>0</v>
      </c>
      <c r="T795" s="58">
        <f t="shared" si="129"/>
        <v>0</v>
      </c>
    </row>
    <row r="796" spans="1:20" x14ac:dyDescent="0.2">
      <c r="A796" s="71">
        <v>789</v>
      </c>
      <c r="B796" s="39">
        <f>'3. Input Data'!B804</f>
        <v>0</v>
      </c>
      <c r="C796" s="51" t="str">
        <f>IF('3. Input Data'!D804=0,"--",'3. Input Data'!D804)</f>
        <v>--</v>
      </c>
      <c r="D796" s="58">
        <f t="shared" si="120"/>
        <v>0</v>
      </c>
      <c r="E796" s="74" t="str">
        <f>IF('3. Input Data'!E804=0,"--",'3. Input Data'!E804)</f>
        <v>--</v>
      </c>
      <c r="F796" s="58">
        <f t="shared" si="121"/>
        <v>0</v>
      </c>
      <c r="G796" s="51" t="str">
        <f>IF('3. Input Data'!G804=0,"--",'3. Input Data'!G804)</f>
        <v>--</v>
      </c>
      <c r="H796" s="58">
        <f t="shared" si="122"/>
        <v>0</v>
      </c>
      <c r="I796" s="51" t="str">
        <f>IF('3. Input Data'!H804=0,"--",'3. Input Data'!H804)</f>
        <v>--</v>
      </c>
      <c r="J796" s="58">
        <f t="shared" si="123"/>
        <v>0</v>
      </c>
      <c r="K796" s="51" t="str">
        <f>IF('3. Input Data'!I804=0,"--",'3. Input Data'!I804)</f>
        <v>--</v>
      </c>
      <c r="L796" s="58">
        <f t="shared" si="124"/>
        <v>0</v>
      </c>
      <c r="M796" s="51" t="str">
        <f>IF('3. Input Data'!J804=0,"--",'3. Input Data'!J804)</f>
        <v>--</v>
      </c>
      <c r="N796" s="58">
        <f t="shared" si="125"/>
        <v>0</v>
      </c>
      <c r="O796" s="51" t="str">
        <f>IF('3. Input Data'!K804=0,"--",'3. Input Data'!K804)</f>
        <v>--</v>
      </c>
      <c r="P796" s="58">
        <f t="shared" si="126"/>
        <v>0</v>
      </c>
      <c r="Q796" s="51" t="str">
        <f>IF('3. Input Data'!L804=0,"--",'3. Input Data'!L804)</f>
        <v>--</v>
      </c>
      <c r="R796" s="58">
        <f t="shared" si="127"/>
        <v>0</v>
      </c>
      <c r="S796" s="74">
        <f t="shared" si="128"/>
        <v>0</v>
      </c>
      <c r="T796" s="58">
        <f t="shared" si="129"/>
        <v>0</v>
      </c>
    </row>
    <row r="797" spans="1:20" x14ac:dyDescent="0.2">
      <c r="A797" s="71">
        <v>790</v>
      </c>
      <c r="B797" s="39">
        <f>'3. Input Data'!B805</f>
        <v>0</v>
      </c>
      <c r="C797" s="51" t="str">
        <f>IF('3. Input Data'!D805=0,"--",'3. Input Data'!D805)</f>
        <v>--</v>
      </c>
      <c r="D797" s="58">
        <f t="shared" si="120"/>
        <v>0</v>
      </c>
      <c r="E797" s="74" t="str">
        <f>IF('3. Input Data'!E805=0,"--",'3. Input Data'!E805)</f>
        <v>--</v>
      </c>
      <c r="F797" s="58">
        <f t="shared" si="121"/>
        <v>0</v>
      </c>
      <c r="G797" s="51" t="str">
        <f>IF('3. Input Data'!G805=0,"--",'3. Input Data'!G805)</f>
        <v>--</v>
      </c>
      <c r="H797" s="58">
        <f t="shared" si="122"/>
        <v>0</v>
      </c>
      <c r="I797" s="51" t="str">
        <f>IF('3. Input Data'!H805=0,"--",'3. Input Data'!H805)</f>
        <v>--</v>
      </c>
      <c r="J797" s="58">
        <f t="shared" si="123"/>
        <v>0</v>
      </c>
      <c r="K797" s="51" t="str">
        <f>IF('3. Input Data'!I805=0,"--",'3. Input Data'!I805)</f>
        <v>--</v>
      </c>
      <c r="L797" s="58">
        <f t="shared" si="124"/>
        <v>0</v>
      </c>
      <c r="M797" s="51" t="str">
        <f>IF('3. Input Data'!J805=0,"--",'3. Input Data'!J805)</f>
        <v>--</v>
      </c>
      <c r="N797" s="58">
        <f t="shared" si="125"/>
        <v>0</v>
      </c>
      <c r="O797" s="51" t="str">
        <f>IF('3. Input Data'!K805=0,"--",'3. Input Data'!K805)</f>
        <v>--</v>
      </c>
      <c r="P797" s="58">
        <f t="shared" si="126"/>
        <v>0</v>
      </c>
      <c r="Q797" s="51" t="str">
        <f>IF('3. Input Data'!L805=0,"--",'3. Input Data'!L805)</f>
        <v>--</v>
      </c>
      <c r="R797" s="58">
        <f t="shared" si="127"/>
        <v>0</v>
      </c>
      <c r="S797" s="74">
        <f t="shared" si="128"/>
        <v>0</v>
      </c>
      <c r="T797" s="58">
        <f t="shared" si="129"/>
        <v>0</v>
      </c>
    </row>
    <row r="798" spans="1:20" x14ac:dyDescent="0.2">
      <c r="A798" s="71">
        <v>791</v>
      </c>
      <c r="B798" s="39">
        <f>'3. Input Data'!B806</f>
        <v>0</v>
      </c>
      <c r="C798" s="51" t="str">
        <f>IF('3. Input Data'!D806=0,"--",'3. Input Data'!D806)</f>
        <v>--</v>
      </c>
      <c r="D798" s="58">
        <f t="shared" si="120"/>
        <v>0</v>
      </c>
      <c r="E798" s="74" t="str">
        <f>IF('3. Input Data'!E806=0,"--",'3. Input Data'!E806)</f>
        <v>--</v>
      </c>
      <c r="F798" s="58">
        <f t="shared" si="121"/>
        <v>0</v>
      </c>
      <c r="G798" s="51" t="str">
        <f>IF('3. Input Data'!G806=0,"--",'3. Input Data'!G806)</f>
        <v>--</v>
      </c>
      <c r="H798" s="58">
        <f t="shared" si="122"/>
        <v>0</v>
      </c>
      <c r="I798" s="51" t="str">
        <f>IF('3. Input Data'!H806=0,"--",'3. Input Data'!H806)</f>
        <v>--</v>
      </c>
      <c r="J798" s="58">
        <f t="shared" si="123"/>
        <v>0</v>
      </c>
      <c r="K798" s="51" t="str">
        <f>IF('3. Input Data'!I806=0,"--",'3. Input Data'!I806)</f>
        <v>--</v>
      </c>
      <c r="L798" s="58">
        <f t="shared" si="124"/>
        <v>0</v>
      </c>
      <c r="M798" s="51" t="str">
        <f>IF('3. Input Data'!J806=0,"--",'3. Input Data'!J806)</f>
        <v>--</v>
      </c>
      <c r="N798" s="58">
        <f t="shared" si="125"/>
        <v>0</v>
      </c>
      <c r="O798" s="51" t="str">
        <f>IF('3. Input Data'!K806=0,"--",'3. Input Data'!K806)</f>
        <v>--</v>
      </c>
      <c r="P798" s="58">
        <f t="shared" si="126"/>
        <v>0</v>
      </c>
      <c r="Q798" s="51" t="str">
        <f>IF('3. Input Data'!L806=0,"--",'3. Input Data'!L806)</f>
        <v>--</v>
      </c>
      <c r="R798" s="58">
        <f t="shared" si="127"/>
        <v>0</v>
      </c>
      <c r="S798" s="74">
        <f t="shared" si="128"/>
        <v>0</v>
      </c>
      <c r="T798" s="58">
        <f t="shared" si="129"/>
        <v>0</v>
      </c>
    </row>
    <row r="799" spans="1:20" x14ac:dyDescent="0.2">
      <c r="A799" s="71">
        <v>792</v>
      </c>
      <c r="B799" s="39">
        <f>'3. Input Data'!B807</f>
        <v>0</v>
      </c>
      <c r="C799" s="51" t="str">
        <f>IF('3. Input Data'!D807=0,"--",'3. Input Data'!D807)</f>
        <v>--</v>
      </c>
      <c r="D799" s="58">
        <f t="shared" si="120"/>
        <v>0</v>
      </c>
      <c r="E799" s="74" t="str">
        <f>IF('3. Input Data'!E807=0,"--",'3. Input Data'!E807)</f>
        <v>--</v>
      </c>
      <c r="F799" s="58">
        <f t="shared" si="121"/>
        <v>0</v>
      </c>
      <c r="G799" s="51" t="str">
        <f>IF('3. Input Data'!G807=0,"--",'3. Input Data'!G807)</f>
        <v>--</v>
      </c>
      <c r="H799" s="58">
        <f t="shared" si="122"/>
        <v>0</v>
      </c>
      <c r="I799" s="51" t="str">
        <f>IF('3. Input Data'!H807=0,"--",'3. Input Data'!H807)</f>
        <v>--</v>
      </c>
      <c r="J799" s="58">
        <f t="shared" si="123"/>
        <v>0</v>
      </c>
      <c r="K799" s="51" t="str">
        <f>IF('3. Input Data'!I807=0,"--",'3. Input Data'!I807)</f>
        <v>--</v>
      </c>
      <c r="L799" s="58">
        <f t="shared" si="124"/>
        <v>0</v>
      </c>
      <c r="M799" s="51" t="str">
        <f>IF('3. Input Data'!J807=0,"--",'3. Input Data'!J807)</f>
        <v>--</v>
      </c>
      <c r="N799" s="58">
        <f t="shared" si="125"/>
        <v>0</v>
      </c>
      <c r="O799" s="51" t="str">
        <f>IF('3. Input Data'!K807=0,"--",'3. Input Data'!K807)</f>
        <v>--</v>
      </c>
      <c r="P799" s="58">
        <f t="shared" si="126"/>
        <v>0</v>
      </c>
      <c r="Q799" s="51" t="str">
        <f>IF('3. Input Data'!L807=0,"--",'3. Input Data'!L807)</f>
        <v>--</v>
      </c>
      <c r="R799" s="58">
        <f t="shared" si="127"/>
        <v>0</v>
      </c>
      <c r="S799" s="74">
        <f t="shared" si="128"/>
        <v>0</v>
      </c>
      <c r="T799" s="58">
        <f t="shared" si="129"/>
        <v>0</v>
      </c>
    </row>
    <row r="800" spans="1:20" x14ac:dyDescent="0.2">
      <c r="A800" s="71">
        <v>793</v>
      </c>
      <c r="B800" s="39">
        <f>'3. Input Data'!B808</f>
        <v>0</v>
      </c>
      <c r="C800" s="51" t="str">
        <f>IF('3. Input Data'!D808=0,"--",'3. Input Data'!D808)</f>
        <v>--</v>
      </c>
      <c r="D800" s="58">
        <f t="shared" si="120"/>
        <v>0</v>
      </c>
      <c r="E800" s="74" t="str">
        <f>IF('3. Input Data'!E808=0,"--",'3. Input Data'!E808)</f>
        <v>--</v>
      </c>
      <c r="F800" s="58">
        <f t="shared" si="121"/>
        <v>0</v>
      </c>
      <c r="G800" s="51" t="str">
        <f>IF('3. Input Data'!G808=0,"--",'3. Input Data'!G808)</f>
        <v>--</v>
      </c>
      <c r="H800" s="58">
        <f t="shared" si="122"/>
        <v>0</v>
      </c>
      <c r="I800" s="51" t="str">
        <f>IF('3. Input Data'!H808=0,"--",'3. Input Data'!H808)</f>
        <v>--</v>
      </c>
      <c r="J800" s="58">
        <f t="shared" si="123"/>
        <v>0</v>
      </c>
      <c r="K800" s="51" t="str">
        <f>IF('3. Input Data'!I808=0,"--",'3. Input Data'!I808)</f>
        <v>--</v>
      </c>
      <c r="L800" s="58">
        <f t="shared" si="124"/>
        <v>0</v>
      </c>
      <c r="M800" s="51" t="str">
        <f>IF('3. Input Data'!J808=0,"--",'3. Input Data'!J808)</f>
        <v>--</v>
      </c>
      <c r="N800" s="58">
        <f t="shared" si="125"/>
        <v>0</v>
      </c>
      <c r="O800" s="51" t="str">
        <f>IF('3. Input Data'!K808=0,"--",'3. Input Data'!K808)</f>
        <v>--</v>
      </c>
      <c r="P800" s="58">
        <f t="shared" si="126"/>
        <v>0</v>
      </c>
      <c r="Q800" s="51" t="str">
        <f>IF('3. Input Data'!L808=0,"--",'3. Input Data'!L808)</f>
        <v>--</v>
      </c>
      <c r="R800" s="58">
        <f t="shared" si="127"/>
        <v>0</v>
      </c>
      <c r="S800" s="74">
        <f t="shared" si="128"/>
        <v>0</v>
      </c>
      <c r="T800" s="58">
        <f t="shared" si="129"/>
        <v>0</v>
      </c>
    </row>
    <row r="801" spans="1:20" x14ac:dyDescent="0.2">
      <c r="A801" s="71">
        <v>794</v>
      </c>
      <c r="B801" s="39">
        <f>'3. Input Data'!B809</f>
        <v>0</v>
      </c>
      <c r="C801" s="51" t="str">
        <f>IF('3. Input Data'!D809=0,"--",'3. Input Data'!D809)</f>
        <v>--</v>
      </c>
      <c r="D801" s="58">
        <f t="shared" si="120"/>
        <v>0</v>
      </c>
      <c r="E801" s="74" t="str">
        <f>IF('3. Input Data'!E809=0,"--",'3. Input Data'!E809)</f>
        <v>--</v>
      </c>
      <c r="F801" s="58">
        <f t="shared" si="121"/>
        <v>0</v>
      </c>
      <c r="G801" s="51" t="str">
        <f>IF('3. Input Data'!G809=0,"--",'3. Input Data'!G809)</f>
        <v>--</v>
      </c>
      <c r="H801" s="58">
        <f t="shared" si="122"/>
        <v>0</v>
      </c>
      <c r="I801" s="51" t="str">
        <f>IF('3. Input Data'!H809=0,"--",'3. Input Data'!H809)</f>
        <v>--</v>
      </c>
      <c r="J801" s="58">
        <f t="shared" si="123"/>
        <v>0</v>
      </c>
      <c r="K801" s="51" t="str">
        <f>IF('3. Input Data'!I809=0,"--",'3. Input Data'!I809)</f>
        <v>--</v>
      </c>
      <c r="L801" s="58">
        <f t="shared" si="124"/>
        <v>0</v>
      </c>
      <c r="M801" s="51" t="str">
        <f>IF('3. Input Data'!J809=0,"--",'3. Input Data'!J809)</f>
        <v>--</v>
      </c>
      <c r="N801" s="58">
        <f t="shared" si="125"/>
        <v>0</v>
      </c>
      <c r="O801" s="51" t="str">
        <f>IF('3. Input Data'!K809=0,"--",'3. Input Data'!K809)</f>
        <v>--</v>
      </c>
      <c r="P801" s="58">
        <f t="shared" si="126"/>
        <v>0</v>
      </c>
      <c r="Q801" s="51" t="str">
        <f>IF('3. Input Data'!L809=0,"--",'3. Input Data'!L809)</f>
        <v>--</v>
      </c>
      <c r="R801" s="58">
        <f t="shared" si="127"/>
        <v>0</v>
      </c>
      <c r="S801" s="74">
        <f t="shared" si="128"/>
        <v>0</v>
      </c>
      <c r="T801" s="58">
        <f t="shared" si="129"/>
        <v>0</v>
      </c>
    </row>
    <row r="802" spans="1:20" x14ac:dyDescent="0.2">
      <c r="A802" s="71">
        <v>795</v>
      </c>
      <c r="B802" s="39">
        <f>'3. Input Data'!B810</f>
        <v>0</v>
      </c>
      <c r="C802" s="51" t="str">
        <f>IF('3. Input Data'!D810=0,"--",'3. Input Data'!D810)</f>
        <v>--</v>
      </c>
      <c r="D802" s="58">
        <f t="shared" si="120"/>
        <v>0</v>
      </c>
      <c r="E802" s="74" t="str">
        <f>IF('3. Input Data'!E810=0,"--",'3. Input Data'!E810)</f>
        <v>--</v>
      </c>
      <c r="F802" s="58">
        <f t="shared" si="121"/>
        <v>0</v>
      </c>
      <c r="G802" s="51" t="str">
        <f>IF('3. Input Data'!G810=0,"--",'3. Input Data'!G810)</f>
        <v>--</v>
      </c>
      <c r="H802" s="58">
        <f t="shared" si="122"/>
        <v>0</v>
      </c>
      <c r="I802" s="51" t="str">
        <f>IF('3. Input Data'!H810=0,"--",'3. Input Data'!H810)</f>
        <v>--</v>
      </c>
      <c r="J802" s="58">
        <f t="shared" si="123"/>
        <v>0</v>
      </c>
      <c r="K802" s="51" t="str">
        <f>IF('3. Input Data'!I810=0,"--",'3. Input Data'!I810)</f>
        <v>--</v>
      </c>
      <c r="L802" s="58">
        <f t="shared" si="124"/>
        <v>0</v>
      </c>
      <c r="M802" s="51" t="str">
        <f>IF('3. Input Data'!J810=0,"--",'3. Input Data'!J810)</f>
        <v>--</v>
      </c>
      <c r="N802" s="58">
        <f t="shared" si="125"/>
        <v>0</v>
      </c>
      <c r="O802" s="51" t="str">
        <f>IF('3. Input Data'!K810=0,"--",'3. Input Data'!K810)</f>
        <v>--</v>
      </c>
      <c r="P802" s="58">
        <f t="shared" si="126"/>
        <v>0</v>
      </c>
      <c r="Q802" s="51" t="str">
        <f>IF('3. Input Data'!L810=0,"--",'3. Input Data'!L810)</f>
        <v>--</v>
      </c>
      <c r="R802" s="58">
        <f t="shared" si="127"/>
        <v>0</v>
      </c>
      <c r="S802" s="74">
        <f t="shared" si="128"/>
        <v>0</v>
      </c>
      <c r="T802" s="58">
        <f t="shared" si="129"/>
        <v>0</v>
      </c>
    </row>
    <row r="803" spans="1:20" x14ac:dyDescent="0.2">
      <c r="A803" s="71">
        <v>796</v>
      </c>
      <c r="B803" s="39">
        <f>'3. Input Data'!B811</f>
        <v>0</v>
      </c>
      <c r="C803" s="51" t="str">
        <f>IF('3. Input Data'!D811=0,"--",'3. Input Data'!D811)</f>
        <v>--</v>
      </c>
      <c r="D803" s="58">
        <f t="shared" si="120"/>
        <v>0</v>
      </c>
      <c r="E803" s="74" t="str">
        <f>IF('3. Input Data'!E811=0,"--",'3. Input Data'!E811)</f>
        <v>--</v>
      </c>
      <c r="F803" s="58">
        <f t="shared" si="121"/>
        <v>0</v>
      </c>
      <c r="G803" s="51" t="str">
        <f>IF('3. Input Data'!G811=0,"--",'3. Input Data'!G811)</f>
        <v>--</v>
      </c>
      <c r="H803" s="58">
        <f t="shared" si="122"/>
        <v>0</v>
      </c>
      <c r="I803" s="51" t="str">
        <f>IF('3. Input Data'!H811=0,"--",'3. Input Data'!H811)</f>
        <v>--</v>
      </c>
      <c r="J803" s="58">
        <f t="shared" si="123"/>
        <v>0</v>
      </c>
      <c r="K803" s="51" t="str">
        <f>IF('3. Input Data'!I811=0,"--",'3. Input Data'!I811)</f>
        <v>--</v>
      </c>
      <c r="L803" s="58">
        <f t="shared" si="124"/>
        <v>0</v>
      </c>
      <c r="M803" s="51" t="str">
        <f>IF('3. Input Data'!J811=0,"--",'3. Input Data'!J811)</f>
        <v>--</v>
      </c>
      <c r="N803" s="58">
        <f t="shared" si="125"/>
        <v>0</v>
      </c>
      <c r="O803" s="51" t="str">
        <f>IF('3. Input Data'!K811=0,"--",'3. Input Data'!K811)</f>
        <v>--</v>
      </c>
      <c r="P803" s="58">
        <f t="shared" si="126"/>
        <v>0</v>
      </c>
      <c r="Q803" s="51" t="str">
        <f>IF('3. Input Data'!L811=0,"--",'3. Input Data'!L811)</f>
        <v>--</v>
      </c>
      <c r="R803" s="58">
        <f t="shared" si="127"/>
        <v>0</v>
      </c>
      <c r="S803" s="74">
        <f t="shared" si="128"/>
        <v>0</v>
      </c>
      <c r="T803" s="58">
        <f t="shared" si="129"/>
        <v>0</v>
      </c>
    </row>
    <row r="804" spans="1:20" x14ac:dyDescent="0.2">
      <c r="A804" s="71">
        <v>797</v>
      </c>
      <c r="B804" s="39">
        <f>'3. Input Data'!B812</f>
        <v>0</v>
      </c>
      <c r="C804" s="51" t="str">
        <f>IF('3. Input Data'!D812=0,"--",'3. Input Data'!D812)</f>
        <v>--</v>
      </c>
      <c r="D804" s="58">
        <f t="shared" si="120"/>
        <v>0</v>
      </c>
      <c r="E804" s="74" t="str">
        <f>IF('3. Input Data'!E812=0,"--",'3. Input Data'!E812)</f>
        <v>--</v>
      </c>
      <c r="F804" s="58">
        <f t="shared" si="121"/>
        <v>0</v>
      </c>
      <c r="G804" s="51" t="str">
        <f>IF('3. Input Data'!G812=0,"--",'3. Input Data'!G812)</f>
        <v>--</v>
      </c>
      <c r="H804" s="58">
        <f t="shared" si="122"/>
        <v>0</v>
      </c>
      <c r="I804" s="51" t="str">
        <f>IF('3. Input Data'!H812=0,"--",'3. Input Data'!H812)</f>
        <v>--</v>
      </c>
      <c r="J804" s="58">
        <f t="shared" si="123"/>
        <v>0</v>
      </c>
      <c r="K804" s="51" t="str">
        <f>IF('3. Input Data'!I812=0,"--",'3. Input Data'!I812)</f>
        <v>--</v>
      </c>
      <c r="L804" s="58">
        <f t="shared" si="124"/>
        <v>0</v>
      </c>
      <c r="M804" s="51" t="str">
        <f>IF('3. Input Data'!J812=0,"--",'3. Input Data'!J812)</f>
        <v>--</v>
      </c>
      <c r="N804" s="58">
        <f t="shared" si="125"/>
        <v>0</v>
      </c>
      <c r="O804" s="51" t="str">
        <f>IF('3. Input Data'!K812=0,"--",'3. Input Data'!K812)</f>
        <v>--</v>
      </c>
      <c r="P804" s="58">
        <f t="shared" si="126"/>
        <v>0</v>
      </c>
      <c r="Q804" s="51" t="str">
        <f>IF('3. Input Data'!L812=0,"--",'3. Input Data'!L812)</f>
        <v>--</v>
      </c>
      <c r="R804" s="58">
        <f t="shared" si="127"/>
        <v>0</v>
      </c>
      <c r="S804" s="74">
        <f t="shared" si="128"/>
        <v>0</v>
      </c>
      <c r="T804" s="58">
        <f t="shared" si="129"/>
        <v>0</v>
      </c>
    </row>
    <row r="805" spans="1:20" x14ac:dyDescent="0.2">
      <c r="A805" s="71">
        <v>798</v>
      </c>
      <c r="B805" s="39">
        <f>'3. Input Data'!B813</f>
        <v>0</v>
      </c>
      <c r="C805" s="51" t="str">
        <f>IF('3. Input Data'!D813=0,"--",'3. Input Data'!D813)</f>
        <v>--</v>
      </c>
      <c r="D805" s="58">
        <f t="shared" si="120"/>
        <v>0</v>
      </c>
      <c r="E805" s="74" t="str">
        <f>IF('3. Input Data'!E813=0,"--",'3. Input Data'!E813)</f>
        <v>--</v>
      </c>
      <c r="F805" s="58">
        <f t="shared" si="121"/>
        <v>0</v>
      </c>
      <c r="G805" s="51" t="str">
        <f>IF('3. Input Data'!G813=0,"--",'3. Input Data'!G813)</f>
        <v>--</v>
      </c>
      <c r="H805" s="58">
        <f t="shared" si="122"/>
        <v>0</v>
      </c>
      <c r="I805" s="51" t="str">
        <f>IF('3. Input Data'!H813=0,"--",'3. Input Data'!H813)</f>
        <v>--</v>
      </c>
      <c r="J805" s="58">
        <f t="shared" si="123"/>
        <v>0</v>
      </c>
      <c r="K805" s="51" t="str">
        <f>IF('3. Input Data'!I813=0,"--",'3. Input Data'!I813)</f>
        <v>--</v>
      </c>
      <c r="L805" s="58">
        <f t="shared" si="124"/>
        <v>0</v>
      </c>
      <c r="M805" s="51" t="str">
        <f>IF('3. Input Data'!J813=0,"--",'3. Input Data'!J813)</f>
        <v>--</v>
      </c>
      <c r="N805" s="58">
        <f t="shared" si="125"/>
        <v>0</v>
      </c>
      <c r="O805" s="51" t="str">
        <f>IF('3. Input Data'!K813=0,"--",'3. Input Data'!K813)</f>
        <v>--</v>
      </c>
      <c r="P805" s="58">
        <f t="shared" si="126"/>
        <v>0</v>
      </c>
      <c r="Q805" s="51" t="str">
        <f>IF('3. Input Data'!L813=0,"--",'3. Input Data'!L813)</f>
        <v>--</v>
      </c>
      <c r="R805" s="58">
        <f t="shared" si="127"/>
        <v>0</v>
      </c>
      <c r="S805" s="74">
        <f t="shared" si="128"/>
        <v>0</v>
      </c>
      <c r="T805" s="58">
        <f t="shared" si="129"/>
        <v>0</v>
      </c>
    </row>
    <row r="806" spans="1:20" x14ac:dyDescent="0.2">
      <c r="A806" s="71">
        <v>799</v>
      </c>
      <c r="B806" s="39">
        <f>'3. Input Data'!B814</f>
        <v>0</v>
      </c>
      <c r="C806" s="51" t="str">
        <f>IF('3. Input Data'!D814=0,"--",'3. Input Data'!D814)</f>
        <v>--</v>
      </c>
      <c r="D806" s="58">
        <f t="shared" si="120"/>
        <v>0</v>
      </c>
      <c r="E806" s="74" t="str">
        <f>IF('3. Input Data'!E814=0,"--",'3. Input Data'!E814)</f>
        <v>--</v>
      </c>
      <c r="F806" s="58">
        <f t="shared" si="121"/>
        <v>0</v>
      </c>
      <c r="G806" s="51" t="str">
        <f>IF('3. Input Data'!G814=0,"--",'3. Input Data'!G814)</f>
        <v>--</v>
      </c>
      <c r="H806" s="58">
        <f t="shared" si="122"/>
        <v>0</v>
      </c>
      <c r="I806" s="51" t="str">
        <f>IF('3. Input Data'!H814=0,"--",'3. Input Data'!H814)</f>
        <v>--</v>
      </c>
      <c r="J806" s="58">
        <f t="shared" si="123"/>
        <v>0</v>
      </c>
      <c r="K806" s="51" t="str">
        <f>IF('3. Input Data'!I814=0,"--",'3. Input Data'!I814)</f>
        <v>--</v>
      </c>
      <c r="L806" s="58">
        <f t="shared" si="124"/>
        <v>0</v>
      </c>
      <c r="M806" s="51" t="str">
        <f>IF('3. Input Data'!J814=0,"--",'3. Input Data'!J814)</f>
        <v>--</v>
      </c>
      <c r="N806" s="58">
        <f t="shared" si="125"/>
        <v>0</v>
      </c>
      <c r="O806" s="51" t="str">
        <f>IF('3. Input Data'!K814=0,"--",'3. Input Data'!K814)</f>
        <v>--</v>
      </c>
      <c r="P806" s="58">
        <f t="shared" si="126"/>
        <v>0</v>
      </c>
      <c r="Q806" s="51" t="str">
        <f>IF('3. Input Data'!L814=0,"--",'3. Input Data'!L814)</f>
        <v>--</v>
      </c>
      <c r="R806" s="58">
        <f t="shared" si="127"/>
        <v>0</v>
      </c>
      <c r="S806" s="74">
        <f t="shared" si="128"/>
        <v>0</v>
      </c>
      <c r="T806" s="58">
        <f t="shared" si="129"/>
        <v>0</v>
      </c>
    </row>
    <row r="807" spans="1:20" x14ac:dyDescent="0.2">
      <c r="A807" s="71">
        <v>800</v>
      </c>
      <c r="B807" s="39">
        <f>'3. Input Data'!B815</f>
        <v>0</v>
      </c>
      <c r="C807" s="51" t="str">
        <f>IF('3. Input Data'!D815=0,"--",'3. Input Data'!D815)</f>
        <v>--</v>
      </c>
      <c r="D807" s="58">
        <f t="shared" si="120"/>
        <v>0</v>
      </c>
      <c r="E807" s="74" t="str">
        <f>IF('3. Input Data'!E815=0,"--",'3. Input Data'!E815)</f>
        <v>--</v>
      </c>
      <c r="F807" s="58">
        <f t="shared" si="121"/>
        <v>0</v>
      </c>
      <c r="G807" s="51" t="str">
        <f>IF('3. Input Data'!G815=0,"--",'3. Input Data'!G815)</f>
        <v>--</v>
      </c>
      <c r="H807" s="58">
        <f t="shared" si="122"/>
        <v>0</v>
      </c>
      <c r="I807" s="51" t="str">
        <f>IF('3. Input Data'!H815=0,"--",'3. Input Data'!H815)</f>
        <v>--</v>
      </c>
      <c r="J807" s="58">
        <f t="shared" si="123"/>
        <v>0</v>
      </c>
      <c r="K807" s="51" t="str">
        <f>IF('3. Input Data'!I815=0,"--",'3. Input Data'!I815)</f>
        <v>--</v>
      </c>
      <c r="L807" s="58">
        <f t="shared" si="124"/>
        <v>0</v>
      </c>
      <c r="M807" s="51" t="str">
        <f>IF('3. Input Data'!J815=0,"--",'3. Input Data'!J815)</f>
        <v>--</v>
      </c>
      <c r="N807" s="58">
        <f t="shared" si="125"/>
        <v>0</v>
      </c>
      <c r="O807" s="51" t="str">
        <f>IF('3. Input Data'!K815=0,"--",'3. Input Data'!K815)</f>
        <v>--</v>
      </c>
      <c r="P807" s="58">
        <f t="shared" si="126"/>
        <v>0</v>
      </c>
      <c r="Q807" s="51" t="str">
        <f>IF('3. Input Data'!L815=0,"--",'3. Input Data'!L815)</f>
        <v>--</v>
      </c>
      <c r="R807" s="58">
        <f t="shared" si="127"/>
        <v>0</v>
      </c>
      <c r="S807" s="74">
        <f t="shared" si="128"/>
        <v>0</v>
      </c>
      <c r="T807" s="58">
        <f t="shared" si="129"/>
        <v>0</v>
      </c>
    </row>
    <row r="808" spans="1:20" x14ac:dyDescent="0.2">
      <c r="A808" s="71">
        <v>801</v>
      </c>
      <c r="B808" s="39">
        <f>'3. Input Data'!B816</f>
        <v>0</v>
      </c>
      <c r="C808" s="51" t="str">
        <f>IF('3. Input Data'!D816=0,"--",'3. Input Data'!D816)</f>
        <v>--</v>
      </c>
      <c r="D808" s="58">
        <f t="shared" si="120"/>
        <v>0</v>
      </c>
      <c r="E808" s="74" t="str">
        <f>IF('3. Input Data'!E816=0,"--",'3. Input Data'!E816)</f>
        <v>--</v>
      </c>
      <c r="F808" s="58">
        <f t="shared" si="121"/>
        <v>0</v>
      </c>
      <c r="G808" s="51" t="str">
        <f>IF('3. Input Data'!G816=0,"--",'3. Input Data'!G816)</f>
        <v>--</v>
      </c>
      <c r="H808" s="58">
        <f t="shared" si="122"/>
        <v>0</v>
      </c>
      <c r="I808" s="51" t="str">
        <f>IF('3. Input Data'!H816=0,"--",'3. Input Data'!H816)</f>
        <v>--</v>
      </c>
      <c r="J808" s="58">
        <f t="shared" si="123"/>
        <v>0</v>
      </c>
      <c r="K808" s="51" t="str">
        <f>IF('3. Input Data'!I816=0,"--",'3. Input Data'!I816)</f>
        <v>--</v>
      </c>
      <c r="L808" s="58">
        <f t="shared" si="124"/>
        <v>0</v>
      </c>
      <c r="M808" s="51" t="str">
        <f>IF('3. Input Data'!J816=0,"--",'3. Input Data'!J816)</f>
        <v>--</v>
      </c>
      <c r="N808" s="58">
        <f t="shared" si="125"/>
        <v>0</v>
      </c>
      <c r="O808" s="51" t="str">
        <f>IF('3. Input Data'!K816=0,"--",'3. Input Data'!K816)</f>
        <v>--</v>
      </c>
      <c r="P808" s="58">
        <f t="shared" si="126"/>
        <v>0</v>
      </c>
      <c r="Q808" s="51" t="str">
        <f>IF('3. Input Data'!L816=0,"--",'3. Input Data'!L816)</f>
        <v>--</v>
      </c>
      <c r="R808" s="58">
        <f t="shared" si="127"/>
        <v>0</v>
      </c>
      <c r="S808" s="74">
        <f t="shared" si="128"/>
        <v>0</v>
      </c>
      <c r="T808" s="58">
        <f t="shared" si="129"/>
        <v>0</v>
      </c>
    </row>
    <row r="809" spans="1:20" x14ac:dyDescent="0.2">
      <c r="A809" s="71">
        <v>802</v>
      </c>
      <c r="B809" s="39">
        <f>'3. Input Data'!B817</f>
        <v>0</v>
      </c>
      <c r="C809" s="51" t="str">
        <f>IF('3. Input Data'!D817=0,"--",'3. Input Data'!D817)</f>
        <v>--</v>
      </c>
      <c r="D809" s="58">
        <f t="shared" si="120"/>
        <v>0</v>
      </c>
      <c r="E809" s="74" t="str">
        <f>IF('3. Input Data'!E817=0,"--",'3. Input Data'!E817)</f>
        <v>--</v>
      </c>
      <c r="F809" s="58">
        <f t="shared" si="121"/>
        <v>0</v>
      </c>
      <c r="G809" s="51" t="str">
        <f>IF('3. Input Data'!G817=0,"--",'3. Input Data'!G817)</f>
        <v>--</v>
      </c>
      <c r="H809" s="58">
        <f t="shared" si="122"/>
        <v>0</v>
      </c>
      <c r="I809" s="51" t="str">
        <f>IF('3. Input Data'!H817=0,"--",'3. Input Data'!H817)</f>
        <v>--</v>
      </c>
      <c r="J809" s="58">
        <f t="shared" si="123"/>
        <v>0</v>
      </c>
      <c r="K809" s="51" t="str">
        <f>IF('3. Input Data'!I817=0,"--",'3. Input Data'!I817)</f>
        <v>--</v>
      </c>
      <c r="L809" s="58">
        <f t="shared" si="124"/>
        <v>0</v>
      </c>
      <c r="M809" s="51" t="str">
        <f>IF('3. Input Data'!J817=0,"--",'3. Input Data'!J817)</f>
        <v>--</v>
      </c>
      <c r="N809" s="58">
        <f t="shared" si="125"/>
        <v>0</v>
      </c>
      <c r="O809" s="51" t="str">
        <f>IF('3. Input Data'!K817=0,"--",'3. Input Data'!K817)</f>
        <v>--</v>
      </c>
      <c r="P809" s="58">
        <f t="shared" si="126"/>
        <v>0</v>
      </c>
      <c r="Q809" s="51" t="str">
        <f>IF('3. Input Data'!L817=0,"--",'3. Input Data'!L817)</f>
        <v>--</v>
      </c>
      <c r="R809" s="58">
        <f t="shared" si="127"/>
        <v>0</v>
      </c>
      <c r="S809" s="74">
        <f t="shared" si="128"/>
        <v>0</v>
      </c>
      <c r="T809" s="58">
        <f t="shared" si="129"/>
        <v>0</v>
      </c>
    </row>
    <row r="810" spans="1:20" x14ac:dyDescent="0.2">
      <c r="A810" s="71">
        <v>803</v>
      </c>
      <c r="B810" s="39">
        <f>'3. Input Data'!B818</f>
        <v>0</v>
      </c>
      <c r="C810" s="51" t="str">
        <f>IF('3. Input Data'!D818=0,"--",'3. Input Data'!D818)</f>
        <v>--</v>
      </c>
      <c r="D810" s="58">
        <f t="shared" si="120"/>
        <v>0</v>
      </c>
      <c r="E810" s="74" t="str">
        <f>IF('3. Input Data'!E818=0,"--",'3. Input Data'!E818)</f>
        <v>--</v>
      </c>
      <c r="F810" s="58">
        <f t="shared" si="121"/>
        <v>0</v>
      </c>
      <c r="G810" s="51" t="str">
        <f>IF('3. Input Data'!G818=0,"--",'3. Input Data'!G818)</f>
        <v>--</v>
      </c>
      <c r="H810" s="58">
        <f t="shared" si="122"/>
        <v>0</v>
      </c>
      <c r="I810" s="51" t="str">
        <f>IF('3. Input Data'!H818=0,"--",'3. Input Data'!H818)</f>
        <v>--</v>
      </c>
      <c r="J810" s="58">
        <f t="shared" si="123"/>
        <v>0</v>
      </c>
      <c r="K810" s="51" t="str">
        <f>IF('3. Input Data'!I818=0,"--",'3. Input Data'!I818)</f>
        <v>--</v>
      </c>
      <c r="L810" s="58">
        <f t="shared" si="124"/>
        <v>0</v>
      </c>
      <c r="M810" s="51" t="str">
        <f>IF('3. Input Data'!J818=0,"--",'3. Input Data'!J818)</f>
        <v>--</v>
      </c>
      <c r="N810" s="58">
        <f t="shared" si="125"/>
        <v>0</v>
      </c>
      <c r="O810" s="51" t="str">
        <f>IF('3. Input Data'!K818=0,"--",'3. Input Data'!K818)</f>
        <v>--</v>
      </c>
      <c r="P810" s="58">
        <f t="shared" si="126"/>
        <v>0</v>
      </c>
      <c r="Q810" s="51" t="str">
        <f>IF('3. Input Data'!L818=0,"--",'3. Input Data'!L818)</f>
        <v>--</v>
      </c>
      <c r="R810" s="58">
        <f t="shared" si="127"/>
        <v>0</v>
      </c>
      <c r="S810" s="74">
        <f t="shared" si="128"/>
        <v>0</v>
      </c>
      <c r="T810" s="58">
        <f t="shared" si="129"/>
        <v>0</v>
      </c>
    </row>
    <row r="811" spans="1:20" x14ac:dyDescent="0.2">
      <c r="A811" s="71">
        <v>804</v>
      </c>
      <c r="B811" s="39">
        <f>'3. Input Data'!B819</f>
        <v>0</v>
      </c>
      <c r="C811" s="51" t="str">
        <f>IF('3. Input Data'!D819=0,"--",'3. Input Data'!D819)</f>
        <v>--</v>
      </c>
      <c r="D811" s="58">
        <f t="shared" si="120"/>
        <v>0</v>
      </c>
      <c r="E811" s="74" t="str">
        <f>IF('3. Input Data'!E819=0,"--",'3. Input Data'!E819)</f>
        <v>--</v>
      </c>
      <c r="F811" s="58">
        <f t="shared" si="121"/>
        <v>0</v>
      </c>
      <c r="G811" s="51" t="str">
        <f>IF('3. Input Data'!G819=0,"--",'3. Input Data'!G819)</f>
        <v>--</v>
      </c>
      <c r="H811" s="58">
        <f t="shared" si="122"/>
        <v>0</v>
      </c>
      <c r="I811" s="51" t="str">
        <f>IF('3. Input Data'!H819=0,"--",'3. Input Data'!H819)</f>
        <v>--</v>
      </c>
      <c r="J811" s="58">
        <f t="shared" si="123"/>
        <v>0</v>
      </c>
      <c r="K811" s="51" t="str">
        <f>IF('3. Input Data'!I819=0,"--",'3. Input Data'!I819)</f>
        <v>--</v>
      </c>
      <c r="L811" s="58">
        <f t="shared" si="124"/>
        <v>0</v>
      </c>
      <c r="M811" s="51" t="str">
        <f>IF('3. Input Data'!J819=0,"--",'3. Input Data'!J819)</f>
        <v>--</v>
      </c>
      <c r="N811" s="58">
        <f t="shared" si="125"/>
        <v>0</v>
      </c>
      <c r="O811" s="51" t="str">
        <f>IF('3. Input Data'!K819=0,"--",'3. Input Data'!K819)</f>
        <v>--</v>
      </c>
      <c r="P811" s="58">
        <f t="shared" si="126"/>
        <v>0</v>
      </c>
      <c r="Q811" s="51" t="str">
        <f>IF('3. Input Data'!L819=0,"--",'3. Input Data'!L819)</f>
        <v>--</v>
      </c>
      <c r="R811" s="58">
        <f t="shared" si="127"/>
        <v>0</v>
      </c>
      <c r="S811" s="74">
        <f t="shared" si="128"/>
        <v>0</v>
      </c>
      <c r="T811" s="58">
        <f t="shared" si="129"/>
        <v>0</v>
      </c>
    </row>
    <row r="812" spans="1:20" x14ac:dyDescent="0.2">
      <c r="A812" s="71">
        <v>805</v>
      </c>
      <c r="B812" s="39">
        <f>'3. Input Data'!B820</f>
        <v>0</v>
      </c>
      <c r="C812" s="51" t="str">
        <f>IF('3. Input Data'!D820=0,"--",'3. Input Data'!D820)</f>
        <v>--</v>
      </c>
      <c r="D812" s="58">
        <f t="shared" si="120"/>
        <v>0</v>
      </c>
      <c r="E812" s="74" t="str">
        <f>IF('3. Input Data'!E820=0,"--",'3. Input Data'!E820)</f>
        <v>--</v>
      </c>
      <c r="F812" s="58">
        <f t="shared" si="121"/>
        <v>0</v>
      </c>
      <c r="G812" s="51" t="str">
        <f>IF('3. Input Data'!G820=0,"--",'3. Input Data'!G820)</f>
        <v>--</v>
      </c>
      <c r="H812" s="58">
        <f t="shared" si="122"/>
        <v>0</v>
      </c>
      <c r="I812" s="51" t="str">
        <f>IF('3. Input Data'!H820=0,"--",'3. Input Data'!H820)</f>
        <v>--</v>
      </c>
      <c r="J812" s="58">
        <f t="shared" si="123"/>
        <v>0</v>
      </c>
      <c r="K812" s="51" t="str">
        <f>IF('3. Input Data'!I820=0,"--",'3. Input Data'!I820)</f>
        <v>--</v>
      </c>
      <c r="L812" s="58">
        <f t="shared" si="124"/>
        <v>0</v>
      </c>
      <c r="M812" s="51" t="str">
        <f>IF('3. Input Data'!J820=0,"--",'3. Input Data'!J820)</f>
        <v>--</v>
      </c>
      <c r="N812" s="58">
        <f t="shared" si="125"/>
        <v>0</v>
      </c>
      <c r="O812" s="51" t="str">
        <f>IF('3. Input Data'!K820=0,"--",'3. Input Data'!K820)</f>
        <v>--</v>
      </c>
      <c r="P812" s="58">
        <f t="shared" si="126"/>
        <v>0</v>
      </c>
      <c r="Q812" s="51" t="str">
        <f>IF('3. Input Data'!L820=0,"--",'3. Input Data'!L820)</f>
        <v>--</v>
      </c>
      <c r="R812" s="58">
        <f t="shared" si="127"/>
        <v>0</v>
      </c>
      <c r="S812" s="74">
        <f t="shared" si="128"/>
        <v>0</v>
      </c>
      <c r="T812" s="58">
        <f t="shared" si="129"/>
        <v>0</v>
      </c>
    </row>
    <row r="813" spans="1:20" x14ac:dyDescent="0.2">
      <c r="A813" s="71">
        <v>806</v>
      </c>
      <c r="B813" s="39">
        <f>'3. Input Data'!B821</f>
        <v>0</v>
      </c>
      <c r="C813" s="51" t="str">
        <f>IF('3. Input Data'!D821=0,"--",'3. Input Data'!D821)</f>
        <v>--</v>
      </c>
      <c r="D813" s="58">
        <f t="shared" si="120"/>
        <v>0</v>
      </c>
      <c r="E813" s="74" t="str">
        <f>IF('3. Input Data'!E821=0,"--",'3. Input Data'!E821)</f>
        <v>--</v>
      </c>
      <c r="F813" s="58">
        <f t="shared" si="121"/>
        <v>0</v>
      </c>
      <c r="G813" s="51" t="str">
        <f>IF('3. Input Data'!G821=0,"--",'3. Input Data'!G821)</f>
        <v>--</v>
      </c>
      <c r="H813" s="58">
        <f t="shared" si="122"/>
        <v>0</v>
      </c>
      <c r="I813" s="51" t="str">
        <f>IF('3. Input Data'!H821=0,"--",'3. Input Data'!H821)</f>
        <v>--</v>
      </c>
      <c r="J813" s="58">
        <f t="shared" si="123"/>
        <v>0</v>
      </c>
      <c r="K813" s="51" t="str">
        <f>IF('3. Input Data'!I821=0,"--",'3. Input Data'!I821)</f>
        <v>--</v>
      </c>
      <c r="L813" s="58">
        <f t="shared" si="124"/>
        <v>0</v>
      </c>
      <c r="M813" s="51" t="str">
        <f>IF('3. Input Data'!J821=0,"--",'3. Input Data'!J821)</f>
        <v>--</v>
      </c>
      <c r="N813" s="58">
        <f t="shared" si="125"/>
        <v>0</v>
      </c>
      <c r="O813" s="51" t="str">
        <f>IF('3. Input Data'!K821=0,"--",'3. Input Data'!K821)</f>
        <v>--</v>
      </c>
      <c r="P813" s="58">
        <f t="shared" si="126"/>
        <v>0</v>
      </c>
      <c r="Q813" s="51" t="str">
        <f>IF('3. Input Data'!L821=0,"--",'3. Input Data'!L821)</f>
        <v>--</v>
      </c>
      <c r="R813" s="58">
        <f t="shared" si="127"/>
        <v>0</v>
      </c>
      <c r="S813" s="74">
        <f t="shared" si="128"/>
        <v>0</v>
      </c>
      <c r="T813" s="58">
        <f t="shared" si="129"/>
        <v>0</v>
      </c>
    </row>
    <row r="814" spans="1:20" x14ac:dyDescent="0.2">
      <c r="A814" s="71">
        <v>807</v>
      </c>
      <c r="B814" s="39">
        <f>'3. Input Data'!B822</f>
        <v>0</v>
      </c>
      <c r="C814" s="51" t="str">
        <f>IF('3. Input Data'!D822=0,"--",'3. Input Data'!D822)</f>
        <v>--</v>
      </c>
      <c r="D814" s="58">
        <f t="shared" si="120"/>
        <v>0</v>
      </c>
      <c r="E814" s="74" t="str">
        <f>IF('3. Input Data'!E822=0,"--",'3. Input Data'!E822)</f>
        <v>--</v>
      </c>
      <c r="F814" s="58">
        <f t="shared" si="121"/>
        <v>0</v>
      </c>
      <c r="G814" s="51" t="str">
        <f>IF('3. Input Data'!G822=0,"--",'3. Input Data'!G822)</f>
        <v>--</v>
      </c>
      <c r="H814" s="58">
        <f t="shared" si="122"/>
        <v>0</v>
      </c>
      <c r="I814" s="51" t="str">
        <f>IF('3. Input Data'!H822=0,"--",'3. Input Data'!H822)</f>
        <v>--</v>
      </c>
      <c r="J814" s="58">
        <f t="shared" si="123"/>
        <v>0</v>
      </c>
      <c r="K814" s="51" t="str">
        <f>IF('3. Input Data'!I822=0,"--",'3. Input Data'!I822)</f>
        <v>--</v>
      </c>
      <c r="L814" s="58">
        <f t="shared" si="124"/>
        <v>0</v>
      </c>
      <c r="M814" s="51" t="str">
        <f>IF('3. Input Data'!J822=0,"--",'3. Input Data'!J822)</f>
        <v>--</v>
      </c>
      <c r="N814" s="58">
        <f t="shared" si="125"/>
        <v>0</v>
      </c>
      <c r="O814" s="51" t="str">
        <f>IF('3. Input Data'!K822=0,"--",'3. Input Data'!K822)</f>
        <v>--</v>
      </c>
      <c r="P814" s="58">
        <f t="shared" si="126"/>
        <v>0</v>
      </c>
      <c r="Q814" s="51" t="str">
        <f>IF('3. Input Data'!L822=0,"--",'3. Input Data'!L822)</f>
        <v>--</v>
      </c>
      <c r="R814" s="58">
        <f t="shared" si="127"/>
        <v>0</v>
      </c>
      <c r="S814" s="74">
        <f t="shared" si="128"/>
        <v>0</v>
      </c>
      <c r="T814" s="58">
        <f t="shared" si="129"/>
        <v>0</v>
      </c>
    </row>
    <row r="815" spans="1:20" x14ac:dyDescent="0.2">
      <c r="A815" s="71">
        <v>808</v>
      </c>
      <c r="B815" s="39">
        <f>'3. Input Data'!B823</f>
        <v>0</v>
      </c>
      <c r="C815" s="51" t="str">
        <f>IF('3. Input Data'!D823=0,"--",'3. Input Data'!D823)</f>
        <v>--</v>
      </c>
      <c r="D815" s="58">
        <f t="shared" si="120"/>
        <v>0</v>
      </c>
      <c r="E815" s="74" t="str">
        <f>IF('3. Input Data'!E823=0,"--",'3. Input Data'!E823)</f>
        <v>--</v>
      </c>
      <c r="F815" s="58">
        <f t="shared" si="121"/>
        <v>0</v>
      </c>
      <c r="G815" s="51" t="str">
        <f>IF('3. Input Data'!G823=0,"--",'3. Input Data'!G823)</f>
        <v>--</v>
      </c>
      <c r="H815" s="58">
        <f t="shared" si="122"/>
        <v>0</v>
      </c>
      <c r="I815" s="51" t="str">
        <f>IF('3. Input Data'!H823=0,"--",'3. Input Data'!H823)</f>
        <v>--</v>
      </c>
      <c r="J815" s="58">
        <f t="shared" si="123"/>
        <v>0</v>
      </c>
      <c r="K815" s="51" t="str">
        <f>IF('3. Input Data'!I823=0,"--",'3. Input Data'!I823)</f>
        <v>--</v>
      </c>
      <c r="L815" s="58">
        <f t="shared" si="124"/>
        <v>0</v>
      </c>
      <c r="M815" s="51" t="str">
        <f>IF('3. Input Data'!J823=0,"--",'3. Input Data'!J823)</f>
        <v>--</v>
      </c>
      <c r="N815" s="58">
        <f t="shared" si="125"/>
        <v>0</v>
      </c>
      <c r="O815" s="51" t="str">
        <f>IF('3. Input Data'!K823=0,"--",'3. Input Data'!K823)</f>
        <v>--</v>
      </c>
      <c r="P815" s="58">
        <f t="shared" si="126"/>
        <v>0</v>
      </c>
      <c r="Q815" s="51" t="str">
        <f>IF('3. Input Data'!L823=0,"--",'3. Input Data'!L823)</f>
        <v>--</v>
      </c>
      <c r="R815" s="58">
        <f t="shared" si="127"/>
        <v>0</v>
      </c>
      <c r="S815" s="74">
        <f t="shared" si="128"/>
        <v>0</v>
      </c>
      <c r="T815" s="58">
        <f t="shared" si="129"/>
        <v>0</v>
      </c>
    </row>
    <row r="816" spans="1:20" x14ac:dyDescent="0.2">
      <c r="A816" s="71">
        <v>809</v>
      </c>
      <c r="B816" s="39">
        <f>'3. Input Data'!B824</f>
        <v>0</v>
      </c>
      <c r="C816" s="51" t="str">
        <f>IF('3. Input Data'!D824=0,"--",'3. Input Data'!D824)</f>
        <v>--</v>
      </c>
      <c r="D816" s="58">
        <f t="shared" si="120"/>
        <v>0</v>
      </c>
      <c r="E816" s="74" t="str">
        <f>IF('3. Input Data'!E824=0,"--",'3. Input Data'!E824)</f>
        <v>--</v>
      </c>
      <c r="F816" s="58">
        <f t="shared" si="121"/>
        <v>0</v>
      </c>
      <c r="G816" s="51" t="str">
        <f>IF('3. Input Data'!G824=0,"--",'3. Input Data'!G824)</f>
        <v>--</v>
      </c>
      <c r="H816" s="58">
        <f t="shared" si="122"/>
        <v>0</v>
      </c>
      <c r="I816" s="51" t="str">
        <f>IF('3. Input Data'!H824=0,"--",'3. Input Data'!H824)</f>
        <v>--</v>
      </c>
      <c r="J816" s="58">
        <f t="shared" si="123"/>
        <v>0</v>
      </c>
      <c r="K816" s="51" t="str">
        <f>IF('3. Input Data'!I824=0,"--",'3. Input Data'!I824)</f>
        <v>--</v>
      </c>
      <c r="L816" s="58">
        <f t="shared" si="124"/>
        <v>0</v>
      </c>
      <c r="M816" s="51" t="str">
        <f>IF('3. Input Data'!J824=0,"--",'3. Input Data'!J824)</f>
        <v>--</v>
      </c>
      <c r="N816" s="58">
        <f t="shared" si="125"/>
        <v>0</v>
      </c>
      <c r="O816" s="51" t="str">
        <f>IF('3. Input Data'!K824=0,"--",'3. Input Data'!K824)</f>
        <v>--</v>
      </c>
      <c r="P816" s="58">
        <f t="shared" si="126"/>
        <v>0</v>
      </c>
      <c r="Q816" s="51" t="str">
        <f>IF('3. Input Data'!L824=0,"--",'3. Input Data'!L824)</f>
        <v>--</v>
      </c>
      <c r="R816" s="58">
        <f t="shared" si="127"/>
        <v>0</v>
      </c>
      <c r="S816" s="74">
        <f t="shared" si="128"/>
        <v>0</v>
      </c>
      <c r="T816" s="58">
        <f t="shared" si="129"/>
        <v>0</v>
      </c>
    </row>
    <row r="817" spans="1:20" x14ac:dyDescent="0.2">
      <c r="A817" s="71">
        <v>810</v>
      </c>
      <c r="B817" s="39">
        <f>'3. Input Data'!B825</f>
        <v>0</v>
      </c>
      <c r="C817" s="51" t="str">
        <f>IF('3. Input Data'!D825=0,"--",'3. Input Data'!D825)</f>
        <v>--</v>
      </c>
      <c r="D817" s="58">
        <f t="shared" si="120"/>
        <v>0</v>
      </c>
      <c r="E817" s="74" t="str">
        <f>IF('3. Input Data'!E825=0,"--",'3. Input Data'!E825)</f>
        <v>--</v>
      </c>
      <c r="F817" s="58">
        <f t="shared" si="121"/>
        <v>0</v>
      </c>
      <c r="G817" s="51" t="str">
        <f>IF('3. Input Data'!G825=0,"--",'3. Input Data'!G825)</f>
        <v>--</v>
      </c>
      <c r="H817" s="58">
        <f t="shared" si="122"/>
        <v>0</v>
      </c>
      <c r="I817" s="51" t="str">
        <f>IF('3. Input Data'!H825=0,"--",'3. Input Data'!H825)</f>
        <v>--</v>
      </c>
      <c r="J817" s="58">
        <f t="shared" si="123"/>
        <v>0</v>
      </c>
      <c r="K817" s="51" t="str">
        <f>IF('3. Input Data'!I825=0,"--",'3. Input Data'!I825)</f>
        <v>--</v>
      </c>
      <c r="L817" s="58">
        <f t="shared" si="124"/>
        <v>0</v>
      </c>
      <c r="M817" s="51" t="str">
        <f>IF('3. Input Data'!J825=0,"--",'3. Input Data'!J825)</f>
        <v>--</v>
      </c>
      <c r="N817" s="58">
        <f t="shared" si="125"/>
        <v>0</v>
      </c>
      <c r="O817" s="51" t="str">
        <f>IF('3. Input Data'!K825=0,"--",'3. Input Data'!K825)</f>
        <v>--</v>
      </c>
      <c r="P817" s="58">
        <f t="shared" si="126"/>
        <v>0</v>
      </c>
      <c r="Q817" s="51" t="str">
        <f>IF('3. Input Data'!L825=0,"--",'3. Input Data'!L825)</f>
        <v>--</v>
      </c>
      <c r="R817" s="58">
        <f t="shared" si="127"/>
        <v>0</v>
      </c>
      <c r="S817" s="74">
        <f t="shared" si="128"/>
        <v>0</v>
      </c>
      <c r="T817" s="58">
        <f t="shared" si="129"/>
        <v>0</v>
      </c>
    </row>
    <row r="818" spans="1:20" x14ac:dyDescent="0.2">
      <c r="A818" s="71">
        <v>811</v>
      </c>
      <c r="B818" s="39">
        <f>'3. Input Data'!B826</f>
        <v>0</v>
      </c>
      <c r="C818" s="51" t="str">
        <f>IF('3. Input Data'!D826=0,"--",'3. Input Data'!D826)</f>
        <v>--</v>
      </c>
      <c r="D818" s="58">
        <f t="shared" si="120"/>
        <v>0</v>
      </c>
      <c r="E818" s="74" t="str">
        <f>IF('3. Input Data'!E826=0,"--",'3. Input Data'!E826)</f>
        <v>--</v>
      </c>
      <c r="F818" s="58">
        <f t="shared" si="121"/>
        <v>0</v>
      </c>
      <c r="G818" s="51" t="str">
        <f>IF('3. Input Data'!G826=0,"--",'3. Input Data'!G826)</f>
        <v>--</v>
      </c>
      <c r="H818" s="58">
        <f t="shared" si="122"/>
        <v>0</v>
      </c>
      <c r="I818" s="51" t="str">
        <f>IF('3. Input Data'!H826=0,"--",'3. Input Data'!H826)</f>
        <v>--</v>
      </c>
      <c r="J818" s="58">
        <f t="shared" si="123"/>
        <v>0</v>
      </c>
      <c r="K818" s="51" t="str">
        <f>IF('3. Input Data'!I826=0,"--",'3. Input Data'!I826)</f>
        <v>--</v>
      </c>
      <c r="L818" s="58">
        <f t="shared" si="124"/>
        <v>0</v>
      </c>
      <c r="M818" s="51" t="str">
        <f>IF('3. Input Data'!J826=0,"--",'3. Input Data'!J826)</f>
        <v>--</v>
      </c>
      <c r="N818" s="58">
        <f t="shared" si="125"/>
        <v>0</v>
      </c>
      <c r="O818" s="51" t="str">
        <f>IF('3. Input Data'!K826=0,"--",'3. Input Data'!K826)</f>
        <v>--</v>
      </c>
      <c r="P818" s="58">
        <f t="shared" si="126"/>
        <v>0</v>
      </c>
      <c r="Q818" s="51" t="str">
        <f>IF('3. Input Data'!L826=0,"--",'3. Input Data'!L826)</f>
        <v>--</v>
      </c>
      <c r="R818" s="58">
        <f t="shared" si="127"/>
        <v>0</v>
      </c>
      <c r="S818" s="74">
        <f t="shared" si="128"/>
        <v>0</v>
      </c>
      <c r="T818" s="58">
        <f t="shared" si="129"/>
        <v>0</v>
      </c>
    </row>
    <row r="819" spans="1:20" x14ac:dyDescent="0.2">
      <c r="A819" s="71">
        <v>812</v>
      </c>
      <c r="B819" s="39">
        <f>'3. Input Data'!B827</f>
        <v>0</v>
      </c>
      <c r="C819" s="51" t="str">
        <f>IF('3. Input Data'!D827=0,"--",'3. Input Data'!D827)</f>
        <v>--</v>
      </c>
      <c r="D819" s="58">
        <f t="shared" si="120"/>
        <v>0</v>
      </c>
      <c r="E819" s="74" t="str">
        <f>IF('3. Input Data'!E827=0,"--",'3. Input Data'!E827)</f>
        <v>--</v>
      </c>
      <c r="F819" s="58">
        <f t="shared" si="121"/>
        <v>0</v>
      </c>
      <c r="G819" s="51" t="str">
        <f>IF('3. Input Data'!G827=0,"--",'3. Input Data'!G827)</f>
        <v>--</v>
      </c>
      <c r="H819" s="58">
        <f t="shared" si="122"/>
        <v>0</v>
      </c>
      <c r="I819" s="51" t="str">
        <f>IF('3. Input Data'!H827=0,"--",'3. Input Data'!H827)</f>
        <v>--</v>
      </c>
      <c r="J819" s="58">
        <f t="shared" si="123"/>
        <v>0</v>
      </c>
      <c r="K819" s="51" t="str">
        <f>IF('3. Input Data'!I827=0,"--",'3. Input Data'!I827)</f>
        <v>--</v>
      </c>
      <c r="L819" s="58">
        <f t="shared" si="124"/>
        <v>0</v>
      </c>
      <c r="M819" s="51" t="str">
        <f>IF('3. Input Data'!J827=0,"--",'3. Input Data'!J827)</f>
        <v>--</v>
      </c>
      <c r="N819" s="58">
        <f t="shared" si="125"/>
        <v>0</v>
      </c>
      <c r="O819" s="51" t="str">
        <f>IF('3. Input Data'!K827=0,"--",'3. Input Data'!K827)</f>
        <v>--</v>
      </c>
      <c r="P819" s="58">
        <f t="shared" si="126"/>
        <v>0</v>
      </c>
      <c r="Q819" s="51" t="str">
        <f>IF('3. Input Data'!L827=0,"--",'3. Input Data'!L827)</f>
        <v>--</v>
      </c>
      <c r="R819" s="58">
        <f t="shared" si="127"/>
        <v>0</v>
      </c>
      <c r="S819" s="74">
        <f t="shared" si="128"/>
        <v>0</v>
      </c>
      <c r="T819" s="58">
        <f t="shared" si="129"/>
        <v>0</v>
      </c>
    </row>
    <row r="820" spans="1:20" x14ac:dyDescent="0.2">
      <c r="A820" s="71">
        <v>813</v>
      </c>
      <c r="B820" s="39">
        <f>'3. Input Data'!B828</f>
        <v>0</v>
      </c>
      <c r="C820" s="51" t="str">
        <f>IF('3. Input Data'!D828=0,"--",'3. Input Data'!D828)</f>
        <v>--</v>
      </c>
      <c r="D820" s="58">
        <f t="shared" si="120"/>
        <v>0</v>
      </c>
      <c r="E820" s="74" t="str">
        <f>IF('3. Input Data'!E828=0,"--",'3. Input Data'!E828)</f>
        <v>--</v>
      </c>
      <c r="F820" s="58">
        <f t="shared" si="121"/>
        <v>0</v>
      </c>
      <c r="G820" s="51" t="str">
        <f>IF('3. Input Data'!G828=0,"--",'3. Input Data'!G828)</f>
        <v>--</v>
      </c>
      <c r="H820" s="58">
        <f t="shared" si="122"/>
        <v>0</v>
      </c>
      <c r="I820" s="51" t="str">
        <f>IF('3. Input Data'!H828=0,"--",'3. Input Data'!H828)</f>
        <v>--</v>
      </c>
      <c r="J820" s="58">
        <f t="shared" si="123"/>
        <v>0</v>
      </c>
      <c r="K820" s="51" t="str">
        <f>IF('3. Input Data'!I828=0,"--",'3. Input Data'!I828)</f>
        <v>--</v>
      </c>
      <c r="L820" s="58">
        <f t="shared" si="124"/>
        <v>0</v>
      </c>
      <c r="M820" s="51" t="str">
        <f>IF('3. Input Data'!J828=0,"--",'3. Input Data'!J828)</f>
        <v>--</v>
      </c>
      <c r="N820" s="58">
        <f t="shared" si="125"/>
        <v>0</v>
      </c>
      <c r="O820" s="51" t="str">
        <f>IF('3. Input Data'!K828=0,"--",'3. Input Data'!K828)</f>
        <v>--</v>
      </c>
      <c r="P820" s="58">
        <f t="shared" si="126"/>
        <v>0</v>
      </c>
      <c r="Q820" s="51" t="str">
        <f>IF('3. Input Data'!L828=0,"--",'3. Input Data'!L828)</f>
        <v>--</v>
      </c>
      <c r="R820" s="58">
        <f t="shared" si="127"/>
        <v>0</v>
      </c>
      <c r="S820" s="74">
        <f t="shared" si="128"/>
        <v>0</v>
      </c>
      <c r="T820" s="58">
        <f t="shared" si="129"/>
        <v>0</v>
      </c>
    </row>
    <row r="821" spans="1:20" x14ac:dyDescent="0.2">
      <c r="A821" s="71">
        <v>814</v>
      </c>
      <c r="B821" s="39">
        <f>'3. Input Data'!B829</f>
        <v>0</v>
      </c>
      <c r="C821" s="51" t="str">
        <f>IF('3. Input Data'!D829=0,"--",'3. Input Data'!D829)</f>
        <v>--</v>
      </c>
      <c r="D821" s="58">
        <f t="shared" si="120"/>
        <v>0</v>
      </c>
      <c r="E821" s="74" t="str">
        <f>IF('3. Input Data'!E829=0,"--",'3. Input Data'!E829)</f>
        <v>--</v>
      </c>
      <c r="F821" s="58">
        <f t="shared" si="121"/>
        <v>0</v>
      </c>
      <c r="G821" s="51" t="str">
        <f>IF('3. Input Data'!G829=0,"--",'3. Input Data'!G829)</f>
        <v>--</v>
      </c>
      <c r="H821" s="58">
        <f t="shared" si="122"/>
        <v>0</v>
      </c>
      <c r="I821" s="51" t="str">
        <f>IF('3. Input Data'!H829=0,"--",'3. Input Data'!H829)</f>
        <v>--</v>
      </c>
      <c r="J821" s="58">
        <f t="shared" si="123"/>
        <v>0</v>
      </c>
      <c r="K821" s="51" t="str">
        <f>IF('3. Input Data'!I829=0,"--",'3. Input Data'!I829)</f>
        <v>--</v>
      </c>
      <c r="L821" s="58">
        <f t="shared" si="124"/>
        <v>0</v>
      </c>
      <c r="M821" s="51" t="str">
        <f>IF('3. Input Data'!J829=0,"--",'3. Input Data'!J829)</f>
        <v>--</v>
      </c>
      <c r="N821" s="58">
        <f t="shared" si="125"/>
        <v>0</v>
      </c>
      <c r="O821" s="51" t="str">
        <f>IF('3. Input Data'!K829=0,"--",'3. Input Data'!K829)</f>
        <v>--</v>
      </c>
      <c r="P821" s="58">
        <f t="shared" si="126"/>
        <v>0</v>
      </c>
      <c r="Q821" s="51" t="str">
        <f>IF('3. Input Data'!L829=0,"--",'3. Input Data'!L829)</f>
        <v>--</v>
      </c>
      <c r="R821" s="58">
        <f t="shared" si="127"/>
        <v>0</v>
      </c>
      <c r="S821" s="74">
        <f t="shared" si="128"/>
        <v>0</v>
      </c>
      <c r="T821" s="58">
        <f t="shared" si="129"/>
        <v>0</v>
      </c>
    </row>
    <row r="822" spans="1:20" x14ac:dyDescent="0.2">
      <c r="A822" s="71">
        <v>815</v>
      </c>
      <c r="B822" s="39">
        <f>'3. Input Data'!B830</f>
        <v>0</v>
      </c>
      <c r="C822" s="51" t="str">
        <f>IF('3. Input Data'!D830=0,"--",'3. Input Data'!D830)</f>
        <v>--</v>
      </c>
      <c r="D822" s="58">
        <f t="shared" si="120"/>
        <v>0</v>
      </c>
      <c r="E822" s="74" t="str">
        <f>IF('3. Input Data'!E830=0,"--",'3. Input Data'!E830)</f>
        <v>--</v>
      </c>
      <c r="F822" s="58">
        <f t="shared" si="121"/>
        <v>0</v>
      </c>
      <c r="G822" s="51" t="str">
        <f>IF('3. Input Data'!G830=0,"--",'3. Input Data'!G830)</f>
        <v>--</v>
      </c>
      <c r="H822" s="58">
        <f t="shared" si="122"/>
        <v>0</v>
      </c>
      <c r="I822" s="51" t="str">
        <f>IF('3. Input Data'!H830=0,"--",'3. Input Data'!H830)</f>
        <v>--</v>
      </c>
      <c r="J822" s="58">
        <f t="shared" si="123"/>
        <v>0</v>
      </c>
      <c r="K822" s="51" t="str">
        <f>IF('3. Input Data'!I830=0,"--",'3. Input Data'!I830)</f>
        <v>--</v>
      </c>
      <c r="L822" s="58">
        <f t="shared" si="124"/>
        <v>0</v>
      </c>
      <c r="M822" s="51" t="str">
        <f>IF('3. Input Data'!J830=0,"--",'3. Input Data'!J830)</f>
        <v>--</v>
      </c>
      <c r="N822" s="58">
        <f t="shared" si="125"/>
        <v>0</v>
      </c>
      <c r="O822" s="51" t="str">
        <f>IF('3. Input Data'!K830=0,"--",'3. Input Data'!K830)</f>
        <v>--</v>
      </c>
      <c r="P822" s="58">
        <f t="shared" si="126"/>
        <v>0</v>
      </c>
      <c r="Q822" s="51" t="str">
        <f>IF('3. Input Data'!L830=0,"--",'3. Input Data'!L830)</f>
        <v>--</v>
      </c>
      <c r="R822" s="58">
        <f t="shared" si="127"/>
        <v>0</v>
      </c>
      <c r="S822" s="74">
        <f t="shared" si="128"/>
        <v>0</v>
      </c>
      <c r="T822" s="58">
        <f t="shared" si="129"/>
        <v>0</v>
      </c>
    </row>
    <row r="823" spans="1:20" x14ac:dyDescent="0.2">
      <c r="A823" s="71">
        <v>816</v>
      </c>
      <c r="B823" s="39">
        <f>'3. Input Data'!B831</f>
        <v>0</v>
      </c>
      <c r="C823" s="51" t="str">
        <f>IF('3. Input Data'!D831=0,"--",'3. Input Data'!D831)</f>
        <v>--</v>
      </c>
      <c r="D823" s="58">
        <f t="shared" si="120"/>
        <v>0</v>
      </c>
      <c r="E823" s="74" t="str">
        <f>IF('3. Input Data'!E831=0,"--",'3. Input Data'!E831)</f>
        <v>--</v>
      </c>
      <c r="F823" s="58">
        <f t="shared" si="121"/>
        <v>0</v>
      </c>
      <c r="G823" s="51" t="str">
        <f>IF('3. Input Data'!G831=0,"--",'3. Input Data'!G831)</f>
        <v>--</v>
      </c>
      <c r="H823" s="58">
        <f t="shared" si="122"/>
        <v>0</v>
      </c>
      <c r="I823" s="51" t="str">
        <f>IF('3. Input Data'!H831=0,"--",'3. Input Data'!H831)</f>
        <v>--</v>
      </c>
      <c r="J823" s="58">
        <f t="shared" si="123"/>
        <v>0</v>
      </c>
      <c r="K823" s="51" t="str">
        <f>IF('3. Input Data'!I831=0,"--",'3. Input Data'!I831)</f>
        <v>--</v>
      </c>
      <c r="L823" s="58">
        <f t="shared" si="124"/>
        <v>0</v>
      </c>
      <c r="M823" s="51" t="str">
        <f>IF('3. Input Data'!J831=0,"--",'3. Input Data'!J831)</f>
        <v>--</v>
      </c>
      <c r="N823" s="58">
        <f t="shared" si="125"/>
        <v>0</v>
      </c>
      <c r="O823" s="51" t="str">
        <f>IF('3. Input Data'!K831=0,"--",'3. Input Data'!K831)</f>
        <v>--</v>
      </c>
      <c r="P823" s="58">
        <f t="shared" si="126"/>
        <v>0</v>
      </c>
      <c r="Q823" s="51" t="str">
        <f>IF('3. Input Data'!L831=0,"--",'3. Input Data'!L831)</f>
        <v>--</v>
      </c>
      <c r="R823" s="58">
        <f t="shared" si="127"/>
        <v>0</v>
      </c>
      <c r="S823" s="74">
        <f t="shared" si="128"/>
        <v>0</v>
      </c>
      <c r="T823" s="58">
        <f t="shared" si="129"/>
        <v>0</v>
      </c>
    </row>
    <row r="824" spans="1:20" x14ac:dyDescent="0.2">
      <c r="A824" s="71">
        <v>817</v>
      </c>
      <c r="B824" s="39">
        <f>'3. Input Data'!B832</f>
        <v>0</v>
      </c>
      <c r="C824" s="51" t="str">
        <f>IF('3. Input Data'!D832=0,"--",'3. Input Data'!D832)</f>
        <v>--</v>
      </c>
      <c r="D824" s="58">
        <f t="shared" si="120"/>
        <v>0</v>
      </c>
      <c r="E824" s="74" t="str">
        <f>IF('3. Input Data'!E832=0,"--",'3. Input Data'!E832)</f>
        <v>--</v>
      </c>
      <c r="F824" s="58">
        <f t="shared" si="121"/>
        <v>0</v>
      </c>
      <c r="G824" s="51" t="str">
        <f>IF('3. Input Data'!G832=0,"--",'3. Input Data'!G832)</f>
        <v>--</v>
      </c>
      <c r="H824" s="58">
        <f t="shared" si="122"/>
        <v>0</v>
      </c>
      <c r="I824" s="51" t="str">
        <f>IF('3. Input Data'!H832=0,"--",'3. Input Data'!H832)</f>
        <v>--</v>
      </c>
      <c r="J824" s="58">
        <f t="shared" si="123"/>
        <v>0</v>
      </c>
      <c r="K824" s="51" t="str">
        <f>IF('3. Input Data'!I832=0,"--",'3. Input Data'!I832)</f>
        <v>--</v>
      </c>
      <c r="L824" s="58">
        <f t="shared" si="124"/>
        <v>0</v>
      </c>
      <c r="M824" s="51" t="str">
        <f>IF('3. Input Data'!J832=0,"--",'3. Input Data'!J832)</f>
        <v>--</v>
      </c>
      <c r="N824" s="58">
        <f t="shared" si="125"/>
        <v>0</v>
      </c>
      <c r="O824" s="51" t="str">
        <f>IF('3. Input Data'!K832=0,"--",'3. Input Data'!K832)</f>
        <v>--</v>
      </c>
      <c r="P824" s="58">
        <f t="shared" si="126"/>
        <v>0</v>
      </c>
      <c r="Q824" s="51" t="str">
        <f>IF('3. Input Data'!L832=0,"--",'3. Input Data'!L832)</f>
        <v>--</v>
      </c>
      <c r="R824" s="58">
        <f t="shared" si="127"/>
        <v>0</v>
      </c>
      <c r="S824" s="74">
        <f t="shared" si="128"/>
        <v>0</v>
      </c>
      <c r="T824" s="58">
        <f t="shared" si="129"/>
        <v>0</v>
      </c>
    </row>
    <row r="825" spans="1:20" x14ac:dyDescent="0.2">
      <c r="A825" s="71">
        <v>818</v>
      </c>
      <c r="B825" s="39">
        <f>'3. Input Data'!B833</f>
        <v>0</v>
      </c>
      <c r="C825" s="51" t="str">
        <f>IF('3. Input Data'!D833=0,"--",'3. Input Data'!D833)</f>
        <v>--</v>
      </c>
      <c r="D825" s="58">
        <f t="shared" si="120"/>
        <v>0</v>
      </c>
      <c r="E825" s="74" t="str">
        <f>IF('3. Input Data'!E833=0,"--",'3. Input Data'!E833)</f>
        <v>--</v>
      </c>
      <c r="F825" s="58">
        <f t="shared" si="121"/>
        <v>0</v>
      </c>
      <c r="G825" s="51" t="str">
        <f>IF('3. Input Data'!G833=0,"--",'3. Input Data'!G833)</f>
        <v>--</v>
      </c>
      <c r="H825" s="58">
        <f t="shared" si="122"/>
        <v>0</v>
      </c>
      <c r="I825" s="51" t="str">
        <f>IF('3. Input Data'!H833=0,"--",'3. Input Data'!H833)</f>
        <v>--</v>
      </c>
      <c r="J825" s="58">
        <f t="shared" si="123"/>
        <v>0</v>
      </c>
      <c r="K825" s="51" t="str">
        <f>IF('3. Input Data'!I833=0,"--",'3. Input Data'!I833)</f>
        <v>--</v>
      </c>
      <c r="L825" s="58">
        <f t="shared" si="124"/>
        <v>0</v>
      </c>
      <c r="M825" s="51" t="str">
        <f>IF('3. Input Data'!J833=0,"--",'3. Input Data'!J833)</f>
        <v>--</v>
      </c>
      <c r="N825" s="58">
        <f t="shared" si="125"/>
        <v>0</v>
      </c>
      <c r="O825" s="51" t="str">
        <f>IF('3. Input Data'!K833=0,"--",'3. Input Data'!K833)</f>
        <v>--</v>
      </c>
      <c r="P825" s="58">
        <f t="shared" si="126"/>
        <v>0</v>
      </c>
      <c r="Q825" s="51" t="str">
        <f>IF('3. Input Data'!L833=0,"--",'3. Input Data'!L833)</f>
        <v>--</v>
      </c>
      <c r="R825" s="58">
        <f t="shared" si="127"/>
        <v>0</v>
      </c>
      <c r="S825" s="74">
        <f t="shared" si="128"/>
        <v>0</v>
      </c>
      <c r="T825" s="58">
        <f t="shared" si="129"/>
        <v>0</v>
      </c>
    </row>
    <row r="826" spans="1:20" x14ac:dyDescent="0.2">
      <c r="A826" s="71">
        <v>819</v>
      </c>
      <c r="B826" s="39">
        <f>'3. Input Data'!B834</f>
        <v>0</v>
      </c>
      <c r="C826" s="51" t="str">
        <f>IF('3. Input Data'!D834=0,"--",'3. Input Data'!D834)</f>
        <v>--</v>
      </c>
      <c r="D826" s="58">
        <f t="shared" si="120"/>
        <v>0</v>
      </c>
      <c r="E826" s="74" t="str">
        <f>IF('3. Input Data'!E834=0,"--",'3. Input Data'!E834)</f>
        <v>--</v>
      </c>
      <c r="F826" s="58">
        <f t="shared" si="121"/>
        <v>0</v>
      </c>
      <c r="G826" s="51" t="str">
        <f>IF('3. Input Data'!G834=0,"--",'3. Input Data'!G834)</f>
        <v>--</v>
      </c>
      <c r="H826" s="58">
        <f t="shared" si="122"/>
        <v>0</v>
      </c>
      <c r="I826" s="51" t="str">
        <f>IF('3. Input Data'!H834=0,"--",'3. Input Data'!H834)</f>
        <v>--</v>
      </c>
      <c r="J826" s="58">
        <f t="shared" si="123"/>
        <v>0</v>
      </c>
      <c r="K826" s="51" t="str">
        <f>IF('3. Input Data'!I834=0,"--",'3. Input Data'!I834)</f>
        <v>--</v>
      </c>
      <c r="L826" s="58">
        <f t="shared" si="124"/>
        <v>0</v>
      </c>
      <c r="M826" s="51" t="str">
        <f>IF('3. Input Data'!J834=0,"--",'3. Input Data'!J834)</f>
        <v>--</v>
      </c>
      <c r="N826" s="58">
        <f t="shared" si="125"/>
        <v>0</v>
      </c>
      <c r="O826" s="51" t="str">
        <f>IF('3. Input Data'!K834=0,"--",'3. Input Data'!K834)</f>
        <v>--</v>
      </c>
      <c r="P826" s="58">
        <f t="shared" si="126"/>
        <v>0</v>
      </c>
      <c r="Q826" s="51" t="str">
        <f>IF('3. Input Data'!L834=0,"--",'3. Input Data'!L834)</f>
        <v>--</v>
      </c>
      <c r="R826" s="58">
        <f t="shared" si="127"/>
        <v>0</v>
      </c>
      <c r="S826" s="74">
        <f t="shared" si="128"/>
        <v>0</v>
      </c>
      <c r="T826" s="58">
        <f t="shared" si="129"/>
        <v>0</v>
      </c>
    </row>
    <row r="827" spans="1:20" x14ac:dyDescent="0.2">
      <c r="A827" s="71">
        <v>820</v>
      </c>
      <c r="B827" s="39">
        <f>'3. Input Data'!B835</f>
        <v>0</v>
      </c>
      <c r="C827" s="51" t="str">
        <f>IF('3. Input Data'!D835=0,"--",'3. Input Data'!D835)</f>
        <v>--</v>
      </c>
      <c r="D827" s="58">
        <f t="shared" si="120"/>
        <v>0</v>
      </c>
      <c r="E827" s="74" t="str">
        <f>IF('3. Input Data'!E835=0,"--",'3. Input Data'!E835)</f>
        <v>--</v>
      </c>
      <c r="F827" s="58">
        <f t="shared" si="121"/>
        <v>0</v>
      </c>
      <c r="G827" s="51" t="str">
        <f>IF('3. Input Data'!G835=0,"--",'3. Input Data'!G835)</f>
        <v>--</v>
      </c>
      <c r="H827" s="58">
        <f t="shared" si="122"/>
        <v>0</v>
      </c>
      <c r="I827" s="51" t="str">
        <f>IF('3. Input Data'!H835=0,"--",'3. Input Data'!H835)</f>
        <v>--</v>
      </c>
      <c r="J827" s="58">
        <f t="shared" si="123"/>
        <v>0</v>
      </c>
      <c r="K827" s="51" t="str">
        <f>IF('3. Input Data'!I835=0,"--",'3. Input Data'!I835)</f>
        <v>--</v>
      </c>
      <c r="L827" s="58">
        <f t="shared" si="124"/>
        <v>0</v>
      </c>
      <c r="M827" s="51" t="str">
        <f>IF('3. Input Data'!J835=0,"--",'3. Input Data'!J835)</f>
        <v>--</v>
      </c>
      <c r="N827" s="58">
        <f t="shared" si="125"/>
        <v>0</v>
      </c>
      <c r="O827" s="51" t="str">
        <f>IF('3. Input Data'!K835=0,"--",'3. Input Data'!K835)</f>
        <v>--</v>
      </c>
      <c r="P827" s="58">
        <f t="shared" si="126"/>
        <v>0</v>
      </c>
      <c r="Q827" s="51" t="str">
        <f>IF('3. Input Data'!L835=0,"--",'3. Input Data'!L835)</f>
        <v>--</v>
      </c>
      <c r="R827" s="58">
        <f t="shared" si="127"/>
        <v>0</v>
      </c>
      <c r="S827" s="74">
        <f t="shared" si="128"/>
        <v>0</v>
      </c>
      <c r="T827" s="58">
        <f t="shared" si="129"/>
        <v>0</v>
      </c>
    </row>
    <row r="828" spans="1:20" x14ac:dyDescent="0.2">
      <c r="A828" s="71">
        <v>821</v>
      </c>
      <c r="B828" s="39">
        <f>'3. Input Data'!B836</f>
        <v>0</v>
      </c>
      <c r="C828" s="51" t="str">
        <f>IF('3. Input Data'!D836=0,"--",'3. Input Data'!D836)</f>
        <v>--</v>
      </c>
      <c r="D828" s="58">
        <f t="shared" si="120"/>
        <v>0</v>
      </c>
      <c r="E828" s="74" t="str">
        <f>IF('3. Input Data'!E836=0,"--",'3. Input Data'!E836)</f>
        <v>--</v>
      </c>
      <c r="F828" s="58">
        <f t="shared" si="121"/>
        <v>0</v>
      </c>
      <c r="G828" s="51" t="str">
        <f>IF('3. Input Data'!G836=0,"--",'3. Input Data'!G836)</f>
        <v>--</v>
      </c>
      <c r="H828" s="58">
        <f t="shared" si="122"/>
        <v>0</v>
      </c>
      <c r="I828" s="51" t="str">
        <f>IF('3. Input Data'!H836=0,"--",'3. Input Data'!H836)</f>
        <v>--</v>
      </c>
      <c r="J828" s="58">
        <f t="shared" si="123"/>
        <v>0</v>
      </c>
      <c r="K828" s="51" t="str">
        <f>IF('3. Input Data'!I836=0,"--",'3. Input Data'!I836)</f>
        <v>--</v>
      </c>
      <c r="L828" s="58">
        <f t="shared" si="124"/>
        <v>0</v>
      </c>
      <c r="M828" s="51" t="str">
        <f>IF('3. Input Data'!J836=0,"--",'3. Input Data'!J836)</f>
        <v>--</v>
      </c>
      <c r="N828" s="58">
        <f t="shared" si="125"/>
        <v>0</v>
      </c>
      <c r="O828" s="51" t="str">
        <f>IF('3. Input Data'!K836=0,"--",'3. Input Data'!K836)</f>
        <v>--</v>
      </c>
      <c r="P828" s="58">
        <f t="shared" si="126"/>
        <v>0</v>
      </c>
      <c r="Q828" s="51" t="str">
        <f>IF('3. Input Data'!L836=0,"--",'3. Input Data'!L836)</f>
        <v>--</v>
      </c>
      <c r="R828" s="58">
        <f t="shared" si="127"/>
        <v>0</v>
      </c>
      <c r="S828" s="74">
        <f t="shared" si="128"/>
        <v>0</v>
      </c>
      <c r="T828" s="58">
        <f t="shared" si="129"/>
        <v>0</v>
      </c>
    </row>
    <row r="829" spans="1:20" x14ac:dyDescent="0.2">
      <c r="A829" s="71">
        <v>822</v>
      </c>
      <c r="B829" s="39">
        <f>'3. Input Data'!B837</f>
        <v>0</v>
      </c>
      <c r="C829" s="51" t="str">
        <f>IF('3. Input Data'!D837=0,"--",'3. Input Data'!D837)</f>
        <v>--</v>
      </c>
      <c r="D829" s="58">
        <f t="shared" si="120"/>
        <v>0</v>
      </c>
      <c r="E829" s="74" t="str">
        <f>IF('3. Input Data'!E837=0,"--",'3. Input Data'!E837)</f>
        <v>--</v>
      </c>
      <c r="F829" s="58">
        <f t="shared" si="121"/>
        <v>0</v>
      </c>
      <c r="G829" s="51" t="str">
        <f>IF('3. Input Data'!G837=0,"--",'3. Input Data'!G837)</f>
        <v>--</v>
      </c>
      <c r="H829" s="58">
        <f t="shared" si="122"/>
        <v>0</v>
      </c>
      <c r="I829" s="51" t="str">
        <f>IF('3. Input Data'!H837=0,"--",'3. Input Data'!H837)</f>
        <v>--</v>
      </c>
      <c r="J829" s="58">
        <f t="shared" si="123"/>
        <v>0</v>
      </c>
      <c r="K829" s="51" t="str">
        <f>IF('3. Input Data'!I837=0,"--",'3. Input Data'!I837)</f>
        <v>--</v>
      </c>
      <c r="L829" s="58">
        <f t="shared" si="124"/>
        <v>0</v>
      </c>
      <c r="M829" s="51" t="str">
        <f>IF('3. Input Data'!J837=0,"--",'3. Input Data'!J837)</f>
        <v>--</v>
      </c>
      <c r="N829" s="58">
        <f t="shared" si="125"/>
        <v>0</v>
      </c>
      <c r="O829" s="51" t="str">
        <f>IF('3. Input Data'!K837=0,"--",'3. Input Data'!K837)</f>
        <v>--</v>
      </c>
      <c r="P829" s="58">
        <f t="shared" si="126"/>
        <v>0</v>
      </c>
      <c r="Q829" s="51" t="str">
        <f>IF('3. Input Data'!L837=0,"--",'3. Input Data'!L837)</f>
        <v>--</v>
      </c>
      <c r="R829" s="58">
        <f t="shared" si="127"/>
        <v>0</v>
      </c>
      <c r="S829" s="74">
        <f t="shared" si="128"/>
        <v>0</v>
      </c>
      <c r="T829" s="58">
        <f t="shared" si="129"/>
        <v>0</v>
      </c>
    </row>
    <row r="830" spans="1:20" x14ac:dyDescent="0.2">
      <c r="A830" s="71">
        <v>823</v>
      </c>
      <c r="B830" s="39">
        <f>'3. Input Data'!B838</f>
        <v>0</v>
      </c>
      <c r="C830" s="51" t="str">
        <f>IF('3. Input Data'!D838=0,"--",'3. Input Data'!D838)</f>
        <v>--</v>
      </c>
      <c r="D830" s="58">
        <f t="shared" si="120"/>
        <v>0</v>
      </c>
      <c r="E830" s="74" t="str">
        <f>IF('3. Input Data'!E838=0,"--",'3. Input Data'!E838)</f>
        <v>--</v>
      </c>
      <c r="F830" s="58">
        <f t="shared" si="121"/>
        <v>0</v>
      </c>
      <c r="G830" s="51" t="str">
        <f>IF('3. Input Data'!G838=0,"--",'3. Input Data'!G838)</f>
        <v>--</v>
      </c>
      <c r="H830" s="58">
        <f t="shared" si="122"/>
        <v>0</v>
      </c>
      <c r="I830" s="51" t="str">
        <f>IF('3. Input Data'!H838=0,"--",'3. Input Data'!H838)</f>
        <v>--</v>
      </c>
      <c r="J830" s="58">
        <f t="shared" si="123"/>
        <v>0</v>
      </c>
      <c r="K830" s="51" t="str">
        <f>IF('3. Input Data'!I838=0,"--",'3. Input Data'!I838)</f>
        <v>--</v>
      </c>
      <c r="L830" s="58">
        <f t="shared" si="124"/>
        <v>0</v>
      </c>
      <c r="M830" s="51" t="str">
        <f>IF('3. Input Data'!J838=0,"--",'3. Input Data'!J838)</f>
        <v>--</v>
      </c>
      <c r="N830" s="58">
        <f t="shared" si="125"/>
        <v>0</v>
      </c>
      <c r="O830" s="51" t="str">
        <f>IF('3. Input Data'!K838=0,"--",'3. Input Data'!K838)</f>
        <v>--</v>
      </c>
      <c r="P830" s="58">
        <f t="shared" si="126"/>
        <v>0</v>
      </c>
      <c r="Q830" s="51" t="str">
        <f>IF('3. Input Data'!L838=0,"--",'3. Input Data'!L838)</f>
        <v>--</v>
      </c>
      <c r="R830" s="58">
        <f t="shared" si="127"/>
        <v>0</v>
      </c>
      <c r="S830" s="74">
        <f t="shared" si="128"/>
        <v>0</v>
      </c>
      <c r="T830" s="58">
        <f t="shared" si="129"/>
        <v>0</v>
      </c>
    </row>
    <row r="831" spans="1:20" x14ac:dyDescent="0.2">
      <c r="A831" s="71">
        <v>824</v>
      </c>
      <c r="B831" s="39">
        <f>'3. Input Data'!B839</f>
        <v>0</v>
      </c>
      <c r="C831" s="51" t="str">
        <f>IF('3. Input Data'!D839=0,"--",'3. Input Data'!D839)</f>
        <v>--</v>
      </c>
      <c r="D831" s="58">
        <f t="shared" si="120"/>
        <v>0</v>
      </c>
      <c r="E831" s="74" t="str">
        <f>IF('3. Input Data'!E839=0,"--",'3. Input Data'!E839)</f>
        <v>--</v>
      </c>
      <c r="F831" s="58">
        <f t="shared" si="121"/>
        <v>0</v>
      </c>
      <c r="G831" s="51" t="str">
        <f>IF('3. Input Data'!G839=0,"--",'3. Input Data'!G839)</f>
        <v>--</v>
      </c>
      <c r="H831" s="58">
        <f t="shared" si="122"/>
        <v>0</v>
      </c>
      <c r="I831" s="51" t="str">
        <f>IF('3. Input Data'!H839=0,"--",'3. Input Data'!H839)</f>
        <v>--</v>
      </c>
      <c r="J831" s="58">
        <f t="shared" si="123"/>
        <v>0</v>
      </c>
      <c r="K831" s="51" t="str">
        <f>IF('3. Input Data'!I839=0,"--",'3. Input Data'!I839)</f>
        <v>--</v>
      </c>
      <c r="L831" s="58">
        <f t="shared" si="124"/>
        <v>0</v>
      </c>
      <c r="M831" s="51" t="str">
        <f>IF('3. Input Data'!J839=0,"--",'3. Input Data'!J839)</f>
        <v>--</v>
      </c>
      <c r="N831" s="58">
        <f t="shared" si="125"/>
        <v>0</v>
      </c>
      <c r="O831" s="51" t="str">
        <f>IF('3. Input Data'!K839=0,"--",'3. Input Data'!K839)</f>
        <v>--</v>
      </c>
      <c r="P831" s="58">
        <f t="shared" si="126"/>
        <v>0</v>
      </c>
      <c r="Q831" s="51" t="str">
        <f>IF('3. Input Data'!L839=0,"--",'3. Input Data'!L839)</f>
        <v>--</v>
      </c>
      <c r="R831" s="58">
        <f t="shared" si="127"/>
        <v>0</v>
      </c>
      <c r="S831" s="74">
        <f t="shared" si="128"/>
        <v>0</v>
      </c>
      <c r="T831" s="58">
        <f t="shared" si="129"/>
        <v>0</v>
      </c>
    </row>
    <row r="832" spans="1:20" x14ac:dyDescent="0.2">
      <c r="A832" s="71">
        <v>825</v>
      </c>
      <c r="B832" s="39">
        <f>'3. Input Data'!B840</f>
        <v>0</v>
      </c>
      <c r="C832" s="51" t="str">
        <f>IF('3. Input Data'!D840=0,"--",'3. Input Data'!D840)</f>
        <v>--</v>
      </c>
      <c r="D832" s="58">
        <f t="shared" si="120"/>
        <v>0</v>
      </c>
      <c r="E832" s="74" t="str">
        <f>IF('3. Input Data'!E840=0,"--",'3. Input Data'!E840)</f>
        <v>--</v>
      </c>
      <c r="F832" s="58">
        <f t="shared" si="121"/>
        <v>0</v>
      </c>
      <c r="G832" s="51" t="str">
        <f>IF('3. Input Data'!G840=0,"--",'3. Input Data'!G840)</f>
        <v>--</v>
      </c>
      <c r="H832" s="58">
        <f t="shared" si="122"/>
        <v>0</v>
      </c>
      <c r="I832" s="51" t="str">
        <f>IF('3. Input Data'!H840=0,"--",'3. Input Data'!H840)</f>
        <v>--</v>
      </c>
      <c r="J832" s="58">
        <f t="shared" si="123"/>
        <v>0</v>
      </c>
      <c r="K832" s="51" t="str">
        <f>IF('3. Input Data'!I840=0,"--",'3. Input Data'!I840)</f>
        <v>--</v>
      </c>
      <c r="L832" s="58">
        <f t="shared" si="124"/>
        <v>0</v>
      </c>
      <c r="M832" s="51" t="str">
        <f>IF('3. Input Data'!J840=0,"--",'3. Input Data'!J840)</f>
        <v>--</v>
      </c>
      <c r="N832" s="58">
        <f t="shared" si="125"/>
        <v>0</v>
      </c>
      <c r="O832" s="51" t="str">
        <f>IF('3. Input Data'!K840=0,"--",'3. Input Data'!K840)</f>
        <v>--</v>
      </c>
      <c r="P832" s="58">
        <f t="shared" si="126"/>
        <v>0</v>
      </c>
      <c r="Q832" s="51" t="str">
        <f>IF('3. Input Data'!L840=0,"--",'3. Input Data'!L840)</f>
        <v>--</v>
      </c>
      <c r="R832" s="58">
        <f t="shared" si="127"/>
        <v>0</v>
      </c>
      <c r="S832" s="74">
        <f t="shared" si="128"/>
        <v>0</v>
      </c>
      <c r="T832" s="58">
        <f t="shared" si="129"/>
        <v>0</v>
      </c>
    </row>
    <row r="833" spans="1:20" x14ac:dyDescent="0.2">
      <c r="A833" s="71">
        <v>826</v>
      </c>
      <c r="B833" s="39">
        <f>'3. Input Data'!B841</f>
        <v>0</v>
      </c>
      <c r="C833" s="51" t="str">
        <f>IF('3. Input Data'!D841=0,"--",'3. Input Data'!D841)</f>
        <v>--</v>
      </c>
      <c r="D833" s="58">
        <f t="shared" si="120"/>
        <v>0</v>
      </c>
      <c r="E833" s="74" t="str">
        <f>IF('3. Input Data'!E841=0,"--",'3. Input Data'!E841)</f>
        <v>--</v>
      </c>
      <c r="F833" s="58">
        <f t="shared" si="121"/>
        <v>0</v>
      </c>
      <c r="G833" s="51" t="str">
        <f>IF('3. Input Data'!G841=0,"--",'3. Input Data'!G841)</f>
        <v>--</v>
      </c>
      <c r="H833" s="58">
        <f t="shared" si="122"/>
        <v>0</v>
      </c>
      <c r="I833" s="51" t="str">
        <f>IF('3. Input Data'!H841=0,"--",'3. Input Data'!H841)</f>
        <v>--</v>
      </c>
      <c r="J833" s="58">
        <f t="shared" si="123"/>
        <v>0</v>
      </c>
      <c r="K833" s="51" t="str">
        <f>IF('3. Input Data'!I841=0,"--",'3. Input Data'!I841)</f>
        <v>--</v>
      </c>
      <c r="L833" s="58">
        <f t="shared" si="124"/>
        <v>0</v>
      </c>
      <c r="M833" s="51" t="str">
        <f>IF('3. Input Data'!J841=0,"--",'3. Input Data'!J841)</f>
        <v>--</v>
      </c>
      <c r="N833" s="58">
        <f t="shared" si="125"/>
        <v>0</v>
      </c>
      <c r="O833" s="51" t="str">
        <f>IF('3. Input Data'!K841=0,"--",'3. Input Data'!K841)</f>
        <v>--</v>
      </c>
      <c r="P833" s="58">
        <f t="shared" si="126"/>
        <v>0</v>
      </c>
      <c r="Q833" s="51" t="str">
        <f>IF('3. Input Data'!L841=0,"--",'3. Input Data'!L841)</f>
        <v>--</v>
      </c>
      <c r="R833" s="58">
        <f t="shared" si="127"/>
        <v>0</v>
      </c>
      <c r="S833" s="74">
        <f t="shared" si="128"/>
        <v>0</v>
      </c>
      <c r="T833" s="58">
        <f t="shared" si="129"/>
        <v>0</v>
      </c>
    </row>
    <row r="834" spans="1:20" x14ac:dyDescent="0.2">
      <c r="A834" s="71">
        <v>827</v>
      </c>
      <c r="B834" s="39">
        <f>'3. Input Data'!B842</f>
        <v>0</v>
      </c>
      <c r="C834" s="51" t="str">
        <f>IF('3. Input Data'!D842=0,"--",'3. Input Data'!D842)</f>
        <v>--</v>
      </c>
      <c r="D834" s="58">
        <f t="shared" si="120"/>
        <v>0</v>
      </c>
      <c r="E834" s="74" t="str">
        <f>IF('3. Input Data'!E842=0,"--",'3. Input Data'!E842)</f>
        <v>--</v>
      </c>
      <c r="F834" s="58">
        <f t="shared" si="121"/>
        <v>0</v>
      </c>
      <c r="G834" s="51" t="str">
        <f>IF('3. Input Data'!G842=0,"--",'3. Input Data'!G842)</f>
        <v>--</v>
      </c>
      <c r="H834" s="58">
        <f t="shared" si="122"/>
        <v>0</v>
      </c>
      <c r="I834" s="51" t="str">
        <f>IF('3. Input Data'!H842=0,"--",'3. Input Data'!H842)</f>
        <v>--</v>
      </c>
      <c r="J834" s="58">
        <f t="shared" si="123"/>
        <v>0</v>
      </c>
      <c r="K834" s="51" t="str">
        <f>IF('3. Input Data'!I842=0,"--",'3. Input Data'!I842)</f>
        <v>--</v>
      </c>
      <c r="L834" s="58">
        <f t="shared" si="124"/>
        <v>0</v>
      </c>
      <c r="M834" s="51" t="str">
        <f>IF('3. Input Data'!J842=0,"--",'3. Input Data'!J842)</f>
        <v>--</v>
      </c>
      <c r="N834" s="58">
        <f t="shared" si="125"/>
        <v>0</v>
      </c>
      <c r="O834" s="51" t="str">
        <f>IF('3. Input Data'!K842=0,"--",'3. Input Data'!K842)</f>
        <v>--</v>
      </c>
      <c r="P834" s="58">
        <f t="shared" si="126"/>
        <v>0</v>
      </c>
      <c r="Q834" s="51" t="str">
        <f>IF('3. Input Data'!L842=0,"--",'3. Input Data'!L842)</f>
        <v>--</v>
      </c>
      <c r="R834" s="58">
        <f t="shared" si="127"/>
        <v>0</v>
      </c>
      <c r="S834" s="74">
        <f t="shared" si="128"/>
        <v>0</v>
      </c>
      <c r="T834" s="58">
        <f t="shared" si="129"/>
        <v>0</v>
      </c>
    </row>
    <row r="835" spans="1:20" x14ac:dyDescent="0.2">
      <c r="A835" s="71">
        <v>828</v>
      </c>
      <c r="B835" s="39">
        <f>'3. Input Data'!B843</f>
        <v>0</v>
      </c>
      <c r="C835" s="51" t="str">
        <f>IF('3. Input Data'!D843=0,"--",'3. Input Data'!D843)</f>
        <v>--</v>
      </c>
      <c r="D835" s="58">
        <f t="shared" si="120"/>
        <v>0</v>
      </c>
      <c r="E835" s="74" t="str">
        <f>IF('3. Input Data'!E843=0,"--",'3. Input Data'!E843)</f>
        <v>--</v>
      </c>
      <c r="F835" s="58">
        <f t="shared" si="121"/>
        <v>0</v>
      </c>
      <c r="G835" s="51" t="str">
        <f>IF('3. Input Data'!G843=0,"--",'3. Input Data'!G843)</f>
        <v>--</v>
      </c>
      <c r="H835" s="58">
        <f t="shared" si="122"/>
        <v>0</v>
      </c>
      <c r="I835" s="51" t="str">
        <f>IF('3. Input Data'!H843=0,"--",'3. Input Data'!H843)</f>
        <v>--</v>
      </c>
      <c r="J835" s="58">
        <f t="shared" si="123"/>
        <v>0</v>
      </c>
      <c r="K835" s="51" t="str">
        <f>IF('3. Input Data'!I843=0,"--",'3. Input Data'!I843)</f>
        <v>--</v>
      </c>
      <c r="L835" s="58">
        <f t="shared" si="124"/>
        <v>0</v>
      </c>
      <c r="M835" s="51" t="str">
        <f>IF('3. Input Data'!J843=0,"--",'3. Input Data'!J843)</f>
        <v>--</v>
      </c>
      <c r="N835" s="58">
        <f t="shared" si="125"/>
        <v>0</v>
      </c>
      <c r="O835" s="51" t="str">
        <f>IF('3. Input Data'!K843=0,"--",'3. Input Data'!K843)</f>
        <v>--</v>
      </c>
      <c r="P835" s="58">
        <f t="shared" si="126"/>
        <v>0</v>
      </c>
      <c r="Q835" s="51" t="str">
        <f>IF('3. Input Data'!L843=0,"--",'3. Input Data'!L843)</f>
        <v>--</v>
      </c>
      <c r="R835" s="58">
        <f t="shared" si="127"/>
        <v>0</v>
      </c>
      <c r="S835" s="74">
        <f t="shared" si="128"/>
        <v>0</v>
      </c>
      <c r="T835" s="58">
        <f t="shared" si="129"/>
        <v>0</v>
      </c>
    </row>
    <row r="836" spans="1:20" x14ac:dyDescent="0.2">
      <c r="A836" s="71">
        <v>829</v>
      </c>
      <c r="B836" s="39">
        <f>'3. Input Data'!B844</f>
        <v>0</v>
      </c>
      <c r="C836" s="51" t="str">
        <f>IF('3. Input Data'!D844=0,"--",'3. Input Data'!D844)</f>
        <v>--</v>
      </c>
      <c r="D836" s="58">
        <f t="shared" si="120"/>
        <v>0</v>
      </c>
      <c r="E836" s="74" t="str">
        <f>IF('3. Input Data'!E844=0,"--",'3. Input Data'!E844)</f>
        <v>--</v>
      </c>
      <c r="F836" s="58">
        <f t="shared" si="121"/>
        <v>0</v>
      </c>
      <c r="G836" s="51" t="str">
        <f>IF('3. Input Data'!G844=0,"--",'3. Input Data'!G844)</f>
        <v>--</v>
      </c>
      <c r="H836" s="58">
        <f t="shared" si="122"/>
        <v>0</v>
      </c>
      <c r="I836" s="51" t="str">
        <f>IF('3. Input Data'!H844=0,"--",'3. Input Data'!H844)</f>
        <v>--</v>
      </c>
      <c r="J836" s="58">
        <f t="shared" si="123"/>
        <v>0</v>
      </c>
      <c r="K836" s="51" t="str">
        <f>IF('3. Input Data'!I844=0,"--",'3. Input Data'!I844)</f>
        <v>--</v>
      </c>
      <c r="L836" s="58">
        <f t="shared" si="124"/>
        <v>0</v>
      </c>
      <c r="M836" s="51" t="str">
        <f>IF('3. Input Data'!J844=0,"--",'3. Input Data'!J844)</f>
        <v>--</v>
      </c>
      <c r="N836" s="58">
        <f t="shared" si="125"/>
        <v>0</v>
      </c>
      <c r="O836" s="51" t="str">
        <f>IF('3. Input Data'!K844=0,"--",'3. Input Data'!K844)</f>
        <v>--</v>
      </c>
      <c r="P836" s="58">
        <f t="shared" si="126"/>
        <v>0</v>
      </c>
      <c r="Q836" s="51" t="str">
        <f>IF('3. Input Data'!L844=0,"--",'3. Input Data'!L844)</f>
        <v>--</v>
      </c>
      <c r="R836" s="58">
        <f t="shared" si="127"/>
        <v>0</v>
      </c>
      <c r="S836" s="74">
        <f t="shared" si="128"/>
        <v>0</v>
      </c>
      <c r="T836" s="58">
        <f t="shared" si="129"/>
        <v>0</v>
      </c>
    </row>
    <row r="837" spans="1:20" x14ac:dyDescent="0.2">
      <c r="A837" s="71">
        <v>830</v>
      </c>
      <c r="B837" s="39">
        <f>'3. Input Data'!B845</f>
        <v>0</v>
      </c>
      <c r="C837" s="51" t="str">
        <f>IF('3. Input Data'!D845=0,"--",'3. Input Data'!D845)</f>
        <v>--</v>
      </c>
      <c r="D837" s="58">
        <f t="shared" si="120"/>
        <v>0</v>
      </c>
      <c r="E837" s="74" t="str">
        <f>IF('3. Input Data'!E845=0,"--",'3. Input Data'!E845)</f>
        <v>--</v>
      </c>
      <c r="F837" s="58">
        <f t="shared" si="121"/>
        <v>0</v>
      </c>
      <c r="G837" s="51" t="str">
        <f>IF('3. Input Data'!G845=0,"--",'3. Input Data'!G845)</f>
        <v>--</v>
      </c>
      <c r="H837" s="58">
        <f t="shared" si="122"/>
        <v>0</v>
      </c>
      <c r="I837" s="51" t="str">
        <f>IF('3. Input Data'!H845=0,"--",'3. Input Data'!H845)</f>
        <v>--</v>
      </c>
      <c r="J837" s="58">
        <f t="shared" si="123"/>
        <v>0</v>
      </c>
      <c r="K837" s="51" t="str">
        <f>IF('3. Input Data'!I845=0,"--",'3. Input Data'!I845)</f>
        <v>--</v>
      </c>
      <c r="L837" s="58">
        <f t="shared" si="124"/>
        <v>0</v>
      </c>
      <c r="M837" s="51" t="str">
        <f>IF('3. Input Data'!J845=0,"--",'3. Input Data'!J845)</f>
        <v>--</v>
      </c>
      <c r="N837" s="58">
        <f t="shared" si="125"/>
        <v>0</v>
      </c>
      <c r="O837" s="51" t="str">
        <f>IF('3. Input Data'!K845=0,"--",'3. Input Data'!K845)</f>
        <v>--</v>
      </c>
      <c r="P837" s="58">
        <f t="shared" si="126"/>
        <v>0</v>
      </c>
      <c r="Q837" s="51" t="str">
        <f>IF('3. Input Data'!L845=0,"--",'3. Input Data'!L845)</f>
        <v>--</v>
      </c>
      <c r="R837" s="58">
        <f t="shared" si="127"/>
        <v>0</v>
      </c>
      <c r="S837" s="74">
        <f t="shared" si="128"/>
        <v>0</v>
      </c>
      <c r="T837" s="58">
        <f t="shared" si="129"/>
        <v>0</v>
      </c>
    </row>
    <row r="838" spans="1:20" x14ac:dyDescent="0.2">
      <c r="A838" s="71">
        <v>831</v>
      </c>
      <c r="B838" s="39">
        <f>'3. Input Data'!B846</f>
        <v>0</v>
      </c>
      <c r="C838" s="51" t="str">
        <f>IF('3. Input Data'!D846=0,"--",'3. Input Data'!D846)</f>
        <v>--</v>
      </c>
      <c r="D838" s="58">
        <f t="shared" si="120"/>
        <v>0</v>
      </c>
      <c r="E838" s="74" t="str">
        <f>IF('3. Input Data'!E846=0,"--",'3. Input Data'!E846)</f>
        <v>--</v>
      </c>
      <c r="F838" s="58">
        <f t="shared" si="121"/>
        <v>0</v>
      </c>
      <c r="G838" s="51" t="str">
        <f>IF('3. Input Data'!G846=0,"--",'3. Input Data'!G846)</f>
        <v>--</v>
      </c>
      <c r="H838" s="58">
        <f t="shared" si="122"/>
        <v>0</v>
      </c>
      <c r="I838" s="51" t="str">
        <f>IF('3. Input Data'!H846=0,"--",'3. Input Data'!H846)</f>
        <v>--</v>
      </c>
      <c r="J838" s="58">
        <f t="shared" si="123"/>
        <v>0</v>
      </c>
      <c r="K838" s="51" t="str">
        <f>IF('3. Input Data'!I846=0,"--",'3. Input Data'!I846)</f>
        <v>--</v>
      </c>
      <c r="L838" s="58">
        <f t="shared" si="124"/>
        <v>0</v>
      </c>
      <c r="M838" s="51" t="str">
        <f>IF('3. Input Data'!J846=0,"--",'3. Input Data'!J846)</f>
        <v>--</v>
      </c>
      <c r="N838" s="58">
        <f t="shared" si="125"/>
        <v>0</v>
      </c>
      <c r="O838" s="51" t="str">
        <f>IF('3. Input Data'!K846=0,"--",'3. Input Data'!K846)</f>
        <v>--</v>
      </c>
      <c r="P838" s="58">
        <f t="shared" si="126"/>
        <v>0</v>
      </c>
      <c r="Q838" s="51" t="str">
        <f>IF('3. Input Data'!L846=0,"--",'3. Input Data'!L846)</f>
        <v>--</v>
      </c>
      <c r="R838" s="58">
        <f t="shared" si="127"/>
        <v>0</v>
      </c>
      <c r="S838" s="74">
        <f t="shared" si="128"/>
        <v>0</v>
      </c>
      <c r="T838" s="58">
        <f t="shared" si="129"/>
        <v>0</v>
      </c>
    </row>
    <row r="839" spans="1:20" x14ac:dyDescent="0.2">
      <c r="A839" s="71">
        <v>832</v>
      </c>
      <c r="B839" s="39">
        <f>'3. Input Data'!B847</f>
        <v>0</v>
      </c>
      <c r="C839" s="51" t="str">
        <f>IF('3. Input Data'!D847=0,"--",'3. Input Data'!D847)</f>
        <v>--</v>
      </c>
      <c r="D839" s="58">
        <f t="shared" si="120"/>
        <v>0</v>
      </c>
      <c r="E839" s="74" t="str">
        <f>IF('3. Input Data'!E847=0,"--",'3. Input Data'!E847)</f>
        <v>--</v>
      </c>
      <c r="F839" s="58">
        <f t="shared" si="121"/>
        <v>0</v>
      </c>
      <c r="G839" s="51" t="str">
        <f>IF('3. Input Data'!G847=0,"--",'3. Input Data'!G847)</f>
        <v>--</v>
      </c>
      <c r="H839" s="58">
        <f t="shared" si="122"/>
        <v>0</v>
      </c>
      <c r="I839" s="51" t="str">
        <f>IF('3. Input Data'!H847=0,"--",'3. Input Data'!H847)</f>
        <v>--</v>
      </c>
      <c r="J839" s="58">
        <f t="shared" si="123"/>
        <v>0</v>
      </c>
      <c r="K839" s="51" t="str">
        <f>IF('3. Input Data'!I847=0,"--",'3. Input Data'!I847)</f>
        <v>--</v>
      </c>
      <c r="L839" s="58">
        <f t="shared" si="124"/>
        <v>0</v>
      </c>
      <c r="M839" s="51" t="str">
        <f>IF('3. Input Data'!J847=0,"--",'3. Input Data'!J847)</f>
        <v>--</v>
      </c>
      <c r="N839" s="58">
        <f t="shared" si="125"/>
        <v>0</v>
      </c>
      <c r="O839" s="51" t="str">
        <f>IF('3. Input Data'!K847=0,"--",'3. Input Data'!K847)</f>
        <v>--</v>
      </c>
      <c r="P839" s="58">
        <f t="shared" si="126"/>
        <v>0</v>
      </c>
      <c r="Q839" s="51" t="str">
        <f>IF('3. Input Data'!L847=0,"--",'3. Input Data'!L847)</f>
        <v>--</v>
      </c>
      <c r="R839" s="58">
        <f t="shared" si="127"/>
        <v>0</v>
      </c>
      <c r="S839" s="74">
        <f t="shared" si="128"/>
        <v>0</v>
      </c>
      <c r="T839" s="58">
        <f t="shared" si="129"/>
        <v>0</v>
      </c>
    </row>
    <row r="840" spans="1:20" x14ac:dyDescent="0.2">
      <c r="A840" s="71">
        <v>833</v>
      </c>
      <c r="B840" s="39">
        <f>'3. Input Data'!B848</f>
        <v>0</v>
      </c>
      <c r="C840" s="51" t="str">
        <f>IF('3. Input Data'!D848=0,"--",'3. Input Data'!D848)</f>
        <v>--</v>
      </c>
      <c r="D840" s="58">
        <f t="shared" si="120"/>
        <v>0</v>
      </c>
      <c r="E840" s="74" t="str">
        <f>IF('3. Input Data'!E848=0,"--",'3. Input Data'!E848)</f>
        <v>--</v>
      </c>
      <c r="F840" s="58">
        <f t="shared" si="121"/>
        <v>0</v>
      </c>
      <c r="G840" s="51" t="str">
        <f>IF('3. Input Data'!G848=0,"--",'3. Input Data'!G848)</f>
        <v>--</v>
      </c>
      <c r="H840" s="58">
        <f t="shared" si="122"/>
        <v>0</v>
      </c>
      <c r="I840" s="51" t="str">
        <f>IF('3. Input Data'!H848=0,"--",'3. Input Data'!H848)</f>
        <v>--</v>
      </c>
      <c r="J840" s="58">
        <f t="shared" si="123"/>
        <v>0</v>
      </c>
      <c r="K840" s="51" t="str">
        <f>IF('3. Input Data'!I848=0,"--",'3. Input Data'!I848)</f>
        <v>--</v>
      </c>
      <c r="L840" s="58">
        <f t="shared" si="124"/>
        <v>0</v>
      </c>
      <c r="M840" s="51" t="str">
        <f>IF('3. Input Data'!J848=0,"--",'3. Input Data'!J848)</f>
        <v>--</v>
      </c>
      <c r="N840" s="58">
        <f t="shared" si="125"/>
        <v>0</v>
      </c>
      <c r="O840" s="51" t="str">
        <f>IF('3. Input Data'!K848=0,"--",'3. Input Data'!K848)</f>
        <v>--</v>
      </c>
      <c r="P840" s="58">
        <f t="shared" si="126"/>
        <v>0</v>
      </c>
      <c r="Q840" s="51" t="str">
        <f>IF('3. Input Data'!L848=0,"--",'3. Input Data'!L848)</f>
        <v>--</v>
      </c>
      <c r="R840" s="58">
        <f t="shared" si="127"/>
        <v>0</v>
      </c>
      <c r="S840" s="74">
        <f t="shared" si="128"/>
        <v>0</v>
      </c>
      <c r="T840" s="58">
        <f t="shared" si="129"/>
        <v>0</v>
      </c>
    </row>
    <row r="841" spans="1:20" x14ac:dyDescent="0.2">
      <c r="A841" s="71">
        <v>834</v>
      </c>
      <c r="B841" s="39">
        <f>'3. Input Data'!B849</f>
        <v>0</v>
      </c>
      <c r="C841" s="51" t="str">
        <f>IF('3. Input Data'!D849=0,"--",'3. Input Data'!D849)</f>
        <v>--</v>
      </c>
      <c r="D841" s="58">
        <f t="shared" ref="D841:D904" si="130">IF(C841="--",0,LOG10(5+STANDARDIZE(C841,$C$1,$D$2)))</f>
        <v>0</v>
      </c>
      <c r="E841" s="74" t="str">
        <f>IF('3. Input Data'!E849=0,"--",'3. Input Data'!E849)</f>
        <v>--</v>
      </c>
      <c r="F841" s="58">
        <f t="shared" ref="F841:F904" si="131">IF(E841="--",0,LOG10(5+STANDARDIZE(E841,$E$1,$F$2)))</f>
        <v>0</v>
      </c>
      <c r="G841" s="51" t="str">
        <f>IF('3. Input Data'!G849=0,"--",'3. Input Data'!G849)</f>
        <v>--</v>
      </c>
      <c r="H841" s="58">
        <f t="shared" ref="H841:H904" si="132">IF(G841="--",0,LOG10(5+STANDARDIZE(G841,$G$1,$H$2)))</f>
        <v>0</v>
      </c>
      <c r="I841" s="51" t="str">
        <f>IF('3. Input Data'!H849=0,"--",'3. Input Data'!H849)</f>
        <v>--</v>
      </c>
      <c r="J841" s="58">
        <f t="shared" ref="J841:J904" si="133">IF(I841="--",0,LOG10(5+STANDARDIZE(I841,$I$1,$J$2)))</f>
        <v>0</v>
      </c>
      <c r="K841" s="51" t="str">
        <f>IF('3. Input Data'!I849=0,"--",'3. Input Data'!I849)</f>
        <v>--</v>
      </c>
      <c r="L841" s="58">
        <f t="shared" ref="L841:L904" si="134">IF(K841="--",0,LOG10(5+STANDARDIZE(K841,$K$1,$L$2)))</f>
        <v>0</v>
      </c>
      <c r="M841" s="51" t="str">
        <f>IF('3. Input Data'!J849=0,"--",'3. Input Data'!J849)</f>
        <v>--</v>
      </c>
      <c r="N841" s="58">
        <f t="shared" ref="N841:N904" si="135">IF(M841="--",0,LOG10(5+STANDARDIZE(M841,$M$1,$N$2)))</f>
        <v>0</v>
      </c>
      <c r="O841" s="51" t="str">
        <f>IF('3. Input Data'!K849=0,"--",'3. Input Data'!K849)</f>
        <v>--</v>
      </c>
      <c r="P841" s="58">
        <f t="shared" ref="P841:P904" si="136">IF(O841="--",0,LOG10(5+STANDARDIZE(O841,$O$1,$P$2)))</f>
        <v>0</v>
      </c>
      <c r="Q841" s="51" t="str">
        <f>IF('3. Input Data'!L849=0,"--",'3. Input Data'!L849)</f>
        <v>--</v>
      </c>
      <c r="R841" s="58">
        <f t="shared" ref="R841:R904" si="137">IF(Q841="--",0,LOG10(5+STANDARDIZE(Q841,$Q$1,$R$2)))</f>
        <v>0</v>
      </c>
      <c r="S841" s="74">
        <f t="shared" ref="S841:S904" si="138">IF(O841="--",0,O841)+IF(Q841="--",0,Q841)</f>
        <v>0</v>
      </c>
      <c r="T841" s="58">
        <f t="shared" ref="T841:T904" si="139">IF(S841=0,0,LOG10(5+STANDARDIZE(S841,$S$1,$T$2)))</f>
        <v>0</v>
      </c>
    </row>
    <row r="842" spans="1:20" x14ac:dyDescent="0.2">
      <c r="A842" s="71">
        <v>835</v>
      </c>
      <c r="B842" s="39">
        <f>'3. Input Data'!B850</f>
        <v>0</v>
      </c>
      <c r="C842" s="51" t="str">
        <f>IF('3. Input Data'!D850=0,"--",'3. Input Data'!D850)</f>
        <v>--</v>
      </c>
      <c r="D842" s="58">
        <f t="shared" si="130"/>
        <v>0</v>
      </c>
      <c r="E842" s="74" t="str">
        <f>IF('3. Input Data'!E850=0,"--",'3. Input Data'!E850)</f>
        <v>--</v>
      </c>
      <c r="F842" s="58">
        <f t="shared" si="131"/>
        <v>0</v>
      </c>
      <c r="G842" s="51" t="str">
        <f>IF('3. Input Data'!G850=0,"--",'3. Input Data'!G850)</f>
        <v>--</v>
      </c>
      <c r="H842" s="58">
        <f t="shared" si="132"/>
        <v>0</v>
      </c>
      <c r="I842" s="51" t="str">
        <f>IF('3. Input Data'!H850=0,"--",'3. Input Data'!H850)</f>
        <v>--</v>
      </c>
      <c r="J842" s="58">
        <f t="shared" si="133"/>
        <v>0</v>
      </c>
      <c r="K842" s="51" t="str">
        <f>IF('3. Input Data'!I850=0,"--",'3. Input Data'!I850)</f>
        <v>--</v>
      </c>
      <c r="L842" s="58">
        <f t="shared" si="134"/>
        <v>0</v>
      </c>
      <c r="M842" s="51" t="str">
        <f>IF('3. Input Data'!J850=0,"--",'3. Input Data'!J850)</f>
        <v>--</v>
      </c>
      <c r="N842" s="58">
        <f t="shared" si="135"/>
        <v>0</v>
      </c>
      <c r="O842" s="51" t="str">
        <f>IF('3. Input Data'!K850=0,"--",'3. Input Data'!K850)</f>
        <v>--</v>
      </c>
      <c r="P842" s="58">
        <f t="shared" si="136"/>
        <v>0</v>
      </c>
      <c r="Q842" s="51" t="str">
        <f>IF('3. Input Data'!L850=0,"--",'3. Input Data'!L850)</f>
        <v>--</v>
      </c>
      <c r="R842" s="58">
        <f t="shared" si="137"/>
        <v>0</v>
      </c>
      <c r="S842" s="74">
        <f t="shared" si="138"/>
        <v>0</v>
      </c>
      <c r="T842" s="58">
        <f t="shared" si="139"/>
        <v>0</v>
      </c>
    </row>
    <row r="843" spans="1:20" x14ac:dyDescent="0.2">
      <c r="A843" s="71">
        <v>836</v>
      </c>
      <c r="B843" s="39">
        <f>'3. Input Data'!B851</f>
        <v>0</v>
      </c>
      <c r="C843" s="51" t="str">
        <f>IF('3. Input Data'!D851=0,"--",'3. Input Data'!D851)</f>
        <v>--</v>
      </c>
      <c r="D843" s="58">
        <f t="shared" si="130"/>
        <v>0</v>
      </c>
      <c r="E843" s="74" t="str">
        <f>IF('3. Input Data'!E851=0,"--",'3. Input Data'!E851)</f>
        <v>--</v>
      </c>
      <c r="F843" s="58">
        <f t="shared" si="131"/>
        <v>0</v>
      </c>
      <c r="G843" s="51" t="str">
        <f>IF('3. Input Data'!G851=0,"--",'3. Input Data'!G851)</f>
        <v>--</v>
      </c>
      <c r="H843" s="58">
        <f t="shared" si="132"/>
        <v>0</v>
      </c>
      <c r="I843" s="51" t="str">
        <f>IF('3. Input Data'!H851=0,"--",'3. Input Data'!H851)</f>
        <v>--</v>
      </c>
      <c r="J843" s="58">
        <f t="shared" si="133"/>
        <v>0</v>
      </c>
      <c r="K843" s="51" t="str">
        <f>IF('3. Input Data'!I851=0,"--",'3. Input Data'!I851)</f>
        <v>--</v>
      </c>
      <c r="L843" s="58">
        <f t="shared" si="134"/>
        <v>0</v>
      </c>
      <c r="M843" s="51" t="str">
        <f>IF('3. Input Data'!J851=0,"--",'3. Input Data'!J851)</f>
        <v>--</v>
      </c>
      <c r="N843" s="58">
        <f t="shared" si="135"/>
        <v>0</v>
      </c>
      <c r="O843" s="51" t="str">
        <f>IF('3. Input Data'!K851=0,"--",'3. Input Data'!K851)</f>
        <v>--</v>
      </c>
      <c r="P843" s="58">
        <f t="shared" si="136"/>
        <v>0</v>
      </c>
      <c r="Q843" s="51" t="str">
        <f>IF('3. Input Data'!L851=0,"--",'3. Input Data'!L851)</f>
        <v>--</v>
      </c>
      <c r="R843" s="58">
        <f t="shared" si="137"/>
        <v>0</v>
      </c>
      <c r="S843" s="74">
        <f t="shared" si="138"/>
        <v>0</v>
      </c>
      <c r="T843" s="58">
        <f t="shared" si="139"/>
        <v>0</v>
      </c>
    </row>
    <row r="844" spans="1:20" x14ac:dyDescent="0.2">
      <c r="A844" s="71">
        <v>837</v>
      </c>
      <c r="B844" s="39">
        <f>'3. Input Data'!B852</f>
        <v>0</v>
      </c>
      <c r="C844" s="51" t="str">
        <f>IF('3. Input Data'!D852=0,"--",'3. Input Data'!D852)</f>
        <v>--</v>
      </c>
      <c r="D844" s="58">
        <f t="shared" si="130"/>
        <v>0</v>
      </c>
      <c r="E844" s="74" t="str">
        <f>IF('3. Input Data'!E852=0,"--",'3. Input Data'!E852)</f>
        <v>--</v>
      </c>
      <c r="F844" s="58">
        <f t="shared" si="131"/>
        <v>0</v>
      </c>
      <c r="G844" s="51" t="str">
        <f>IF('3. Input Data'!G852=0,"--",'3. Input Data'!G852)</f>
        <v>--</v>
      </c>
      <c r="H844" s="58">
        <f t="shared" si="132"/>
        <v>0</v>
      </c>
      <c r="I844" s="51" t="str">
        <f>IF('3. Input Data'!H852=0,"--",'3. Input Data'!H852)</f>
        <v>--</v>
      </c>
      <c r="J844" s="58">
        <f t="shared" si="133"/>
        <v>0</v>
      </c>
      <c r="K844" s="51" t="str">
        <f>IF('3. Input Data'!I852=0,"--",'3. Input Data'!I852)</f>
        <v>--</v>
      </c>
      <c r="L844" s="58">
        <f t="shared" si="134"/>
        <v>0</v>
      </c>
      <c r="M844" s="51" t="str">
        <f>IF('3. Input Data'!J852=0,"--",'3. Input Data'!J852)</f>
        <v>--</v>
      </c>
      <c r="N844" s="58">
        <f t="shared" si="135"/>
        <v>0</v>
      </c>
      <c r="O844" s="51" t="str">
        <f>IF('3. Input Data'!K852=0,"--",'3. Input Data'!K852)</f>
        <v>--</v>
      </c>
      <c r="P844" s="58">
        <f t="shared" si="136"/>
        <v>0</v>
      </c>
      <c r="Q844" s="51" t="str">
        <f>IF('3. Input Data'!L852=0,"--",'3. Input Data'!L852)</f>
        <v>--</v>
      </c>
      <c r="R844" s="58">
        <f t="shared" si="137"/>
        <v>0</v>
      </c>
      <c r="S844" s="74">
        <f t="shared" si="138"/>
        <v>0</v>
      </c>
      <c r="T844" s="58">
        <f t="shared" si="139"/>
        <v>0</v>
      </c>
    </row>
    <row r="845" spans="1:20" x14ac:dyDescent="0.2">
      <c r="A845" s="71">
        <v>838</v>
      </c>
      <c r="B845" s="39">
        <f>'3. Input Data'!B853</f>
        <v>0</v>
      </c>
      <c r="C845" s="51" t="str">
        <f>IF('3. Input Data'!D853=0,"--",'3. Input Data'!D853)</f>
        <v>--</v>
      </c>
      <c r="D845" s="58">
        <f t="shared" si="130"/>
        <v>0</v>
      </c>
      <c r="E845" s="74" t="str">
        <f>IF('3. Input Data'!E853=0,"--",'3. Input Data'!E853)</f>
        <v>--</v>
      </c>
      <c r="F845" s="58">
        <f t="shared" si="131"/>
        <v>0</v>
      </c>
      <c r="G845" s="51" t="str">
        <f>IF('3. Input Data'!G853=0,"--",'3. Input Data'!G853)</f>
        <v>--</v>
      </c>
      <c r="H845" s="58">
        <f t="shared" si="132"/>
        <v>0</v>
      </c>
      <c r="I845" s="51" t="str">
        <f>IF('3. Input Data'!H853=0,"--",'3. Input Data'!H853)</f>
        <v>--</v>
      </c>
      <c r="J845" s="58">
        <f t="shared" si="133"/>
        <v>0</v>
      </c>
      <c r="K845" s="51" t="str">
        <f>IF('3. Input Data'!I853=0,"--",'3. Input Data'!I853)</f>
        <v>--</v>
      </c>
      <c r="L845" s="58">
        <f t="shared" si="134"/>
        <v>0</v>
      </c>
      <c r="M845" s="51" t="str">
        <f>IF('3. Input Data'!J853=0,"--",'3. Input Data'!J853)</f>
        <v>--</v>
      </c>
      <c r="N845" s="58">
        <f t="shared" si="135"/>
        <v>0</v>
      </c>
      <c r="O845" s="51" t="str">
        <f>IF('3. Input Data'!K853=0,"--",'3. Input Data'!K853)</f>
        <v>--</v>
      </c>
      <c r="P845" s="58">
        <f t="shared" si="136"/>
        <v>0</v>
      </c>
      <c r="Q845" s="51" t="str">
        <f>IF('3. Input Data'!L853=0,"--",'3. Input Data'!L853)</f>
        <v>--</v>
      </c>
      <c r="R845" s="58">
        <f t="shared" si="137"/>
        <v>0</v>
      </c>
      <c r="S845" s="74">
        <f t="shared" si="138"/>
        <v>0</v>
      </c>
      <c r="T845" s="58">
        <f t="shared" si="139"/>
        <v>0</v>
      </c>
    </row>
    <row r="846" spans="1:20" x14ac:dyDescent="0.2">
      <c r="A846" s="71">
        <v>839</v>
      </c>
      <c r="B846" s="39">
        <f>'3. Input Data'!B854</f>
        <v>0</v>
      </c>
      <c r="C846" s="51" t="str">
        <f>IF('3. Input Data'!D854=0,"--",'3. Input Data'!D854)</f>
        <v>--</v>
      </c>
      <c r="D846" s="58">
        <f t="shared" si="130"/>
        <v>0</v>
      </c>
      <c r="E846" s="74" t="str">
        <f>IF('3. Input Data'!E854=0,"--",'3. Input Data'!E854)</f>
        <v>--</v>
      </c>
      <c r="F846" s="58">
        <f t="shared" si="131"/>
        <v>0</v>
      </c>
      <c r="G846" s="51" t="str">
        <f>IF('3. Input Data'!G854=0,"--",'3. Input Data'!G854)</f>
        <v>--</v>
      </c>
      <c r="H846" s="58">
        <f t="shared" si="132"/>
        <v>0</v>
      </c>
      <c r="I846" s="51" t="str">
        <f>IF('3. Input Data'!H854=0,"--",'3. Input Data'!H854)</f>
        <v>--</v>
      </c>
      <c r="J846" s="58">
        <f t="shared" si="133"/>
        <v>0</v>
      </c>
      <c r="K846" s="51" t="str">
        <f>IF('3. Input Data'!I854=0,"--",'3. Input Data'!I854)</f>
        <v>--</v>
      </c>
      <c r="L846" s="58">
        <f t="shared" si="134"/>
        <v>0</v>
      </c>
      <c r="M846" s="51" t="str">
        <f>IF('3. Input Data'!J854=0,"--",'3. Input Data'!J854)</f>
        <v>--</v>
      </c>
      <c r="N846" s="58">
        <f t="shared" si="135"/>
        <v>0</v>
      </c>
      <c r="O846" s="51" t="str">
        <f>IF('3. Input Data'!K854=0,"--",'3. Input Data'!K854)</f>
        <v>--</v>
      </c>
      <c r="P846" s="58">
        <f t="shared" si="136"/>
        <v>0</v>
      </c>
      <c r="Q846" s="51" t="str">
        <f>IF('3. Input Data'!L854=0,"--",'3. Input Data'!L854)</f>
        <v>--</v>
      </c>
      <c r="R846" s="58">
        <f t="shared" si="137"/>
        <v>0</v>
      </c>
      <c r="S846" s="74">
        <f t="shared" si="138"/>
        <v>0</v>
      </c>
      <c r="T846" s="58">
        <f t="shared" si="139"/>
        <v>0</v>
      </c>
    </row>
    <row r="847" spans="1:20" x14ac:dyDescent="0.2">
      <c r="A847" s="71">
        <v>840</v>
      </c>
      <c r="B847" s="39">
        <f>'3. Input Data'!B855</f>
        <v>0</v>
      </c>
      <c r="C847" s="51" t="str">
        <f>IF('3. Input Data'!D855=0,"--",'3. Input Data'!D855)</f>
        <v>--</v>
      </c>
      <c r="D847" s="58">
        <f t="shared" si="130"/>
        <v>0</v>
      </c>
      <c r="E847" s="74" t="str">
        <f>IF('3. Input Data'!E855=0,"--",'3. Input Data'!E855)</f>
        <v>--</v>
      </c>
      <c r="F847" s="58">
        <f t="shared" si="131"/>
        <v>0</v>
      </c>
      <c r="G847" s="51" t="str">
        <f>IF('3. Input Data'!G855=0,"--",'3. Input Data'!G855)</f>
        <v>--</v>
      </c>
      <c r="H847" s="58">
        <f t="shared" si="132"/>
        <v>0</v>
      </c>
      <c r="I847" s="51" t="str">
        <f>IF('3. Input Data'!H855=0,"--",'3. Input Data'!H855)</f>
        <v>--</v>
      </c>
      <c r="J847" s="58">
        <f t="shared" si="133"/>
        <v>0</v>
      </c>
      <c r="K847" s="51" t="str">
        <f>IF('3. Input Data'!I855=0,"--",'3. Input Data'!I855)</f>
        <v>--</v>
      </c>
      <c r="L847" s="58">
        <f t="shared" si="134"/>
        <v>0</v>
      </c>
      <c r="M847" s="51" t="str">
        <f>IF('3. Input Data'!J855=0,"--",'3. Input Data'!J855)</f>
        <v>--</v>
      </c>
      <c r="N847" s="58">
        <f t="shared" si="135"/>
        <v>0</v>
      </c>
      <c r="O847" s="51" t="str">
        <f>IF('3. Input Data'!K855=0,"--",'3. Input Data'!K855)</f>
        <v>--</v>
      </c>
      <c r="P847" s="58">
        <f t="shared" si="136"/>
        <v>0</v>
      </c>
      <c r="Q847" s="51" t="str">
        <f>IF('3. Input Data'!L855=0,"--",'3. Input Data'!L855)</f>
        <v>--</v>
      </c>
      <c r="R847" s="58">
        <f t="shared" si="137"/>
        <v>0</v>
      </c>
      <c r="S847" s="74">
        <f t="shared" si="138"/>
        <v>0</v>
      </c>
      <c r="T847" s="58">
        <f t="shared" si="139"/>
        <v>0</v>
      </c>
    </row>
    <row r="848" spans="1:20" x14ac:dyDescent="0.2">
      <c r="A848" s="71">
        <v>841</v>
      </c>
      <c r="B848" s="39">
        <f>'3. Input Data'!B856</f>
        <v>0</v>
      </c>
      <c r="C848" s="51" t="str">
        <f>IF('3. Input Data'!D856=0,"--",'3. Input Data'!D856)</f>
        <v>--</v>
      </c>
      <c r="D848" s="58">
        <f t="shared" si="130"/>
        <v>0</v>
      </c>
      <c r="E848" s="74" t="str">
        <f>IF('3. Input Data'!E856=0,"--",'3. Input Data'!E856)</f>
        <v>--</v>
      </c>
      <c r="F848" s="58">
        <f t="shared" si="131"/>
        <v>0</v>
      </c>
      <c r="G848" s="51" t="str">
        <f>IF('3. Input Data'!G856=0,"--",'3. Input Data'!G856)</f>
        <v>--</v>
      </c>
      <c r="H848" s="58">
        <f t="shared" si="132"/>
        <v>0</v>
      </c>
      <c r="I848" s="51" t="str">
        <f>IF('3. Input Data'!H856=0,"--",'3. Input Data'!H856)</f>
        <v>--</v>
      </c>
      <c r="J848" s="58">
        <f t="shared" si="133"/>
        <v>0</v>
      </c>
      <c r="K848" s="51" t="str">
        <f>IF('3. Input Data'!I856=0,"--",'3. Input Data'!I856)</f>
        <v>--</v>
      </c>
      <c r="L848" s="58">
        <f t="shared" si="134"/>
        <v>0</v>
      </c>
      <c r="M848" s="51" t="str">
        <f>IF('3. Input Data'!J856=0,"--",'3. Input Data'!J856)</f>
        <v>--</v>
      </c>
      <c r="N848" s="58">
        <f t="shared" si="135"/>
        <v>0</v>
      </c>
      <c r="O848" s="51" t="str">
        <f>IF('3. Input Data'!K856=0,"--",'3. Input Data'!K856)</f>
        <v>--</v>
      </c>
      <c r="P848" s="58">
        <f t="shared" si="136"/>
        <v>0</v>
      </c>
      <c r="Q848" s="51" t="str">
        <f>IF('3. Input Data'!L856=0,"--",'3. Input Data'!L856)</f>
        <v>--</v>
      </c>
      <c r="R848" s="58">
        <f t="shared" si="137"/>
        <v>0</v>
      </c>
      <c r="S848" s="74">
        <f t="shared" si="138"/>
        <v>0</v>
      </c>
      <c r="T848" s="58">
        <f t="shared" si="139"/>
        <v>0</v>
      </c>
    </row>
    <row r="849" spans="1:20" x14ac:dyDescent="0.2">
      <c r="A849" s="71">
        <v>842</v>
      </c>
      <c r="B849" s="39">
        <f>'3. Input Data'!B857</f>
        <v>0</v>
      </c>
      <c r="C849" s="51" t="str">
        <f>IF('3. Input Data'!D857=0,"--",'3. Input Data'!D857)</f>
        <v>--</v>
      </c>
      <c r="D849" s="58">
        <f t="shared" si="130"/>
        <v>0</v>
      </c>
      <c r="E849" s="74" t="str">
        <f>IF('3. Input Data'!E857=0,"--",'3. Input Data'!E857)</f>
        <v>--</v>
      </c>
      <c r="F849" s="58">
        <f t="shared" si="131"/>
        <v>0</v>
      </c>
      <c r="G849" s="51" t="str">
        <f>IF('3. Input Data'!G857=0,"--",'3. Input Data'!G857)</f>
        <v>--</v>
      </c>
      <c r="H849" s="58">
        <f t="shared" si="132"/>
        <v>0</v>
      </c>
      <c r="I849" s="51" t="str">
        <f>IF('3. Input Data'!H857=0,"--",'3. Input Data'!H857)</f>
        <v>--</v>
      </c>
      <c r="J849" s="58">
        <f t="shared" si="133"/>
        <v>0</v>
      </c>
      <c r="K849" s="51" t="str">
        <f>IF('3. Input Data'!I857=0,"--",'3. Input Data'!I857)</f>
        <v>--</v>
      </c>
      <c r="L849" s="58">
        <f t="shared" si="134"/>
        <v>0</v>
      </c>
      <c r="M849" s="51" t="str">
        <f>IF('3. Input Data'!J857=0,"--",'3. Input Data'!J857)</f>
        <v>--</v>
      </c>
      <c r="N849" s="58">
        <f t="shared" si="135"/>
        <v>0</v>
      </c>
      <c r="O849" s="51" t="str">
        <f>IF('3. Input Data'!K857=0,"--",'3. Input Data'!K857)</f>
        <v>--</v>
      </c>
      <c r="P849" s="58">
        <f t="shared" si="136"/>
        <v>0</v>
      </c>
      <c r="Q849" s="51" t="str">
        <f>IF('3. Input Data'!L857=0,"--",'3. Input Data'!L857)</f>
        <v>--</v>
      </c>
      <c r="R849" s="58">
        <f t="shared" si="137"/>
        <v>0</v>
      </c>
      <c r="S849" s="74">
        <f t="shared" si="138"/>
        <v>0</v>
      </c>
      <c r="T849" s="58">
        <f t="shared" si="139"/>
        <v>0</v>
      </c>
    </row>
    <row r="850" spans="1:20" x14ac:dyDescent="0.2">
      <c r="A850" s="71">
        <v>843</v>
      </c>
      <c r="B850" s="39">
        <f>'3. Input Data'!B858</f>
        <v>0</v>
      </c>
      <c r="C850" s="51" t="str">
        <f>IF('3. Input Data'!D858=0,"--",'3. Input Data'!D858)</f>
        <v>--</v>
      </c>
      <c r="D850" s="58">
        <f t="shared" si="130"/>
        <v>0</v>
      </c>
      <c r="E850" s="74" t="str">
        <f>IF('3. Input Data'!E858=0,"--",'3. Input Data'!E858)</f>
        <v>--</v>
      </c>
      <c r="F850" s="58">
        <f t="shared" si="131"/>
        <v>0</v>
      </c>
      <c r="G850" s="51" t="str">
        <f>IF('3. Input Data'!G858=0,"--",'3. Input Data'!G858)</f>
        <v>--</v>
      </c>
      <c r="H850" s="58">
        <f t="shared" si="132"/>
        <v>0</v>
      </c>
      <c r="I850" s="51" t="str">
        <f>IF('3. Input Data'!H858=0,"--",'3. Input Data'!H858)</f>
        <v>--</v>
      </c>
      <c r="J850" s="58">
        <f t="shared" si="133"/>
        <v>0</v>
      </c>
      <c r="K850" s="51" t="str">
        <f>IF('3. Input Data'!I858=0,"--",'3. Input Data'!I858)</f>
        <v>--</v>
      </c>
      <c r="L850" s="58">
        <f t="shared" si="134"/>
        <v>0</v>
      </c>
      <c r="M850" s="51" t="str">
        <f>IF('3. Input Data'!J858=0,"--",'3. Input Data'!J858)</f>
        <v>--</v>
      </c>
      <c r="N850" s="58">
        <f t="shared" si="135"/>
        <v>0</v>
      </c>
      <c r="O850" s="51" t="str">
        <f>IF('3. Input Data'!K858=0,"--",'3. Input Data'!K858)</f>
        <v>--</v>
      </c>
      <c r="P850" s="58">
        <f t="shared" si="136"/>
        <v>0</v>
      </c>
      <c r="Q850" s="51" t="str">
        <f>IF('3. Input Data'!L858=0,"--",'3. Input Data'!L858)</f>
        <v>--</v>
      </c>
      <c r="R850" s="58">
        <f t="shared" si="137"/>
        <v>0</v>
      </c>
      <c r="S850" s="74">
        <f t="shared" si="138"/>
        <v>0</v>
      </c>
      <c r="T850" s="58">
        <f t="shared" si="139"/>
        <v>0</v>
      </c>
    </row>
    <row r="851" spans="1:20" x14ac:dyDescent="0.2">
      <c r="A851" s="71">
        <v>844</v>
      </c>
      <c r="B851" s="39">
        <f>'3. Input Data'!B859</f>
        <v>0</v>
      </c>
      <c r="C851" s="51" t="str">
        <f>IF('3. Input Data'!D859=0,"--",'3. Input Data'!D859)</f>
        <v>--</v>
      </c>
      <c r="D851" s="58">
        <f t="shared" si="130"/>
        <v>0</v>
      </c>
      <c r="E851" s="74" t="str">
        <f>IF('3. Input Data'!E859=0,"--",'3. Input Data'!E859)</f>
        <v>--</v>
      </c>
      <c r="F851" s="58">
        <f t="shared" si="131"/>
        <v>0</v>
      </c>
      <c r="G851" s="51" t="str">
        <f>IF('3. Input Data'!G859=0,"--",'3. Input Data'!G859)</f>
        <v>--</v>
      </c>
      <c r="H851" s="58">
        <f t="shared" si="132"/>
        <v>0</v>
      </c>
      <c r="I851" s="51" t="str">
        <f>IF('3. Input Data'!H859=0,"--",'3. Input Data'!H859)</f>
        <v>--</v>
      </c>
      <c r="J851" s="58">
        <f t="shared" si="133"/>
        <v>0</v>
      </c>
      <c r="K851" s="51" t="str">
        <f>IF('3. Input Data'!I859=0,"--",'3. Input Data'!I859)</f>
        <v>--</v>
      </c>
      <c r="L851" s="58">
        <f t="shared" si="134"/>
        <v>0</v>
      </c>
      <c r="M851" s="51" t="str">
        <f>IF('3. Input Data'!J859=0,"--",'3. Input Data'!J859)</f>
        <v>--</v>
      </c>
      <c r="N851" s="58">
        <f t="shared" si="135"/>
        <v>0</v>
      </c>
      <c r="O851" s="51" t="str">
        <f>IF('3. Input Data'!K859=0,"--",'3. Input Data'!K859)</f>
        <v>--</v>
      </c>
      <c r="P851" s="58">
        <f t="shared" si="136"/>
        <v>0</v>
      </c>
      <c r="Q851" s="51" t="str">
        <f>IF('3. Input Data'!L859=0,"--",'3. Input Data'!L859)</f>
        <v>--</v>
      </c>
      <c r="R851" s="58">
        <f t="shared" si="137"/>
        <v>0</v>
      </c>
      <c r="S851" s="74">
        <f t="shared" si="138"/>
        <v>0</v>
      </c>
      <c r="T851" s="58">
        <f t="shared" si="139"/>
        <v>0</v>
      </c>
    </row>
    <row r="852" spans="1:20" x14ac:dyDescent="0.2">
      <c r="A852" s="71">
        <v>845</v>
      </c>
      <c r="B852" s="39">
        <f>'3. Input Data'!B860</f>
        <v>0</v>
      </c>
      <c r="C852" s="51" t="str">
        <f>IF('3. Input Data'!D860=0,"--",'3. Input Data'!D860)</f>
        <v>--</v>
      </c>
      <c r="D852" s="58">
        <f t="shared" si="130"/>
        <v>0</v>
      </c>
      <c r="E852" s="74" t="str">
        <f>IF('3. Input Data'!E860=0,"--",'3. Input Data'!E860)</f>
        <v>--</v>
      </c>
      <c r="F852" s="58">
        <f t="shared" si="131"/>
        <v>0</v>
      </c>
      <c r="G852" s="51" t="str">
        <f>IF('3. Input Data'!G860=0,"--",'3. Input Data'!G860)</f>
        <v>--</v>
      </c>
      <c r="H852" s="58">
        <f t="shared" si="132"/>
        <v>0</v>
      </c>
      <c r="I852" s="51" t="str">
        <f>IF('3. Input Data'!H860=0,"--",'3. Input Data'!H860)</f>
        <v>--</v>
      </c>
      <c r="J852" s="58">
        <f t="shared" si="133"/>
        <v>0</v>
      </c>
      <c r="K852" s="51" t="str">
        <f>IF('3. Input Data'!I860=0,"--",'3. Input Data'!I860)</f>
        <v>--</v>
      </c>
      <c r="L852" s="58">
        <f t="shared" si="134"/>
        <v>0</v>
      </c>
      <c r="M852" s="51" t="str">
        <f>IF('3. Input Data'!J860=0,"--",'3. Input Data'!J860)</f>
        <v>--</v>
      </c>
      <c r="N852" s="58">
        <f t="shared" si="135"/>
        <v>0</v>
      </c>
      <c r="O852" s="51" t="str">
        <f>IF('3. Input Data'!K860=0,"--",'3. Input Data'!K860)</f>
        <v>--</v>
      </c>
      <c r="P852" s="58">
        <f t="shared" si="136"/>
        <v>0</v>
      </c>
      <c r="Q852" s="51" t="str">
        <f>IF('3. Input Data'!L860=0,"--",'3. Input Data'!L860)</f>
        <v>--</v>
      </c>
      <c r="R852" s="58">
        <f t="shared" si="137"/>
        <v>0</v>
      </c>
      <c r="S852" s="74">
        <f t="shared" si="138"/>
        <v>0</v>
      </c>
      <c r="T852" s="58">
        <f t="shared" si="139"/>
        <v>0</v>
      </c>
    </row>
    <row r="853" spans="1:20" x14ac:dyDescent="0.2">
      <c r="A853" s="71">
        <v>846</v>
      </c>
      <c r="B853" s="39">
        <f>'3. Input Data'!B861</f>
        <v>0</v>
      </c>
      <c r="C853" s="51" t="str">
        <f>IF('3. Input Data'!D861=0,"--",'3. Input Data'!D861)</f>
        <v>--</v>
      </c>
      <c r="D853" s="58">
        <f t="shared" si="130"/>
        <v>0</v>
      </c>
      <c r="E853" s="74" t="str">
        <f>IF('3. Input Data'!E861=0,"--",'3. Input Data'!E861)</f>
        <v>--</v>
      </c>
      <c r="F853" s="58">
        <f t="shared" si="131"/>
        <v>0</v>
      </c>
      <c r="G853" s="51" t="str">
        <f>IF('3. Input Data'!G861=0,"--",'3. Input Data'!G861)</f>
        <v>--</v>
      </c>
      <c r="H853" s="58">
        <f t="shared" si="132"/>
        <v>0</v>
      </c>
      <c r="I853" s="51" t="str">
        <f>IF('3. Input Data'!H861=0,"--",'3. Input Data'!H861)</f>
        <v>--</v>
      </c>
      <c r="J853" s="58">
        <f t="shared" si="133"/>
        <v>0</v>
      </c>
      <c r="K853" s="51" t="str">
        <f>IF('3. Input Data'!I861=0,"--",'3. Input Data'!I861)</f>
        <v>--</v>
      </c>
      <c r="L853" s="58">
        <f t="shared" si="134"/>
        <v>0</v>
      </c>
      <c r="M853" s="51" t="str">
        <f>IF('3. Input Data'!J861=0,"--",'3. Input Data'!J861)</f>
        <v>--</v>
      </c>
      <c r="N853" s="58">
        <f t="shared" si="135"/>
        <v>0</v>
      </c>
      <c r="O853" s="51" t="str">
        <f>IF('3. Input Data'!K861=0,"--",'3. Input Data'!K861)</f>
        <v>--</v>
      </c>
      <c r="P853" s="58">
        <f t="shared" si="136"/>
        <v>0</v>
      </c>
      <c r="Q853" s="51" t="str">
        <f>IF('3. Input Data'!L861=0,"--",'3. Input Data'!L861)</f>
        <v>--</v>
      </c>
      <c r="R853" s="58">
        <f t="shared" si="137"/>
        <v>0</v>
      </c>
      <c r="S853" s="74">
        <f t="shared" si="138"/>
        <v>0</v>
      </c>
      <c r="T853" s="58">
        <f t="shared" si="139"/>
        <v>0</v>
      </c>
    </row>
    <row r="854" spans="1:20" x14ac:dyDescent="0.2">
      <c r="A854" s="71">
        <v>847</v>
      </c>
      <c r="B854" s="39">
        <f>'3. Input Data'!B862</f>
        <v>0</v>
      </c>
      <c r="C854" s="51" t="str">
        <f>IF('3. Input Data'!D862=0,"--",'3. Input Data'!D862)</f>
        <v>--</v>
      </c>
      <c r="D854" s="58">
        <f t="shared" si="130"/>
        <v>0</v>
      </c>
      <c r="E854" s="74" t="str">
        <f>IF('3. Input Data'!E862=0,"--",'3. Input Data'!E862)</f>
        <v>--</v>
      </c>
      <c r="F854" s="58">
        <f t="shared" si="131"/>
        <v>0</v>
      </c>
      <c r="G854" s="51" t="str">
        <f>IF('3. Input Data'!G862=0,"--",'3. Input Data'!G862)</f>
        <v>--</v>
      </c>
      <c r="H854" s="58">
        <f t="shared" si="132"/>
        <v>0</v>
      </c>
      <c r="I854" s="51" t="str">
        <f>IF('3. Input Data'!H862=0,"--",'3. Input Data'!H862)</f>
        <v>--</v>
      </c>
      <c r="J854" s="58">
        <f t="shared" si="133"/>
        <v>0</v>
      </c>
      <c r="K854" s="51" t="str">
        <f>IF('3. Input Data'!I862=0,"--",'3. Input Data'!I862)</f>
        <v>--</v>
      </c>
      <c r="L854" s="58">
        <f t="shared" si="134"/>
        <v>0</v>
      </c>
      <c r="M854" s="51" t="str">
        <f>IF('3. Input Data'!J862=0,"--",'3. Input Data'!J862)</f>
        <v>--</v>
      </c>
      <c r="N854" s="58">
        <f t="shared" si="135"/>
        <v>0</v>
      </c>
      <c r="O854" s="51" t="str">
        <f>IF('3. Input Data'!K862=0,"--",'3. Input Data'!K862)</f>
        <v>--</v>
      </c>
      <c r="P854" s="58">
        <f t="shared" si="136"/>
        <v>0</v>
      </c>
      <c r="Q854" s="51" t="str">
        <f>IF('3. Input Data'!L862=0,"--",'3. Input Data'!L862)</f>
        <v>--</v>
      </c>
      <c r="R854" s="58">
        <f t="shared" si="137"/>
        <v>0</v>
      </c>
      <c r="S854" s="74">
        <f t="shared" si="138"/>
        <v>0</v>
      </c>
      <c r="T854" s="58">
        <f t="shared" si="139"/>
        <v>0</v>
      </c>
    </row>
    <row r="855" spans="1:20" x14ac:dyDescent="0.2">
      <c r="A855" s="71">
        <v>848</v>
      </c>
      <c r="B855" s="39">
        <f>'3. Input Data'!B863</f>
        <v>0</v>
      </c>
      <c r="C855" s="51" t="str">
        <f>IF('3. Input Data'!D863=0,"--",'3. Input Data'!D863)</f>
        <v>--</v>
      </c>
      <c r="D855" s="58">
        <f t="shared" si="130"/>
        <v>0</v>
      </c>
      <c r="E855" s="74" t="str">
        <f>IF('3. Input Data'!E863=0,"--",'3. Input Data'!E863)</f>
        <v>--</v>
      </c>
      <c r="F855" s="58">
        <f t="shared" si="131"/>
        <v>0</v>
      </c>
      <c r="G855" s="51" t="str">
        <f>IF('3. Input Data'!G863=0,"--",'3. Input Data'!G863)</f>
        <v>--</v>
      </c>
      <c r="H855" s="58">
        <f t="shared" si="132"/>
        <v>0</v>
      </c>
      <c r="I855" s="51" t="str">
        <f>IF('3. Input Data'!H863=0,"--",'3. Input Data'!H863)</f>
        <v>--</v>
      </c>
      <c r="J855" s="58">
        <f t="shared" si="133"/>
        <v>0</v>
      </c>
      <c r="K855" s="51" t="str">
        <f>IF('3. Input Data'!I863=0,"--",'3. Input Data'!I863)</f>
        <v>--</v>
      </c>
      <c r="L855" s="58">
        <f t="shared" si="134"/>
        <v>0</v>
      </c>
      <c r="M855" s="51" t="str">
        <f>IF('3. Input Data'!J863=0,"--",'3. Input Data'!J863)</f>
        <v>--</v>
      </c>
      <c r="N855" s="58">
        <f t="shared" si="135"/>
        <v>0</v>
      </c>
      <c r="O855" s="51" t="str">
        <f>IF('3. Input Data'!K863=0,"--",'3. Input Data'!K863)</f>
        <v>--</v>
      </c>
      <c r="P855" s="58">
        <f t="shared" si="136"/>
        <v>0</v>
      </c>
      <c r="Q855" s="51" t="str">
        <f>IF('3. Input Data'!L863=0,"--",'3. Input Data'!L863)</f>
        <v>--</v>
      </c>
      <c r="R855" s="58">
        <f t="shared" si="137"/>
        <v>0</v>
      </c>
      <c r="S855" s="74">
        <f t="shared" si="138"/>
        <v>0</v>
      </c>
      <c r="T855" s="58">
        <f t="shared" si="139"/>
        <v>0</v>
      </c>
    </row>
    <row r="856" spans="1:20" x14ac:dyDescent="0.2">
      <c r="A856" s="71">
        <v>849</v>
      </c>
      <c r="B856" s="39">
        <f>'3. Input Data'!B864</f>
        <v>0</v>
      </c>
      <c r="C856" s="51" t="str">
        <f>IF('3. Input Data'!D864=0,"--",'3. Input Data'!D864)</f>
        <v>--</v>
      </c>
      <c r="D856" s="58">
        <f t="shared" si="130"/>
        <v>0</v>
      </c>
      <c r="E856" s="74" t="str">
        <f>IF('3. Input Data'!E864=0,"--",'3. Input Data'!E864)</f>
        <v>--</v>
      </c>
      <c r="F856" s="58">
        <f t="shared" si="131"/>
        <v>0</v>
      </c>
      <c r="G856" s="51" t="str">
        <f>IF('3. Input Data'!G864=0,"--",'3. Input Data'!G864)</f>
        <v>--</v>
      </c>
      <c r="H856" s="58">
        <f t="shared" si="132"/>
        <v>0</v>
      </c>
      <c r="I856" s="51" t="str">
        <f>IF('3. Input Data'!H864=0,"--",'3. Input Data'!H864)</f>
        <v>--</v>
      </c>
      <c r="J856" s="58">
        <f t="shared" si="133"/>
        <v>0</v>
      </c>
      <c r="K856" s="51" t="str">
        <f>IF('3. Input Data'!I864=0,"--",'3. Input Data'!I864)</f>
        <v>--</v>
      </c>
      <c r="L856" s="58">
        <f t="shared" si="134"/>
        <v>0</v>
      </c>
      <c r="M856" s="51" t="str">
        <f>IF('3. Input Data'!J864=0,"--",'3. Input Data'!J864)</f>
        <v>--</v>
      </c>
      <c r="N856" s="58">
        <f t="shared" si="135"/>
        <v>0</v>
      </c>
      <c r="O856" s="51" t="str">
        <f>IF('3. Input Data'!K864=0,"--",'3. Input Data'!K864)</f>
        <v>--</v>
      </c>
      <c r="P856" s="58">
        <f t="shared" si="136"/>
        <v>0</v>
      </c>
      <c r="Q856" s="51" t="str">
        <f>IF('3. Input Data'!L864=0,"--",'3. Input Data'!L864)</f>
        <v>--</v>
      </c>
      <c r="R856" s="58">
        <f t="shared" si="137"/>
        <v>0</v>
      </c>
      <c r="S856" s="74">
        <f t="shared" si="138"/>
        <v>0</v>
      </c>
      <c r="T856" s="58">
        <f t="shared" si="139"/>
        <v>0</v>
      </c>
    </row>
    <row r="857" spans="1:20" x14ac:dyDescent="0.2">
      <c r="A857" s="71">
        <v>850</v>
      </c>
      <c r="B857" s="39">
        <f>'3. Input Data'!B865</f>
        <v>0</v>
      </c>
      <c r="C857" s="51" t="str">
        <f>IF('3. Input Data'!D865=0,"--",'3. Input Data'!D865)</f>
        <v>--</v>
      </c>
      <c r="D857" s="58">
        <f t="shared" si="130"/>
        <v>0</v>
      </c>
      <c r="E857" s="74" t="str">
        <f>IF('3. Input Data'!E865=0,"--",'3. Input Data'!E865)</f>
        <v>--</v>
      </c>
      <c r="F857" s="58">
        <f t="shared" si="131"/>
        <v>0</v>
      </c>
      <c r="G857" s="51" t="str">
        <f>IF('3. Input Data'!G865=0,"--",'3. Input Data'!G865)</f>
        <v>--</v>
      </c>
      <c r="H857" s="58">
        <f t="shared" si="132"/>
        <v>0</v>
      </c>
      <c r="I857" s="51" t="str">
        <f>IF('3. Input Data'!H865=0,"--",'3. Input Data'!H865)</f>
        <v>--</v>
      </c>
      <c r="J857" s="58">
        <f t="shared" si="133"/>
        <v>0</v>
      </c>
      <c r="K857" s="51" t="str">
        <f>IF('3. Input Data'!I865=0,"--",'3. Input Data'!I865)</f>
        <v>--</v>
      </c>
      <c r="L857" s="58">
        <f t="shared" si="134"/>
        <v>0</v>
      </c>
      <c r="M857" s="51" t="str">
        <f>IF('3. Input Data'!J865=0,"--",'3. Input Data'!J865)</f>
        <v>--</v>
      </c>
      <c r="N857" s="58">
        <f t="shared" si="135"/>
        <v>0</v>
      </c>
      <c r="O857" s="51" t="str">
        <f>IF('3. Input Data'!K865=0,"--",'3. Input Data'!K865)</f>
        <v>--</v>
      </c>
      <c r="P857" s="58">
        <f t="shared" si="136"/>
        <v>0</v>
      </c>
      <c r="Q857" s="51" t="str">
        <f>IF('3. Input Data'!L865=0,"--",'3. Input Data'!L865)</f>
        <v>--</v>
      </c>
      <c r="R857" s="58">
        <f t="shared" si="137"/>
        <v>0</v>
      </c>
      <c r="S857" s="74">
        <f t="shared" si="138"/>
        <v>0</v>
      </c>
      <c r="T857" s="58">
        <f t="shared" si="139"/>
        <v>0</v>
      </c>
    </row>
    <row r="858" spans="1:20" x14ac:dyDescent="0.2">
      <c r="A858" s="71">
        <v>851</v>
      </c>
      <c r="B858" s="39">
        <f>'3. Input Data'!B866</f>
        <v>0</v>
      </c>
      <c r="C858" s="51" t="str">
        <f>IF('3. Input Data'!D866=0,"--",'3. Input Data'!D866)</f>
        <v>--</v>
      </c>
      <c r="D858" s="58">
        <f t="shared" si="130"/>
        <v>0</v>
      </c>
      <c r="E858" s="74" t="str">
        <f>IF('3. Input Data'!E866=0,"--",'3. Input Data'!E866)</f>
        <v>--</v>
      </c>
      <c r="F858" s="58">
        <f t="shared" si="131"/>
        <v>0</v>
      </c>
      <c r="G858" s="51" t="str">
        <f>IF('3. Input Data'!G866=0,"--",'3. Input Data'!G866)</f>
        <v>--</v>
      </c>
      <c r="H858" s="58">
        <f t="shared" si="132"/>
        <v>0</v>
      </c>
      <c r="I858" s="51" t="str">
        <f>IF('3. Input Data'!H866=0,"--",'3. Input Data'!H866)</f>
        <v>--</v>
      </c>
      <c r="J858" s="58">
        <f t="shared" si="133"/>
        <v>0</v>
      </c>
      <c r="K858" s="51" t="str">
        <f>IF('3. Input Data'!I866=0,"--",'3. Input Data'!I866)</f>
        <v>--</v>
      </c>
      <c r="L858" s="58">
        <f t="shared" si="134"/>
        <v>0</v>
      </c>
      <c r="M858" s="51" t="str">
        <f>IF('3. Input Data'!J866=0,"--",'3. Input Data'!J866)</f>
        <v>--</v>
      </c>
      <c r="N858" s="58">
        <f t="shared" si="135"/>
        <v>0</v>
      </c>
      <c r="O858" s="51" t="str">
        <f>IF('3. Input Data'!K866=0,"--",'3. Input Data'!K866)</f>
        <v>--</v>
      </c>
      <c r="P858" s="58">
        <f t="shared" si="136"/>
        <v>0</v>
      </c>
      <c r="Q858" s="51" t="str">
        <f>IF('3. Input Data'!L866=0,"--",'3. Input Data'!L866)</f>
        <v>--</v>
      </c>
      <c r="R858" s="58">
        <f t="shared" si="137"/>
        <v>0</v>
      </c>
      <c r="S858" s="74">
        <f t="shared" si="138"/>
        <v>0</v>
      </c>
      <c r="T858" s="58">
        <f t="shared" si="139"/>
        <v>0</v>
      </c>
    </row>
    <row r="859" spans="1:20" x14ac:dyDescent="0.2">
      <c r="A859" s="71">
        <v>852</v>
      </c>
      <c r="B859" s="39">
        <f>'3. Input Data'!B867</f>
        <v>0</v>
      </c>
      <c r="C859" s="51" t="str">
        <f>IF('3. Input Data'!D867=0,"--",'3. Input Data'!D867)</f>
        <v>--</v>
      </c>
      <c r="D859" s="58">
        <f t="shared" si="130"/>
        <v>0</v>
      </c>
      <c r="E859" s="74" t="str">
        <f>IF('3. Input Data'!E867=0,"--",'3. Input Data'!E867)</f>
        <v>--</v>
      </c>
      <c r="F859" s="58">
        <f t="shared" si="131"/>
        <v>0</v>
      </c>
      <c r="G859" s="51" t="str">
        <f>IF('3. Input Data'!G867=0,"--",'3. Input Data'!G867)</f>
        <v>--</v>
      </c>
      <c r="H859" s="58">
        <f t="shared" si="132"/>
        <v>0</v>
      </c>
      <c r="I859" s="51" t="str">
        <f>IF('3. Input Data'!H867=0,"--",'3. Input Data'!H867)</f>
        <v>--</v>
      </c>
      <c r="J859" s="58">
        <f t="shared" si="133"/>
        <v>0</v>
      </c>
      <c r="K859" s="51" t="str">
        <f>IF('3. Input Data'!I867=0,"--",'3. Input Data'!I867)</f>
        <v>--</v>
      </c>
      <c r="L859" s="58">
        <f t="shared" si="134"/>
        <v>0</v>
      </c>
      <c r="M859" s="51" t="str">
        <f>IF('3. Input Data'!J867=0,"--",'3. Input Data'!J867)</f>
        <v>--</v>
      </c>
      <c r="N859" s="58">
        <f t="shared" si="135"/>
        <v>0</v>
      </c>
      <c r="O859" s="51" t="str">
        <f>IF('3. Input Data'!K867=0,"--",'3. Input Data'!K867)</f>
        <v>--</v>
      </c>
      <c r="P859" s="58">
        <f t="shared" si="136"/>
        <v>0</v>
      </c>
      <c r="Q859" s="51" t="str">
        <f>IF('3. Input Data'!L867=0,"--",'3. Input Data'!L867)</f>
        <v>--</v>
      </c>
      <c r="R859" s="58">
        <f t="shared" si="137"/>
        <v>0</v>
      </c>
      <c r="S859" s="74">
        <f t="shared" si="138"/>
        <v>0</v>
      </c>
      <c r="T859" s="58">
        <f t="shared" si="139"/>
        <v>0</v>
      </c>
    </row>
    <row r="860" spans="1:20" x14ac:dyDescent="0.2">
      <c r="A860" s="71">
        <v>853</v>
      </c>
      <c r="B860" s="39">
        <f>'3. Input Data'!B868</f>
        <v>0</v>
      </c>
      <c r="C860" s="51" t="str">
        <f>IF('3. Input Data'!D868=0,"--",'3. Input Data'!D868)</f>
        <v>--</v>
      </c>
      <c r="D860" s="58">
        <f t="shared" si="130"/>
        <v>0</v>
      </c>
      <c r="E860" s="74" t="str">
        <f>IF('3. Input Data'!E868=0,"--",'3. Input Data'!E868)</f>
        <v>--</v>
      </c>
      <c r="F860" s="58">
        <f t="shared" si="131"/>
        <v>0</v>
      </c>
      <c r="G860" s="51" t="str">
        <f>IF('3. Input Data'!G868=0,"--",'3. Input Data'!G868)</f>
        <v>--</v>
      </c>
      <c r="H860" s="58">
        <f t="shared" si="132"/>
        <v>0</v>
      </c>
      <c r="I860" s="51" t="str">
        <f>IF('3. Input Data'!H868=0,"--",'3. Input Data'!H868)</f>
        <v>--</v>
      </c>
      <c r="J860" s="58">
        <f t="shared" si="133"/>
        <v>0</v>
      </c>
      <c r="K860" s="51" t="str">
        <f>IF('3. Input Data'!I868=0,"--",'3. Input Data'!I868)</f>
        <v>--</v>
      </c>
      <c r="L860" s="58">
        <f t="shared" si="134"/>
        <v>0</v>
      </c>
      <c r="M860" s="51" t="str">
        <f>IF('3. Input Data'!J868=0,"--",'3. Input Data'!J868)</f>
        <v>--</v>
      </c>
      <c r="N860" s="58">
        <f t="shared" si="135"/>
        <v>0</v>
      </c>
      <c r="O860" s="51" t="str">
        <f>IF('3. Input Data'!K868=0,"--",'3. Input Data'!K868)</f>
        <v>--</v>
      </c>
      <c r="P860" s="58">
        <f t="shared" si="136"/>
        <v>0</v>
      </c>
      <c r="Q860" s="51" t="str">
        <f>IF('3. Input Data'!L868=0,"--",'3. Input Data'!L868)</f>
        <v>--</v>
      </c>
      <c r="R860" s="58">
        <f t="shared" si="137"/>
        <v>0</v>
      </c>
      <c r="S860" s="74">
        <f t="shared" si="138"/>
        <v>0</v>
      </c>
      <c r="T860" s="58">
        <f t="shared" si="139"/>
        <v>0</v>
      </c>
    </row>
    <row r="861" spans="1:20" x14ac:dyDescent="0.2">
      <c r="A861" s="71">
        <v>854</v>
      </c>
      <c r="B861" s="39">
        <f>'3. Input Data'!B869</f>
        <v>0</v>
      </c>
      <c r="C861" s="51" t="str">
        <f>IF('3. Input Data'!D869=0,"--",'3. Input Data'!D869)</f>
        <v>--</v>
      </c>
      <c r="D861" s="58">
        <f t="shared" si="130"/>
        <v>0</v>
      </c>
      <c r="E861" s="74" t="str">
        <f>IF('3. Input Data'!E869=0,"--",'3. Input Data'!E869)</f>
        <v>--</v>
      </c>
      <c r="F861" s="58">
        <f t="shared" si="131"/>
        <v>0</v>
      </c>
      <c r="G861" s="51" t="str">
        <f>IF('3. Input Data'!G869=0,"--",'3. Input Data'!G869)</f>
        <v>--</v>
      </c>
      <c r="H861" s="58">
        <f t="shared" si="132"/>
        <v>0</v>
      </c>
      <c r="I861" s="51" t="str">
        <f>IF('3. Input Data'!H869=0,"--",'3. Input Data'!H869)</f>
        <v>--</v>
      </c>
      <c r="J861" s="58">
        <f t="shared" si="133"/>
        <v>0</v>
      </c>
      <c r="K861" s="51" t="str">
        <f>IF('3. Input Data'!I869=0,"--",'3. Input Data'!I869)</f>
        <v>--</v>
      </c>
      <c r="L861" s="58">
        <f t="shared" si="134"/>
        <v>0</v>
      </c>
      <c r="M861" s="51" t="str">
        <f>IF('3. Input Data'!J869=0,"--",'3. Input Data'!J869)</f>
        <v>--</v>
      </c>
      <c r="N861" s="58">
        <f t="shared" si="135"/>
        <v>0</v>
      </c>
      <c r="O861" s="51" t="str">
        <f>IF('3. Input Data'!K869=0,"--",'3. Input Data'!K869)</f>
        <v>--</v>
      </c>
      <c r="P861" s="58">
        <f t="shared" si="136"/>
        <v>0</v>
      </c>
      <c r="Q861" s="51" t="str">
        <f>IF('3. Input Data'!L869=0,"--",'3. Input Data'!L869)</f>
        <v>--</v>
      </c>
      <c r="R861" s="58">
        <f t="shared" si="137"/>
        <v>0</v>
      </c>
      <c r="S861" s="74">
        <f t="shared" si="138"/>
        <v>0</v>
      </c>
      <c r="T861" s="58">
        <f t="shared" si="139"/>
        <v>0</v>
      </c>
    </row>
    <row r="862" spans="1:20" x14ac:dyDescent="0.2">
      <c r="A862" s="71">
        <v>855</v>
      </c>
      <c r="B862" s="39">
        <f>'3. Input Data'!B870</f>
        <v>0</v>
      </c>
      <c r="C862" s="51" t="str">
        <f>IF('3. Input Data'!D870=0,"--",'3. Input Data'!D870)</f>
        <v>--</v>
      </c>
      <c r="D862" s="58">
        <f t="shared" si="130"/>
        <v>0</v>
      </c>
      <c r="E862" s="74" t="str">
        <f>IF('3. Input Data'!E870=0,"--",'3. Input Data'!E870)</f>
        <v>--</v>
      </c>
      <c r="F862" s="58">
        <f t="shared" si="131"/>
        <v>0</v>
      </c>
      <c r="G862" s="51" t="str">
        <f>IF('3. Input Data'!G870=0,"--",'3. Input Data'!G870)</f>
        <v>--</v>
      </c>
      <c r="H862" s="58">
        <f t="shared" si="132"/>
        <v>0</v>
      </c>
      <c r="I862" s="51" t="str">
        <f>IF('3. Input Data'!H870=0,"--",'3. Input Data'!H870)</f>
        <v>--</v>
      </c>
      <c r="J862" s="58">
        <f t="shared" si="133"/>
        <v>0</v>
      </c>
      <c r="K862" s="51" t="str">
        <f>IF('3. Input Data'!I870=0,"--",'3. Input Data'!I870)</f>
        <v>--</v>
      </c>
      <c r="L862" s="58">
        <f t="shared" si="134"/>
        <v>0</v>
      </c>
      <c r="M862" s="51" t="str">
        <f>IF('3. Input Data'!J870=0,"--",'3. Input Data'!J870)</f>
        <v>--</v>
      </c>
      <c r="N862" s="58">
        <f t="shared" si="135"/>
        <v>0</v>
      </c>
      <c r="O862" s="51" t="str">
        <f>IF('3. Input Data'!K870=0,"--",'3. Input Data'!K870)</f>
        <v>--</v>
      </c>
      <c r="P862" s="58">
        <f t="shared" si="136"/>
        <v>0</v>
      </c>
      <c r="Q862" s="51" t="str">
        <f>IF('3. Input Data'!L870=0,"--",'3. Input Data'!L870)</f>
        <v>--</v>
      </c>
      <c r="R862" s="58">
        <f t="shared" si="137"/>
        <v>0</v>
      </c>
      <c r="S862" s="74">
        <f t="shared" si="138"/>
        <v>0</v>
      </c>
      <c r="T862" s="58">
        <f t="shared" si="139"/>
        <v>0</v>
      </c>
    </row>
    <row r="863" spans="1:20" x14ac:dyDescent="0.2">
      <c r="A863" s="71">
        <v>856</v>
      </c>
      <c r="B863" s="39">
        <f>'3. Input Data'!B871</f>
        <v>0</v>
      </c>
      <c r="C863" s="51" t="str">
        <f>IF('3. Input Data'!D871=0,"--",'3. Input Data'!D871)</f>
        <v>--</v>
      </c>
      <c r="D863" s="58">
        <f t="shared" si="130"/>
        <v>0</v>
      </c>
      <c r="E863" s="74" t="str">
        <f>IF('3. Input Data'!E871=0,"--",'3. Input Data'!E871)</f>
        <v>--</v>
      </c>
      <c r="F863" s="58">
        <f t="shared" si="131"/>
        <v>0</v>
      </c>
      <c r="G863" s="51" t="str">
        <f>IF('3. Input Data'!G871=0,"--",'3. Input Data'!G871)</f>
        <v>--</v>
      </c>
      <c r="H863" s="58">
        <f t="shared" si="132"/>
        <v>0</v>
      </c>
      <c r="I863" s="51" t="str">
        <f>IF('3. Input Data'!H871=0,"--",'3. Input Data'!H871)</f>
        <v>--</v>
      </c>
      <c r="J863" s="58">
        <f t="shared" si="133"/>
        <v>0</v>
      </c>
      <c r="K863" s="51" t="str">
        <f>IF('3. Input Data'!I871=0,"--",'3. Input Data'!I871)</f>
        <v>--</v>
      </c>
      <c r="L863" s="58">
        <f t="shared" si="134"/>
        <v>0</v>
      </c>
      <c r="M863" s="51" t="str">
        <f>IF('3. Input Data'!J871=0,"--",'3. Input Data'!J871)</f>
        <v>--</v>
      </c>
      <c r="N863" s="58">
        <f t="shared" si="135"/>
        <v>0</v>
      </c>
      <c r="O863" s="51" t="str">
        <f>IF('3. Input Data'!K871=0,"--",'3. Input Data'!K871)</f>
        <v>--</v>
      </c>
      <c r="P863" s="58">
        <f t="shared" si="136"/>
        <v>0</v>
      </c>
      <c r="Q863" s="51" t="str">
        <f>IF('3. Input Data'!L871=0,"--",'3. Input Data'!L871)</f>
        <v>--</v>
      </c>
      <c r="R863" s="58">
        <f t="shared" si="137"/>
        <v>0</v>
      </c>
      <c r="S863" s="74">
        <f t="shared" si="138"/>
        <v>0</v>
      </c>
      <c r="T863" s="58">
        <f t="shared" si="139"/>
        <v>0</v>
      </c>
    </row>
    <row r="864" spans="1:20" x14ac:dyDescent="0.2">
      <c r="A864" s="71">
        <v>857</v>
      </c>
      <c r="B864" s="39">
        <f>'3. Input Data'!B872</f>
        <v>0</v>
      </c>
      <c r="C864" s="51" t="str">
        <f>IF('3. Input Data'!D872=0,"--",'3. Input Data'!D872)</f>
        <v>--</v>
      </c>
      <c r="D864" s="58">
        <f t="shared" si="130"/>
        <v>0</v>
      </c>
      <c r="E864" s="74" t="str">
        <f>IF('3. Input Data'!E872=0,"--",'3. Input Data'!E872)</f>
        <v>--</v>
      </c>
      <c r="F864" s="58">
        <f t="shared" si="131"/>
        <v>0</v>
      </c>
      <c r="G864" s="51" t="str">
        <f>IF('3. Input Data'!G872=0,"--",'3. Input Data'!G872)</f>
        <v>--</v>
      </c>
      <c r="H864" s="58">
        <f t="shared" si="132"/>
        <v>0</v>
      </c>
      <c r="I864" s="51" t="str">
        <f>IF('3. Input Data'!H872=0,"--",'3. Input Data'!H872)</f>
        <v>--</v>
      </c>
      <c r="J864" s="58">
        <f t="shared" si="133"/>
        <v>0</v>
      </c>
      <c r="K864" s="51" t="str">
        <f>IF('3. Input Data'!I872=0,"--",'3. Input Data'!I872)</f>
        <v>--</v>
      </c>
      <c r="L864" s="58">
        <f t="shared" si="134"/>
        <v>0</v>
      </c>
      <c r="M864" s="51" t="str">
        <f>IF('3. Input Data'!J872=0,"--",'3. Input Data'!J872)</f>
        <v>--</v>
      </c>
      <c r="N864" s="58">
        <f t="shared" si="135"/>
        <v>0</v>
      </c>
      <c r="O864" s="51" t="str">
        <f>IF('3. Input Data'!K872=0,"--",'3. Input Data'!K872)</f>
        <v>--</v>
      </c>
      <c r="P864" s="58">
        <f t="shared" si="136"/>
        <v>0</v>
      </c>
      <c r="Q864" s="51" t="str">
        <f>IF('3. Input Data'!L872=0,"--",'3. Input Data'!L872)</f>
        <v>--</v>
      </c>
      <c r="R864" s="58">
        <f t="shared" si="137"/>
        <v>0</v>
      </c>
      <c r="S864" s="74">
        <f t="shared" si="138"/>
        <v>0</v>
      </c>
      <c r="T864" s="58">
        <f t="shared" si="139"/>
        <v>0</v>
      </c>
    </row>
    <row r="865" spans="1:20" x14ac:dyDescent="0.2">
      <c r="A865" s="71">
        <v>858</v>
      </c>
      <c r="B865" s="39">
        <f>'3. Input Data'!B873</f>
        <v>0</v>
      </c>
      <c r="C865" s="51" t="str">
        <f>IF('3. Input Data'!D873=0,"--",'3. Input Data'!D873)</f>
        <v>--</v>
      </c>
      <c r="D865" s="58">
        <f t="shared" si="130"/>
        <v>0</v>
      </c>
      <c r="E865" s="74" t="str">
        <f>IF('3. Input Data'!E873=0,"--",'3. Input Data'!E873)</f>
        <v>--</v>
      </c>
      <c r="F865" s="58">
        <f t="shared" si="131"/>
        <v>0</v>
      </c>
      <c r="G865" s="51" t="str">
        <f>IF('3. Input Data'!G873=0,"--",'3. Input Data'!G873)</f>
        <v>--</v>
      </c>
      <c r="H865" s="58">
        <f t="shared" si="132"/>
        <v>0</v>
      </c>
      <c r="I865" s="51" t="str">
        <f>IF('3. Input Data'!H873=0,"--",'3. Input Data'!H873)</f>
        <v>--</v>
      </c>
      <c r="J865" s="58">
        <f t="shared" si="133"/>
        <v>0</v>
      </c>
      <c r="K865" s="51" t="str">
        <f>IF('3. Input Data'!I873=0,"--",'3. Input Data'!I873)</f>
        <v>--</v>
      </c>
      <c r="L865" s="58">
        <f t="shared" si="134"/>
        <v>0</v>
      </c>
      <c r="M865" s="51" t="str">
        <f>IF('3. Input Data'!J873=0,"--",'3. Input Data'!J873)</f>
        <v>--</v>
      </c>
      <c r="N865" s="58">
        <f t="shared" si="135"/>
        <v>0</v>
      </c>
      <c r="O865" s="51" t="str">
        <f>IF('3. Input Data'!K873=0,"--",'3. Input Data'!K873)</f>
        <v>--</v>
      </c>
      <c r="P865" s="58">
        <f t="shared" si="136"/>
        <v>0</v>
      </c>
      <c r="Q865" s="51" t="str">
        <f>IF('3. Input Data'!L873=0,"--",'3. Input Data'!L873)</f>
        <v>--</v>
      </c>
      <c r="R865" s="58">
        <f t="shared" si="137"/>
        <v>0</v>
      </c>
      <c r="S865" s="74">
        <f t="shared" si="138"/>
        <v>0</v>
      </c>
      <c r="T865" s="58">
        <f t="shared" si="139"/>
        <v>0</v>
      </c>
    </row>
    <row r="866" spans="1:20" x14ac:dyDescent="0.2">
      <c r="A866" s="71">
        <v>859</v>
      </c>
      <c r="B866" s="39">
        <f>'3. Input Data'!B874</f>
        <v>0</v>
      </c>
      <c r="C866" s="51" t="str">
        <f>IF('3. Input Data'!D874=0,"--",'3. Input Data'!D874)</f>
        <v>--</v>
      </c>
      <c r="D866" s="58">
        <f t="shared" si="130"/>
        <v>0</v>
      </c>
      <c r="E866" s="74" t="str">
        <f>IF('3. Input Data'!E874=0,"--",'3. Input Data'!E874)</f>
        <v>--</v>
      </c>
      <c r="F866" s="58">
        <f t="shared" si="131"/>
        <v>0</v>
      </c>
      <c r="G866" s="51" t="str">
        <f>IF('3. Input Data'!G874=0,"--",'3. Input Data'!G874)</f>
        <v>--</v>
      </c>
      <c r="H866" s="58">
        <f t="shared" si="132"/>
        <v>0</v>
      </c>
      <c r="I866" s="51" t="str">
        <f>IF('3. Input Data'!H874=0,"--",'3. Input Data'!H874)</f>
        <v>--</v>
      </c>
      <c r="J866" s="58">
        <f t="shared" si="133"/>
        <v>0</v>
      </c>
      <c r="K866" s="51" t="str">
        <f>IF('3. Input Data'!I874=0,"--",'3. Input Data'!I874)</f>
        <v>--</v>
      </c>
      <c r="L866" s="58">
        <f t="shared" si="134"/>
        <v>0</v>
      </c>
      <c r="M866" s="51" t="str">
        <f>IF('3. Input Data'!J874=0,"--",'3. Input Data'!J874)</f>
        <v>--</v>
      </c>
      <c r="N866" s="58">
        <f t="shared" si="135"/>
        <v>0</v>
      </c>
      <c r="O866" s="51" t="str">
        <f>IF('3. Input Data'!K874=0,"--",'3. Input Data'!K874)</f>
        <v>--</v>
      </c>
      <c r="P866" s="58">
        <f t="shared" si="136"/>
        <v>0</v>
      </c>
      <c r="Q866" s="51" t="str">
        <f>IF('3. Input Data'!L874=0,"--",'3. Input Data'!L874)</f>
        <v>--</v>
      </c>
      <c r="R866" s="58">
        <f t="shared" si="137"/>
        <v>0</v>
      </c>
      <c r="S866" s="74">
        <f t="shared" si="138"/>
        <v>0</v>
      </c>
      <c r="T866" s="58">
        <f t="shared" si="139"/>
        <v>0</v>
      </c>
    </row>
    <row r="867" spans="1:20" x14ac:dyDescent="0.2">
      <c r="A867" s="71">
        <v>860</v>
      </c>
      <c r="B867" s="39">
        <f>'3. Input Data'!B875</f>
        <v>0</v>
      </c>
      <c r="C867" s="51" t="str">
        <f>IF('3. Input Data'!D875=0,"--",'3. Input Data'!D875)</f>
        <v>--</v>
      </c>
      <c r="D867" s="58">
        <f t="shared" si="130"/>
        <v>0</v>
      </c>
      <c r="E867" s="74" t="str">
        <f>IF('3. Input Data'!E875=0,"--",'3. Input Data'!E875)</f>
        <v>--</v>
      </c>
      <c r="F867" s="58">
        <f t="shared" si="131"/>
        <v>0</v>
      </c>
      <c r="G867" s="51" t="str">
        <f>IF('3. Input Data'!G875=0,"--",'3. Input Data'!G875)</f>
        <v>--</v>
      </c>
      <c r="H867" s="58">
        <f t="shared" si="132"/>
        <v>0</v>
      </c>
      <c r="I867" s="51" t="str">
        <f>IF('3. Input Data'!H875=0,"--",'3. Input Data'!H875)</f>
        <v>--</v>
      </c>
      <c r="J867" s="58">
        <f t="shared" si="133"/>
        <v>0</v>
      </c>
      <c r="K867" s="51" t="str">
        <f>IF('3. Input Data'!I875=0,"--",'3. Input Data'!I875)</f>
        <v>--</v>
      </c>
      <c r="L867" s="58">
        <f t="shared" si="134"/>
        <v>0</v>
      </c>
      <c r="M867" s="51" t="str">
        <f>IF('3. Input Data'!J875=0,"--",'3. Input Data'!J875)</f>
        <v>--</v>
      </c>
      <c r="N867" s="58">
        <f t="shared" si="135"/>
        <v>0</v>
      </c>
      <c r="O867" s="51" t="str">
        <f>IF('3. Input Data'!K875=0,"--",'3. Input Data'!K875)</f>
        <v>--</v>
      </c>
      <c r="P867" s="58">
        <f t="shared" si="136"/>
        <v>0</v>
      </c>
      <c r="Q867" s="51" t="str">
        <f>IF('3. Input Data'!L875=0,"--",'3. Input Data'!L875)</f>
        <v>--</v>
      </c>
      <c r="R867" s="58">
        <f t="shared" si="137"/>
        <v>0</v>
      </c>
      <c r="S867" s="74">
        <f t="shared" si="138"/>
        <v>0</v>
      </c>
      <c r="T867" s="58">
        <f t="shared" si="139"/>
        <v>0</v>
      </c>
    </row>
    <row r="868" spans="1:20" x14ac:dyDescent="0.2">
      <c r="A868" s="71">
        <v>861</v>
      </c>
      <c r="B868" s="39">
        <f>'3. Input Data'!B876</f>
        <v>0</v>
      </c>
      <c r="C868" s="51" t="str">
        <f>IF('3. Input Data'!D876=0,"--",'3. Input Data'!D876)</f>
        <v>--</v>
      </c>
      <c r="D868" s="58">
        <f t="shared" si="130"/>
        <v>0</v>
      </c>
      <c r="E868" s="74" t="str">
        <f>IF('3. Input Data'!E876=0,"--",'3. Input Data'!E876)</f>
        <v>--</v>
      </c>
      <c r="F868" s="58">
        <f t="shared" si="131"/>
        <v>0</v>
      </c>
      <c r="G868" s="51" t="str">
        <f>IF('3. Input Data'!G876=0,"--",'3. Input Data'!G876)</f>
        <v>--</v>
      </c>
      <c r="H868" s="58">
        <f t="shared" si="132"/>
        <v>0</v>
      </c>
      <c r="I868" s="51" t="str">
        <f>IF('3. Input Data'!H876=0,"--",'3. Input Data'!H876)</f>
        <v>--</v>
      </c>
      <c r="J868" s="58">
        <f t="shared" si="133"/>
        <v>0</v>
      </c>
      <c r="K868" s="51" t="str">
        <f>IF('3. Input Data'!I876=0,"--",'3. Input Data'!I876)</f>
        <v>--</v>
      </c>
      <c r="L868" s="58">
        <f t="shared" si="134"/>
        <v>0</v>
      </c>
      <c r="M868" s="51" t="str">
        <f>IF('3. Input Data'!J876=0,"--",'3. Input Data'!J876)</f>
        <v>--</v>
      </c>
      <c r="N868" s="58">
        <f t="shared" si="135"/>
        <v>0</v>
      </c>
      <c r="O868" s="51" t="str">
        <f>IF('3. Input Data'!K876=0,"--",'3. Input Data'!K876)</f>
        <v>--</v>
      </c>
      <c r="P868" s="58">
        <f t="shared" si="136"/>
        <v>0</v>
      </c>
      <c r="Q868" s="51" t="str">
        <f>IF('3. Input Data'!L876=0,"--",'3. Input Data'!L876)</f>
        <v>--</v>
      </c>
      <c r="R868" s="58">
        <f t="shared" si="137"/>
        <v>0</v>
      </c>
      <c r="S868" s="74">
        <f t="shared" si="138"/>
        <v>0</v>
      </c>
      <c r="T868" s="58">
        <f t="shared" si="139"/>
        <v>0</v>
      </c>
    </row>
    <row r="869" spans="1:20" x14ac:dyDescent="0.2">
      <c r="A869" s="71">
        <v>862</v>
      </c>
      <c r="B869" s="39">
        <f>'3. Input Data'!B877</f>
        <v>0</v>
      </c>
      <c r="C869" s="51" t="str">
        <f>IF('3. Input Data'!D877=0,"--",'3. Input Data'!D877)</f>
        <v>--</v>
      </c>
      <c r="D869" s="58">
        <f t="shared" si="130"/>
        <v>0</v>
      </c>
      <c r="E869" s="74" t="str">
        <f>IF('3. Input Data'!E877=0,"--",'3. Input Data'!E877)</f>
        <v>--</v>
      </c>
      <c r="F869" s="58">
        <f t="shared" si="131"/>
        <v>0</v>
      </c>
      <c r="G869" s="51" t="str">
        <f>IF('3. Input Data'!G877=0,"--",'3. Input Data'!G877)</f>
        <v>--</v>
      </c>
      <c r="H869" s="58">
        <f t="shared" si="132"/>
        <v>0</v>
      </c>
      <c r="I869" s="51" t="str">
        <f>IF('3. Input Data'!H877=0,"--",'3. Input Data'!H877)</f>
        <v>--</v>
      </c>
      <c r="J869" s="58">
        <f t="shared" si="133"/>
        <v>0</v>
      </c>
      <c r="K869" s="51" t="str">
        <f>IF('3. Input Data'!I877=0,"--",'3. Input Data'!I877)</f>
        <v>--</v>
      </c>
      <c r="L869" s="58">
        <f t="shared" si="134"/>
        <v>0</v>
      </c>
      <c r="M869" s="51" t="str">
        <f>IF('3. Input Data'!J877=0,"--",'3. Input Data'!J877)</f>
        <v>--</v>
      </c>
      <c r="N869" s="58">
        <f t="shared" si="135"/>
        <v>0</v>
      </c>
      <c r="O869" s="51" t="str">
        <f>IF('3. Input Data'!K877=0,"--",'3. Input Data'!K877)</f>
        <v>--</v>
      </c>
      <c r="P869" s="58">
        <f t="shared" si="136"/>
        <v>0</v>
      </c>
      <c r="Q869" s="51" t="str">
        <f>IF('3. Input Data'!L877=0,"--",'3. Input Data'!L877)</f>
        <v>--</v>
      </c>
      <c r="R869" s="58">
        <f t="shared" si="137"/>
        <v>0</v>
      </c>
      <c r="S869" s="74">
        <f t="shared" si="138"/>
        <v>0</v>
      </c>
      <c r="T869" s="58">
        <f t="shared" si="139"/>
        <v>0</v>
      </c>
    </row>
    <row r="870" spans="1:20" x14ac:dyDescent="0.2">
      <c r="A870" s="71">
        <v>863</v>
      </c>
      <c r="B870" s="39">
        <f>'3. Input Data'!B878</f>
        <v>0</v>
      </c>
      <c r="C870" s="51" t="str">
        <f>IF('3. Input Data'!D878=0,"--",'3. Input Data'!D878)</f>
        <v>--</v>
      </c>
      <c r="D870" s="58">
        <f t="shared" si="130"/>
        <v>0</v>
      </c>
      <c r="E870" s="74" t="str">
        <f>IF('3. Input Data'!E878=0,"--",'3. Input Data'!E878)</f>
        <v>--</v>
      </c>
      <c r="F870" s="58">
        <f t="shared" si="131"/>
        <v>0</v>
      </c>
      <c r="G870" s="51" t="str">
        <f>IF('3. Input Data'!G878=0,"--",'3. Input Data'!G878)</f>
        <v>--</v>
      </c>
      <c r="H870" s="58">
        <f t="shared" si="132"/>
        <v>0</v>
      </c>
      <c r="I870" s="51" t="str">
        <f>IF('3. Input Data'!H878=0,"--",'3. Input Data'!H878)</f>
        <v>--</v>
      </c>
      <c r="J870" s="58">
        <f t="shared" si="133"/>
        <v>0</v>
      </c>
      <c r="K870" s="51" t="str">
        <f>IF('3. Input Data'!I878=0,"--",'3. Input Data'!I878)</f>
        <v>--</v>
      </c>
      <c r="L870" s="58">
        <f t="shared" si="134"/>
        <v>0</v>
      </c>
      <c r="M870" s="51" t="str">
        <f>IF('3. Input Data'!J878=0,"--",'3. Input Data'!J878)</f>
        <v>--</v>
      </c>
      <c r="N870" s="58">
        <f t="shared" si="135"/>
        <v>0</v>
      </c>
      <c r="O870" s="51" t="str">
        <f>IF('3. Input Data'!K878=0,"--",'3. Input Data'!K878)</f>
        <v>--</v>
      </c>
      <c r="P870" s="58">
        <f t="shared" si="136"/>
        <v>0</v>
      </c>
      <c r="Q870" s="51" t="str">
        <f>IF('3. Input Data'!L878=0,"--",'3. Input Data'!L878)</f>
        <v>--</v>
      </c>
      <c r="R870" s="58">
        <f t="shared" si="137"/>
        <v>0</v>
      </c>
      <c r="S870" s="74">
        <f t="shared" si="138"/>
        <v>0</v>
      </c>
      <c r="T870" s="58">
        <f t="shared" si="139"/>
        <v>0</v>
      </c>
    </row>
    <row r="871" spans="1:20" x14ac:dyDescent="0.2">
      <c r="A871" s="71">
        <v>864</v>
      </c>
      <c r="B871" s="39">
        <f>'3. Input Data'!B879</f>
        <v>0</v>
      </c>
      <c r="C871" s="51" t="str">
        <f>IF('3. Input Data'!D879=0,"--",'3. Input Data'!D879)</f>
        <v>--</v>
      </c>
      <c r="D871" s="58">
        <f t="shared" si="130"/>
        <v>0</v>
      </c>
      <c r="E871" s="74" t="str">
        <f>IF('3. Input Data'!E879=0,"--",'3. Input Data'!E879)</f>
        <v>--</v>
      </c>
      <c r="F871" s="58">
        <f t="shared" si="131"/>
        <v>0</v>
      </c>
      <c r="G871" s="51" t="str">
        <f>IF('3. Input Data'!G879=0,"--",'3. Input Data'!G879)</f>
        <v>--</v>
      </c>
      <c r="H871" s="58">
        <f t="shared" si="132"/>
        <v>0</v>
      </c>
      <c r="I871" s="51" t="str">
        <f>IF('3. Input Data'!H879=0,"--",'3. Input Data'!H879)</f>
        <v>--</v>
      </c>
      <c r="J871" s="58">
        <f t="shared" si="133"/>
        <v>0</v>
      </c>
      <c r="K871" s="51" t="str">
        <f>IF('3. Input Data'!I879=0,"--",'3. Input Data'!I879)</f>
        <v>--</v>
      </c>
      <c r="L871" s="58">
        <f t="shared" si="134"/>
        <v>0</v>
      </c>
      <c r="M871" s="51" t="str">
        <f>IF('3. Input Data'!J879=0,"--",'3. Input Data'!J879)</f>
        <v>--</v>
      </c>
      <c r="N871" s="58">
        <f t="shared" si="135"/>
        <v>0</v>
      </c>
      <c r="O871" s="51" t="str">
        <f>IF('3. Input Data'!K879=0,"--",'3. Input Data'!K879)</f>
        <v>--</v>
      </c>
      <c r="P871" s="58">
        <f t="shared" si="136"/>
        <v>0</v>
      </c>
      <c r="Q871" s="51" t="str">
        <f>IF('3. Input Data'!L879=0,"--",'3. Input Data'!L879)</f>
        <v>--</v>
      </c>
      <c r="R871" s="58">
        <f t="shared" si="137"/>
        <v>0</v>
      </c>
      <c r="S871" s="74">
        <f t="shared" si="138"/>
        <v>0</v>
      </c>
      <c r="T871" s="58">
        <f t="shared" si="139"/>
        <v>0</v>
      </c>
    </row>
    <row r="872" spans="1:20" x14ac:dyDescent="0.2">
      <c r="A872" s="71">
        <v>865</v>
      </c>
      <c r="B872" s="39">
        <f>'3. Input Data'!B880</f>
        <v>0</v>
      </c>
      <c r="C872" s="51" t="str">
        <f>IF('3. Input Data'!D880=0,"--",'3. Input Data'!D880)</f>
        <v>--</v>
      </c>
      <c r="D872" s="58">
        <f t="shared" si="130"/>
        <v>0</v>
      </c>
      <c r="E872" s="74" t="str">
        <f>IF('3. Input Data'!E880=0,"--",'3. Input Data'!E880)</f>
        <v>--</v>
      </c>
      <c r="F872" s="58">
        <f t="shared" si="131"/>
        <v>0</v>
      </c>
      <c r="G872" s="51" t="str">
        <f>IF('3. Input Data'!G880=0,"--",'3. Input Data'!G880)</f>
        <v>--</v>
      </c>
      <c r="H872" s="58">
        <f t="shared" si="132"/>
        <v>0</v>
      </c>
      <c r="I872" s="51" t="str">
        <f>IF('3. Input Data'!H880=0,"--",'3. Input Data'!H880)</f>
        <v>--</v>
      </c>
      <c r="J872" s="58">
        <f t="shared" si="133"/>
        <v>0</v>
      </c>
      <c r="K872" s="51" t="str">
        <f>IF('3. Input Data'!I880=0,"--",'3. Input Data'!I880)</f>
        <v>--</v>
      </c>
      <c r="L872" s="58">
        <f t="shared" si="134"/>
        <v>0</v>
      </c>
      <c r="M872" s="51" t="str">
        <f>IF('3. Input Data'!J880=0,"--",'3. Input Data'!J880)</f>
        <v>--</v>
      </c>
      <c r="N872" s="58">
        <f t="shared" si="135"/>
        <v>0</v>
      </c>
      <c r="O872" s="51" t="str">
        <f>IF('3. Input Data'!K880=0,"--",'3. Input Data'!K880)</f>
        <v>--</v>
      </c>
      <c r="P872" s="58">
        <f t="shared" si="136"/>
        <v>0</v>
      </c>
      <c r="Q872" s="51" t="str">
        <f>IF('3. Input Data'!L880=0,"--",'3. Input Data'!L880)</f>
        <v>--</v>
      </c>
      <c r="R872" s="58">
        <f t="shared" si="137"/>
        <v>0</v>
      </c>
      <c r="S872" s="74">
        <f t="shared" si="138"/>
        <v>0</v>
      </c>
      <c r="T872" s="58">
        <f t="shared" si="139"/>
        <v>0</v>
      </c>
    </row>
    <row r="873" spans="1:20" x14ac:dyDescent="0.2">
      <c r="A873" s="71">
        <v>866</v>
      </c>
      <c r="B873" s="39">
        <f>'3. Input Data'!B881</f>
        <v>0</v>
      </c>
      <c r="C873" s="51" t="str">
        <f>IF('3. Input Data'!D881=0,"--",'3. Input Data'!D881)</f>
        <v>--</v>
      </c>
      <c r="D873" s="58">
        <f t="shared" si="130"/>
        <v>0</v>
      </c>
      <c r="E873" s="74" t="str">
        <f>IF('3. Input Data'!E881=0,"--",'3. Input Data'!E881)</f>
        <v>--</v>
      </c>
      <c r="F873" s="58">
        <f t="shared" si="131"/>
        <v>0</v>
      </c>
      <c r="G873" s="51" t="str">
        <f>IF('3. Input Data'!G881=0,"--",'3. Input Data'!G881)</f>
        <v>--</v>
      </c>
      <c r="H873" s="58">
        <f t="shared" si="132"/>
        <v>0</v>
      </c>
      <c r="I873" s="51" t="str">
        <f>IF('3. Input Data'!H881=0,"--",'3. Input Data'!H881)</f>
        <v>--</v>
      </c>
      <c r="J873" s="58">
        <f t="shared" si="133"/>
        <v>0</v>
      </c>
      <c r="K873" s="51" t="str">
        <f>IF('3. Input Data'!I881=0,"--",'3. Input Data'!I881)</f>
        <v>--</v>
      </c>
      <c r="L873" s="58">
        <f t="shared" si="134"/>
        <v>0</v>
      </c>
      <c r="M873" s="51" t="str">
        <f>IF('3. Input Data'!J881=0,"--",'3. Input Data'!J881)</f>
        <v>--</v>
      </c>
      <c r="N873" s="58">
        <f t="shared" si="135"/>
        <v>0</v>
      </c>
      <c r="O873" s="51" t="str">
        <f>IF('3. Input Data'!K881=0,"--",'3. Input Data'!K881)</f>
        <v>--</v>
      </c>
      <c r="P873" s="58">
        <f t="shared" si="136"/>
        <v>0</v>
      </c>
      <c r="Q873" s="51" t="str">
        <f>IF('3. Input Data'!L881=0,"--",'3. Input Data'!L881)</f>
        <v>--</v>
      </c>
      <c r="R873" s="58">
        <f t="shared" si="137"/>
        <v>0</v>
      </c>
      <c r="S873" s="74">
        <f t="shared" si="138"/>
        <v>0</v>
      </c>
      <c r="T873" s="58">
        <f t="shared" si="139"/>
        <v>0</v>
      </c>
    </row>
    <row r="874" spans="1:20" x14ac:dyDescent="0.2">
      <c r="A874" s="71">
        <v>867</v>
      </c>
      <c r="B874" s="39">
        <f>'3. Input Data'!B882</f>
        <v>0</v>
      </c>
      <c r="C874" s="51" t="str">
        <f>IF('3. Input Data'!D882=0,"--",'3. Input Data'!D882)</f>
        <v>--</v>
      </c>
      <c r="D874" s="58">
        <f t="shared" si="130"/>
        <v>0</v>
      </c>
      <c r="E874" s="74" t="str">
        <f>IF('3. Input Data'!E882=0,"--",'3. Input Data'!E882)</f>
        <v>--</v>
      </c>
      <c r="F874" s="58">
        <f t="shared" si="131"/>
        <v>0</v>
      </c>
      <c r="G874" s="51" t="str">
        <f>IF('3. Input Data'!G882=0,"--",'3. Input Data'!G882)</f>
        <v>--</v>
      </c>
      <c r="H874" s="58">
        <f t="shared" si="132"/>
        <v>0</v>
      </c>
      <c r="I874" s="51" t="str">
        <f>IF('3. Input Data'!H882=0,"--",'3. Input Data'!H882)</f>
        <v>--</v>
      </c>
      <c r="J874" s="58">
        <f t="shared" si="133"/>
        <v>0</v>
      </c>
      <c r="K874" s="51" t="str">
        <f>IF('3. Input Data'!I882=0,"--",'3. Input Data'!I882)</f>
        <v>--</v>
      </c>
      <c r="L874" s="58">
        <f t="shared" si="134"/>
        <v>0</v>
      </c>
      <c r="M874" s="51" t="str">
        <f>IF('3. Input Data'!J882=0,"--",'3. Input Data'!J882)</f>
        <v>--</v>
      </c>
      <c r="N874" s="58">
        <f t="shared" si="135"/>
        <v>0</v>
      </c>
      <c r="O874" s="51" t="str">
        <f>IF('3. Input Data'!K882=0,"--",'3. Input Data'!K882)</f>
        <v>--</v>
      </c>
      <c r="P874" s="58">
        <f t="shared" si="136"/>
        <v>0</v>
      </c>
      <c r="Q874" s="51" t="str">
        <f>IF('3. Input Data'!L882=0,"--",'3. Input Data'!L882)</f>
        <v>--</v>
      </c>
      <c r="R874" s="58">
        <f t="shared" si="137"/>
        <v>0</v>
      </c>
      <c r="S874" s="74">
        <f t="shared" si="138"/>
        <v>0</v>
      </c>
      <c r="T874" s="58">
        <f t="shared" si="139"/>
        <v>0</v>
      </c>
    </row>
    <row r="875" spans="1:20" x14ac:dyDescent="0.2">
      <c r="A875" s="71">
        <v>868</v>
      </c>
      <c r="B875" s="39">
        <f>'3. Input Data'!B883</f>
        <v>0</v>
      </c>
      <c r="C875" s="51" t="str">
        <f>IF('3. Input Data'!D883=0,"--",'3. Input Data'!D883)</f>
        <v>--</v>
      </c>
      <c r="D875" s="58">
        <f t="shared" si="130"/>
        <v>0</v>
      </c>
      <c r="E875" s="74" t="str">
        <f>IF('3. Input Data'!E883=0,"--",'3. Input Data'!E883)</f>
        <v>--</v>
      </c>
      <c r="F875" s="58">
        <f t="shared" si="131"/>
        <v>0</v>
      </c>
      <c r="G875" s="51" t="str">
        <f>IF('3. Input Data'!G883=0,"--",'3. Input Data'!G883)</f>
        <v>--</v>
      </c>
      <c r="H875" s="58">
        <f t="shared" si="132"/>
        <v>0</v>
      </c>
      <c r="I875" s="51" t="str">
        <f>IF('3. Input Data'!H883=0,"--",'3. Input Data'!H883)</f>
        <v>--</v>
      </c>
      <c r="J875" s="58">
        <f t="shared" si="133"/>
        <v>0</v>
      </c>
      <c r="K875" s="51" t="str">
        <f>IF('3. Input Data'!I883=0,"--",'3. Input Data'!I883)</f>
        <v>--</v>
      </c>
      <c r="L875" s="58">
        <f t="shared" si="134"/>
        <v>0</v>
      </c>
      <c r="M875" s="51" t="str">
        <f>IF('3. Input Data'!J883=0,"--",'3. Input Data'!J883)</f>
        <v>--</v>
      </c>
      <c r="N875" s="58">
        <f t="shared" si="135"/>
        <v>0</v>
      </c>
      <c r="O875" s="51" t="str">
        <f>IF('3. Input Data'!K883=0,"--",'3. Input Data'!K883)</f>
        <v>--</v>
      </c>
      <c r="P875" s="58">
        <f t="shared" si="136"/>
        <v>0</v>
      </c>
      <c r="Q875" s="51" t="str">
        <f>IF('3. Input Data'!L883=0,"--",'3. Input Data'!L883)</f>
        <v>--</v>
      </c>
      <c r="R875" s="58">
        <f t="shared" si="137"/>
        <v>0</v>
      </c>
      <c r="S875" s="74">
        <f t="shared" si="138"/>
        <v>0</v>
      </c>
      <c r="T875" s="58">
        <f t="shared" si="139"/>
        <v>0</v>
      </c>
    </row>
    <row r="876" spans="1:20" x14ac:dyDescent="0.2">
      <c r="A876" s="71">
        <v>869</v>
      </c>
      <c r="B876" s="39">
        <f>'3. Input Data'!B884</f>
        <v>0</v>
      </c>
      <c r="C876" s="51" t="str">
        <f>IF('3. Input Data'!D884=0,"--",'3. Input Data'!D884)</f>
        <v>--</v>
      </c>
      <c r="D876" s="58">
        <f t="shared" si="130"/>
        <v>0</v>
      </c>
      <c r="E876" s="74" t="str">
        <f>IF('3. Input Data'!E884=0,"--",'3. Input Data'!E884)</f>
        <v>--</v>
      </c>
      <c r="F876" s="58">
        <f t="shared" si="131"/>
        <v>0</v>
      </c>
      <c r="G876" s="51" t="str">
        <f>IF('3. Input Data'!G884=0,"--",'3. Input Data'!G884)</f>
        <v>--</v>
      </c>
      <c r="H876" s="58">
        <f t="shared" si="132"/>
        <v>0</v>
      </c>
      <c r="I876" s="51" t="str">
        <f>IF('3. Input Data'!H884=0,"--",'3. Input Data'!H884)</f>
        <v>--</v>
      </c>
      <c r="J876" s="58">
        <f t="shared" si="133"/>
        <v>0</v>
      </c>
      <c r="K876" s="51" t="str">
        <f>IF('3. Input Data'!I884=0,"--",'3. Input Data'!I884)</f>
        <v>--</v>
      </c>
      <c r="L876" s="58">
        <f t="shared" si="134"/>
        <v>0</v>
      </c>
      <c r="M876" s="51" t="str">
        <f>IF('3. Input Data'!J884=0,"--",'3. Input Data'!J884)</f>
        <v>--</v>
      </c>
      <c r="N876" s="58">
        <f t="shared" si="135"/>
        <v>0</v>
      </c>
      <c r="O876" s="51" t="str">
        <f>IF('3. Input Data'!K884=0,"--",'3. Input Data'!K884)</f>
        <v>--</v>
      </c>
      <c r="P876" s="58">
        <f t="shared" si="136"/>
        <v>0</v>
      </c>
      <c r="Q876" s="51" t="str">
        <f>IF('3. Input Data'!L884=0,"--",'3. Input Data'!L884)</f>
        <v>--</v>
      </c>
      <c r="R876" s="58">
        <f t="shared" si="137"/>
        <v>0</v>
      </c>
      <c r="S876" s="74">
        <f t="shared" si="138"/>
        <v>0</v>
      </c>
      <c r="T876" s="58">
        <f t="shared" si="139"/>
        <v>0</v>
      </c>
    </row>
    <row r="877" spans="1:20" x14ac:dyDescent="0.2">
      <c r="A877" s="71">
        <v>870</v>
      </c>
      <c r="B877" s="39">
        <f>'3. Input Data'!B885</f>
        <v>0</v>
      </c>
      <c r="C877" s="51" t="str">
        <f>IF('3. Input Data'!D885=0,"--",'3. Input Data'!D885)</f>
        <v>--</v>
      </c>
      <c r="D877" s="58">
        <f t="shared" si="130"/>
        <v>0</v>
      </c>
      <c r="E877" s="74" t="str">
        <f>IF('3. Input Data'!E885=0,"--",'3. Input Data'!E885)</f>
        <v>--</v>
      </c>
      <c r="F877" s="58">
        <f t="shared" si="131"/>
        <v>0</v>
      </c>
      <c r="G877" s="51" t="str">
        <f>IF('3. Input Data'!G885=0,"--",'3. Input Data'!G885)</f>
        <v>--</v>
      </c>
      <c r="H877" s="58">
        <f t="shared" si="132"/>
        <v>0</v>
      </c>
      <c r="I877" s="51" t="str">
        <f>IF('3. Input Data'!H885=0,"--",'3. Input Data'!H885)</f>
        <v>--</v>
      </c>
      <c r="J877" s="58">
        <f t="shared" si="133"/>
        <v>0</v>
      </c>
      <c r="K877" s="51" t="str">
        <f>IF('3. Input Data'!I885=0,"--",'3. Input Data'!I885)</f>
        <v>--</v>
      </c>
      <c r="L877" s="58">
        <f t="shared" si="134"/>
        <v>0</v>
      </c>
      <c r="M877" s="51" t="str">
        <f>IF('3. Input Data'!J885=0,"--",'3. Input Data'!J885)</f>
        <v>--</v>
      </c>
      <c r="N877" s="58">
        <f t="shared" si="135"/>
        <v>0</v>
      </c>
      <c r="O877" s="51" t="str">
        <f>IF('3. Input Data'!K885=0,"--",'3. Input Data'!K885)</f>
        <v>--</v>
      </c>
      <c r="P877" s="58">
        <f t="shared" si="136"/>
        <v>0</v>
      </c>
      <c r="Q877" s="51" t="str">
        <f>IF('3. Input Data'!L885=0,"--",'3. Input Data'!L885)</f>
        <v>--</v>
      </c>
      <c r="R877" s="58">
        <f t="shared" si="137"/>
        <v>0</v>
      </c>
      <c r="S877" s="74">
        <f t="shared" si="138"/>
        <v>0</v>
      </c>
      <c r="T877" s="58">
        <f t="shared" si="139"/>
        <v>0</v>
      </c>
    </row>
    <row r="878" spans="1:20" x14ac:dyDescent="0.2">
      <c r="A878" s="71">
        <v>871</v>
      </c>
      <c r="B878" s="39">
        <f>'3. Input Data'!B886</f>
        <v>0</v>
      </c>
      <c r="C878" s="51" t="str">
        <f>IF('3. Input Data'!D886=0,"--",'3. Input Data'!D886)</f>
        <v>--</v>
      </c>
      <c r="D878" s="58">
        <f t="shared" si="130"/>
        <v>0</v>
      </c>
      <c r="E878" s="74" t="str">
        <f>IF('3. Input Data'!E886=0,"--",'3. Input Data'!E886)</f>
        <v>--</v>
      </c>
      <c r="F878" s="58">
        <f t="shared" si="131"/>
        <v>0</v>
      </c>
      <c r="G878" s="51" t="str">
        <f>IF('3. Input Data'!G886=0,"--",'3. Input Data'!G886)</f>
        <v>--</v>
      </c>
      <c r="H878" s="58">
        <f t="shared" si="132"/>
        <v>0</v>
      </c>
      <c r="I878" s="51" t="str">
        <f>IF('3. Input Data'!H886=0,"--",'3. Input Data'!H886)</f>
        <v>--</v>
      </c>
      <c r="J878" s="58">
        <f t="shared" si="133"/>
        <v>0</v>
      </c>
      <c r="K878" s="51" t="str">
        <f>IF('3. Input Data'!I886=0,"--",'3. Input Data'!I886)</f>
        <v>--</v>
      </c>
      <c r="L878" s="58">
        <f t="shared" si="134"/>
        <v>0</v>
      </c>
      <c r="M878" s="51" t="str">
        <f>IF('3. Input Data'!J886=0,"--",'3. Input Data'!J886)</f>
        <v>--</v>
      </c>
      <c r="N878" s="58">
        <f t="shared" si="135"/>
        <v>0</v>
      </c>
      <c r="O878" s="51" t="str">
        <f>IF('3. Input Data'!K886=0,"--",'3. Input Data'!K886)</f>
        <v>--</v>
      </c>
      <c r="P878" s="58">
        <f t="shared" si="136"/>
        <v>0</v>
      </c>
      <c r="Q878" s="51" t="str">
        <f>IF('3. Input Data'!L886=0,"--",'3. Input Data'!L886)</f>
        <v>--</v>
      </c>
      <c r="R878" s="58">
        <f t="shared" si="137"/>
        <v>0</v>
      </c>
      <c r="S878" s="74">
        <f t="shared" si="138"/>
        <v>0</v>
      </c>
      <c r="T878" s="58">
        <f t="shared" si="139"/>
        <v>0</v>
      </c>
    </row>
    <row r="879" spans="1:20" x14ac:dyDescent="0.2">
      <c r="A879" s="71">
        <v>872</v>
      </c>
      <c r="B879" s="39">
        <f>'3. Input Data'!B887</f>
        <v>0</v>
      </c>
      <c r="C879" s="51" t="str">
        <f>IF('3. Input Data'!D887=0,"--",'3. Input Data'!D887)</f>
        <v>--</v>
      </c>
      <c r="D879" s="58">
        <f t="shared" si="130"/>
        <v>0</v>
      </c>
      <c r="E879" s="74" t="str">
        <f>IF('3. Input Data'!E887=0,"--",'3. Input Data'!E887)</f>
        <v>--</v>
      </c>
      <c r="F879" s="58">
        <f t="shared" si="131"/>
        <v>0</v>
      </c>
      <c r="G879" s="51" t="str">
        <f>IF('3. Input Data'!G887=0,"--",'3. Input Data'!G887)</f>
        <v>--</v>
      </c>
      <c r="H879" s="58">
        <f t="shared" si="132"/>
        <v>0</v>
      </c>
      <c r="I879" s="51" t="str">
        <f>IF('3. Input Data'!H887=0,"--",'3. Input Data'!H887)</f>
        <v>--</v>
      </c>
      <c r="J879" s="58">
        <f t="shared" si="133"/>
        <v>0</v>
      </c>
      <c r="K879" s="51" t="str">
        <f>IF('3. Input Data'!I887=0,"--",'3. Input Data'!I887)</f>
        <v>--</v>
      </c>
      <c r="L879" s="58">
        <f t="shared" si="134"/>
        <v>0</v>
      </c>
      <c r="M879" s="51" t="str">
        <f>IF('3. Input Data'!J887=0,"--",'3. Input Data'!J887)</f>
        <v>--</v>
      </c>
      <c r="N879" s="58">
        <f t="shared" si="135"/>
        <v>0</v>
      </c>
      <c r="O879" s="51" t="str">
        <f>IF('3. Input Data'!K887=0,"--",'3. Input Data'!K887)</f>
        <v>--</v>
      </c>
      <c r="P879" s="58">
        <f t="shared" si="136"/>
        <v>0</v>
      </c>
      <c r="Q879" s="51" t="str">
        <f>IF('3. Input Data'!L887=0,"--",'3. Input Data'!L887)</f>
        <v>--</v>
      </c>
      <c r="R879" s="58">
        <f t="shared" si="137"/>
        <v>0</v>
      </c>
      <c r="S879" s="74">
        <f t="shared" si="138"/>
        <v>0</v>
      </c>
      <c r="T879" s="58">
        <f t="shared" si="139"/>
        <v>0</v>
      </c>
    </row>
    <row r="880" spans="1:20" x14ac:dyDescent="0.2">
      <c r="A880" s="71">
        <v>873</v>
      </c>
      <c r="B880" s="39">
        <f>'3. Input Data'!B888</f>
        <v>0</v>
      </c>
      <c r="C880" s="51" t="str">
        <f>IF('3. Input Data'!D888=0,"--",'3. Input Data'!D888)</f>
        <v>--</v>
      </c>
      <c r="D880" s="58">
        <f t="shared" si="130"/>
        <v>0</v>
      </c>
      <c r="E880" s="74" t="str">
        <f>IF('3. Input Data'!E888=0,"--",'3. Input Data'!E888)</f>
        <v>--</v>
      </c>
      <c r="F880" s="58">
        <f t="shared" si="131"/>
        <v>0</v>
      </c>
      <c r="G880" s="51" t="str">
        <f>IF('3. Input Data'!G888=0,"--",'3. Input Data'!G888)</f>
        <v>--</v>
      </c>
      <c r="H880" s="58">
        <f t="shared" si="132"/>
        <v>0</v>
      </c>
      <c r="I880" s="51" t="str">
        <f>IF('3. Input Data'!H888=0,"--",'3. Input Data'!H888)</f>
        <v>--</v>
      </c>
      <c r="J880" s="58">
        <f t="shared" si="133"/>
        <v>0</v>
      </c>
      <c r="K880" s="51" t="str">
        <f>IF('3. Input Data'!I888=0,"--",'3. Input Data'!I888)</f>
        <v>--</v>
      </c>
      <c r="L880" s="58">
        <f t="shared" si="134"/>
        <v>0</v>
      </c>
      <c r="M880" s="51" t="str">
        <f>IF('3. Input Data'!J888=0,"--",'3. Input Data'!J888)</f>
        <v>--</v>
      </c>
      <c r="N880" s="58">
        <f t="shared" si="135"/>
        <v>0</v>
      </c>
      <c r="O880" s="51" t="str">
        <f>IF('3. Input Data'!K888=0,"--",'3. Input Data'!K888)</f>
        <v>--</v>
      </c>
      <c r="P880" s="58">
        <f t="shared" si="136"/>
        <v>0</v>
      </c>
      <c r="Q880" s="51" t="str">
        <f>IF('3. Input Data'!L888=0,"--",'3. Input Data'!L888)</f>
        <v>--</v>
      </c>
      <c r="R880" s="58">
        <f t="shared" si="137"/>
        <v>0</v>
      </c>
      <c r="S880" s="74">
        <f t="shared" si="138"/>
        <v>0</v>
      </c>
      <c r="T880" s="58">
        <f t="shared" si="139"/>
        <v>0</v>
      </c>
    </row>
    <row r="881" spans="1:20" x14ac:dyDescent="0.2">
      <c r="A881" s="71">
        <v>874</v>
      </c>
      <c r="B881" s="39">
        <f>'3. Input Data'!B889</f>
        <v>0</v>
      </c>
      <c r="C881" s="51" t="str">
        <f>IF('3. Input Data'!D889=0,"--",'3. Input Data'!D889)</f>
        <v>--</v>
      </c>
      <c r="D881" s="58">
        <f t="shared" si="130"/>
        <v>0</v>
      </c>
      <c r="E881" s="74" t="str">
        <f>IF('3. Input Data'!E889=0,"--",'3. Input Data'!E889)</f>
        <v>--</v>
      </c>
      <c r="F881" s="58">
        <f t="shared" si="131"/>
        <v>0</v>
      </c>
      <c r="G881" s="51" t="str">
        <f>IF('3. Input Data'!G889=0,"--",'3. Input Data'!G889)</f>
        <v>--</v>
      </c>
      <c r="H881" s="58">
        <f t="shared" si="132"/>
        <v>0</v>
      </c>
      <c r="I881" s="51" t="str">
        <f>IF('3. Input Data'!H889=0,"--",'3. Input Data'!H889)</f>
        <v>--</v>
      </c>
      <c r="J881" s="58">
        <f t="shared" si="133"/>
        <v>0</v>
      </c>
      <c r="K881" s="51" t="str">
        <f>IF('3. Input Data'!I889=0,"--",'3. Input Data'!I889)</f>
        <v>--</v>
      </c>
      <c r="L881" s="58">
        <f t="shared" si="134"/>
        <v>0</v>
      </c>
      <c r="M881" s="51" t="str">
        <f>IF('3. Input Data'!J889=0,"--",'3. Input Data'!J889)</f>
        <v>--</v>
      </c>
      <c r="N881" s="58">
        <f t="shared" si="135"/>
        <v>0</v>
      </c>
      <c r="O881" s="51" t="str">
        <f>IF('3. Input Data'!K889=0,"--",'3. Input Data'!K889)</f>
        <v>--</v>
      </c>
      <c r="P881" s="58">
        <f t="shared" si="136"/>
        <v>0</v>
      </c>
      <c r="Q881" s="51" t="str">
        <f>IF('3. Input Data'!L889=0,"--",'3. Input Data'!L889)</f>
        <v>--</v>
      </c>
      <c r="R881" s="58">
        <f t="shared" si="137"/>
        <v>0</v>
      </c>
      <c r="S881" s="74">
        <f t="shared" si="138"/>
        <v>0</v>
      </c>
      <c r="T881" s="58">
        <f t="shared" si="139"/>
        <v>0</v>
      </c>
    </row>
    <row r="882" spans="1:20" x14ac:dyDescent="0.2">
      <c r="A882" s="71">
        <v>875</v>
      </c>
      <c r="B882" s="39">
        <f>'3. Input Data'!B890</f>
        <v>0</v>
      </c>
      <c r="C882" s="51" t="str">
        <f>IF('3. Input Data'!D890=0,"--",'3. Input Data'!D890)</f>
        <v>--</v>
      </c>
      <c r="D882" s="58">
        <f t="shared" si="130"/>
        <v>0</v>
      </c>
      <c r="E882" s="74" t="str">
        <f>IF('3. Input Data'!E890=0,"--",'3. Input Data'!E890)</f>
        <v>--</v>
      </c>
      <c r="F882" s="58">
        <f t="shared" si="131"/>
        <v>0</v>
      </c>
      <c r="G882" s="51" t="str">
        <f>IF('3. Input Data'!G890=0,"--",'3. Input Data'!G890)</f>
        <v>--</v>
      </c>
      <c r="H882" s="58">
        <f t="shared" si="132"/>
        <v>0</v>
      </c>
      <c r="I882" s="51" t="str">
        <f>IF('3. Input Data'!H890=0,"--",'3. Input Data'!H890)</f>
        <v>--</v>
      </c>
      <c r="J882" s="58">
        <f t="shared" si="133"/>
        <v>0</v>
      </c>
      <c r="K882" s="51" t="str">
        <f>IF('3. Input Data'!I890=0,"--",'3. Input Data'!I890)</f>
        <v>--</v>
      </c>
      <c r="L882" s="58">
        <f t="shared" si="134"/>
        <v>0</v>
      </c>
      <c r="M882" s="51" t="str">
        <f>IF('3. Input Data'!J890=0,"--",'3. Input Data'!J890)</f>
        <v>--</v>
      </c>
      <c r="N882" s="58">
        <f t="shared" si="135"/>
        <v>0</v>
      </c>
      <c r="O882" s="51" t="str">
        <f>IF('3. Input Data'!K890=0,"--",'3. Input Data'!K890)</f>
        <v>--</v>
      </c>
      <c r="P882" s="58">
        <f t="shared" si="136"/>
        <v>0</v>
      </c>
      <c r="Q882" s="51" t="str">
        <f>IF('3. Input Data'!L890=0,"--",'3. Input Data'!L890)</f>
        <v>--</v>
      </c>
      <c r="R882" s="58">
        <f t="shared" si="137"/>
        <v>0</v>
      </c>
      <c r="S882" s="74">
        <f t="shared" si="138"/>
        <v>0</v>
      </c>
      <c r="T882" s="58">
        <f t="shared" si="139"/>
        <v>0</v>
      </c>
    </row>
    <row r="883" spans="1:20" x14ac:dyDescent="0.2">
      <c r="A883" s="71">
        <v>876</v>
      </c>
      <c r="B883" s="39">
        <f>'3. Input Data'!B891</f>
        <v>0</v>
      </c>
      <c r="C883" s="51" t="str">
        <f>IF('3. Input Data'!D891=0,"--",'3. Input Data'!D891)</f>
        <v>--</v>
      </c>
      <c r="D883" s="58">
        <f t="shared" si="130"/>
        <v>0</v>
      </c>
      <c r="E883" s="74" t="str">
        <f>IF('3. Input Data'!E891=0,"--",'3. Input Data'!E891)</f>
        <v>--</v>
      </c>
      <c r="F883" s="58">
        <f t="shared" si="131"/>
        <v>0</v>
      </c>
      <c r="G883" s="51" t="str">
        <f>IF('3. Input Data'!G891=0,"--",'3. Input Data'!G891)</f>
        <v>--</v>
      </c>
      <c r="H883" s="58">
        <f t="shared" si="132"/>
        <v>0</v>
      </c>
      <c r="I883" s="51" t="str">
        <f>IF('3. Input Data'!H891=0,"--",'3. Input Data'!H891)</f>
        <v>--</v>
      </c>
      <c r="J883" s="58">
        <f t="shared" si="133"/>
        <v>0</v>
      </c>
      <c r="K883" s="51" t="str">
        <f>IF('3. Input Data'!I891=0,"--",'3. Input Data'!I891)</f>
        <v>--</v>
      </c>
      <c r="L883" s="58">
        <f t="shared" si="134"/>
        <v>0</v>
      </c>
      <c r="M883" s="51" t="str">
        <f>IF('3. Input Data'!J891=0,"--",'3. Input Data'!J891)</f>
        <v>--</v>
      </c>
      <c r="N883" s="58">
        <f t="shared" si="135"/>
        <v>0</v>
      </c>
      <c r="O883" s="51" t="str">
        <f>IF('3. Input Data'!K891=0,"--",'3. Input Data'!K891)</f>
        <v>--</v>
      </c>
      <c r="P883" s="58">
        <f t="shared" si="136"/>
        <v>0</v>
      </c>
      <c r="Q883" s="51" t="str">
        <f>IF('3. Input Data'!L891=0,"--",'3. Input Data'!L891)</f>
        <v>--</v>
      </c>
      <c r="R883" s="58">
        <f t="shared" si="137"/>
        <v>0</v>
      </c>
      <c r="S883" s="74">
        <f t="shared" si="138"/>
        <v>0</v>
      </c>
      <c r="T883" s="58">
        <f t="shared" si="139"/>
        <v>0</v>
      </c>
    </row>
    <row r="884" spans="1:20" x14ac:dyDescent="0.2">
      <c r="A884" s="71">
        <v>877</v>
      </c>
      <c r="B884" s="39">
        <f>'3. Input Data'!B892</f>
        <v>0</v>
      </c>
      <c r="C884" s="51" t="str">
        <f>IF('3. Input Data'!D892=0,"--",'3. Input Data'!D892)</f>
        <v>--</v>
      </c>
      <c r="D884" s="58">
        <f t="shared" si="130"/>
        <v>0</v>
      </c>
      <c r="E884" s="74" t="str">
        <f>IF('3. Input Data'!E892=0,"--",'3. Input Data'!E892)</f>
        <v>--</v>
      </c>
      <c r="F884" s="58">
        <f t="shared" si="131"/>
        <v>0</v>
      </c>
      <c r="G884" s="51" t="str">
        <f>IF('3. Input Data'!G892=0,"--",'3. Input Data'!G892)</f>
        <v>--</v>
      </c>
      <c r="H884" s="58">
        <f t="shared" si="132"/>
        <v>0</v>
      </c>
      <c r="I884" s="51" t="str">
        <f>IF('3. Input Data'!H892=0,"--",'3. Input Data'!H892)</f>
        <v>--</v>
      </c>
      <c r="J884" s="58">
        <f t="shared" si="133"/>
        <v>0</v>
      </c>
      <c r="K884" s="51" t="str">
        <f>IF('3. Input Data'!I892=0,"--",'3. Input Data'!I892)</f>
        <v>--</v>
      </c>
      <c r="L884" s="58">
        <f t="shared" si="134"/>
        <v>0</v>
      </c>
      <c r="M884" s="51" t="str">
        <f>IF('3. Input Data'!J892=0,"--",'3. Input Data'!J892)</f>
        <v>--</v>
      </c>
      <c r="N884" s="58">
        <f t="shared" si="135"/>
        <v>0</v>
      </c>
      <c r="O884" s="51" t="str">
        <f>IF('3. Input Data'!K892=0,"--",'3. Input Data'!K892)</f>
        <v>--</v>
      </c>
      <c r="P884" s="58">
        <f t="shared" si="136"/>
        <v>0</v>
      </c>
      <c r="Q884" s="51" t="str">
        <f>IF('3. Input Data'!L892=0,"--",'3. Input Data'!L892)</f>
        <v>--</v>
      </c>
      <c r="R884" s="58">
        <f t="shared" si="137"/>
        <v>0</v>
      </c>
      <c r="S884" s="74">
        <f t="shared" si="138"/>
        <v>0</v>
      </c>
      <c r="T884" s="58">
        <f t="shared" si="139"/>
        <v>0</v>
      </c>
    </row>
    <row r="885" spans="1:20" x14ac:dyDescent="0.2">
      <c r="A885" s="71">
        <v>878</v>
      </c>
      <c r="B885" s="39">
        <f>'3. Input Data'!B893</f>
        <v>0</v>
      </c>
      <c r="C885" s="51" t="str">
        <f>IF('3. Input Data'!D893=0,"--",'3. Input Data'!D893)</f>
        <v>--</v>
      </c>
      <c r="D885" s="58">
        <f t="shared" si="130"/>
        <v>0</v>
      </c>
      <c r="E885" s="74" t="str">
        <f>IF('3. Input Data'!E893=0,"--",'3. Input Data'!E893)</f>
        <v>--</v>
      </c>
      <c r="F885" s="58">
        <f t="shared" si="131"/>
        <v>0</v>
      </c>
      <c r="G885" s="51" t="str">
        <f>IF('3. Input Data'!G893=0,"--",'3. Input Data'!G893)</f>
        <v>--</v>
      </c>
      <c r="H885" s="58">
        <f t="shared" si="132"/>
        <v>0</v>
      </c>
      <c r="I885" s="51" t="str">
        <f>IF('3. Input Data'!H893=0,"--",'3. Input Data'!H893)</f>
        <v>--</v>
      </c>
      <c r="J885" s="58">
        <f t="shared" si="133"/>
        <v>0</v>
      </c>
      <c r="K885" s="51" t="str">
        <f>IF('3. Input Data'!I893=0,"--",'3. Input Data'!I893)</f>
        <v>--</v>
      </c>
      <c r="L885" s="58">
        <f t="shared" si="134"/>
        <v>0</v>
      </c>
      <c r="M885" s="51" t="str">
        <f>IF('3. Input Data'!J893=0,"--",'3. Input Data'!J893)</f>
        <v>--</v>
      </c>
      <c r="N885" s="58">
        <f t="shared" si="135"/>
        <v>0</v>
      </c>
      <c r="O885" s="51" t="str">
        <f>IF('3. Input Data'!K893=0,"--",'3. Input Data'!K893)</f>
        <v>--</v>
      </c>
      <c r="P885" s="58">
        <f t="shared" si="136"/>
        <v>0</v>
      </c>
      <c r="Q885" s="51" t="str">
        <f>IF('3. Input Data'!L893=0,"--",'3. Input Data'!L893)</f>
        <v>--</v>
      </c>
      <c r="R885" s="58">
        <f t="shared" si="137"/>
        <v>0</v>
      </c>
      <c r="S885" s="74">
        <f t="shared" si="138"/>
        <v>0</v>
      </c>
      <c r="T885" s="58">
        <f t="shared" si="139"/>
        <v>0</v>
      </c>
    </row>
    <row r="886" spans="1:20" x14ac:dyDescent="0.2">
      <c r="A886" s="71">
        <v>879</v>
      </c>
      <c r="B886" s="39">
        <f>'3. Input Data'!B894</f>
        <v>0</v>
      </c>
      <c r="C886" s="51" t="str">
        <f>IF('3. Input Data'!D894=0,"--",'3. Input Data'!D894)</f>
        <v>--</v>
      </c>
      <c r="D886" s="58">
        <f t="shared" si="130"/>
        <v>0</v>
      </c>
      <c r="E886" s="74" t="str">
        <f>IF('3. Input Data'!E894=0,"--",'3. Input Data'!E894)</f>
        <v>--</v>
      </c>
      <c r="F886" s="58">
        <f t="shared" si="131"/>
        <v>0</v>
      </c>
      <c r="G886" s="51" t="str">
        <f>IF('3. Input Data'!G894=0,"--",'3. Input Data'!G894)</f>
        <v>--</v>
      </c>
      <c r="H886" s="58">
        <f t="shared" si="132"/>
        <v>0</v>
      </c>
      <c r="I886" s="51" t="str">
        <f>IF('3. Input Data'!H894=0,"--",'3. Input Data'!H894)</f>
        <v>--</v>
      </c>
      <c r="J886" s="58">
        <f t="shared" si="133"/>
        <v>0</v>
      </c>
      <c r="K886" s="51" t="str">
        <f>IF('3. Input Data'!I894=0,"--",'3. Input Data'!I894)</f>
        <v>--</v>
      </c>
      <c r="L886" s="58">
        <f t="shared" si="134"/>
        <v>0</v>
      </c>
      <c r="M886" s="51" t="str">
        <f>IF('3. Input Data'!J894=0,"--",'3. Input Data'!J894)</f>
        <v>--</v>
      </c>
      <c r="N886" s="58">
        <f t="shared" si="135"/>
        <v>0</v>
      </c>
      <c r="O886" s="51" t="str">
        <f>IF('3. Input Data'!K894=0,"--",'3. Input Data'!K894)</f>
        <v>--</v>
      </c>
      <c r="P886" s="58">
        <f t="shared" si="136"/>
        <v>0</v>
      </c>
      <c r="Q886" s="51" t="str">
        <f>IF('3. Input Data'!L894=0,"--",'3. Input Data'!L894)</f>
        <v>--</v>
      </c>
      <c r="R886" s="58">
        <f t="shared" si="137"/>
        <v>0</v>
      </c>
      <c r="S886" s="74">
        <f t="shared" si="138"/>
        <v>0</v>
      </c>
      <c r="T886" s="58">
        <f t="shared" si="139"/>
        <v>0</v>
      </c>
    </row>
    <row r="887" spans="1:20" x14ac:dyDescent="0.2">
      <c r="A887" s="71">
        <v>880</v>
      </c>
      <c r="B887" s="39">
        <f>'3. Input Data'!B895</f>
        <v>0</v>
      </c>
      <c r="C887" s="51" t="str">
        <f>IF('3. Input Data'!D895=0,"--",'3. Input Data'!D895)</f>
        <v>--</v>
      </c>
      <c r="D887" s="58">
        <f t="shared" si="130"/>
        <v>0</v>
      </c>
      <c r="E887" s="74" t="str">
        <f>IF('3. Input Data'!E895=0,"--",'3. Input Data'!E895)</f>
        <v>--</v>
      </c>
      <c r="F887" s="58">
        <f t="shared" si="131"/>
        <v>0</v>
      </c>
      <c r="G887" s="51" t="str">
        <f>IF('3. Input Data'!G895=0,"--",'3. Input Data'!G895)</f>
        <v>--</v>
      </c>
      <c r="H887" s="58">
        <f t="shared" si="132"/>
        <v>0</v>
      </c>
      <c r="I887" s="51" t="str">
        <f>IF('3. Input Data'!H895=0,"--",'3. Input Data'!H895)</f>
        <v>--</v>
      </c>
      <c r="J887" s="58">
        <f t="shared" si="133"/>
        <v>0</v>
      </c>
      <c r="K887" s="51" t="str">
        <f>IF('3. Input Data'!I895=0,"--",'3. Input Data'!I895)</f>
        <v>--</v>
      </c>
      <c r="L887" s="58">
        <f t="shared" si="134"/>
        <v>0</v>
      </c>
      <c r="M887" s="51" t="str">
        <f>IF('3. Input Data'!J895=0,"--",'3. Input Data'!J895)</f>
        <v>--</v>
      </c>
      <c r="N887" s="58">
        <f t="shared" si="135"/>
        <v>0</v>
      </c>
      <c r="O887" s="51" t="str">
        <f>IF('3. Input Data'!K895=0,"--",'3. Input Data'!K895)</f>
        <v>--</v>
      </c>
      <c r="P887" s="58">
        <f t="shared" si="136"/>
        <v>0</v>
      </c>
      <c r="Q887" s="51" t="str">
        <f>IF('3. Input Data'!L895=0,"--",'3. Input Data'!L895)</f>
        <v>--</v>
      </c>
      <c r="R887" s="58">
        <f t="shared" si="137"/>
        <v>0</v>
      </c>
      <c r="S887" s="74">
        <f t="shared" si="138"/>
        <v>0</v>
      </c>
      <c r="T887" s="58">
        <f t="shared" si="139"/>
        <v>0</v>
      </c>
    </row>
    <row r="888" spans="1:20" x14ac:dyDescent="0.2">
      <c r="A888" s="71">
        <v>881</v>
      </c>
      <c r="B888" s="39">
        <f>'3. Input Data'!B896</f>
        <v>0</v>
      </c>
      <c r="C888" s="51" t="str">
        <f>IF('3. Input Data'!D896=0,"--",'3. Input Data'!D896)</f>
        <v>--</v>
      </c>
      <c r="D888" s="58">
        <f t="shared" si="130"/>
        <v>0</v>
      </c>
      <c r="E888" s="74" t="str">
        <f>IF('3. Input Data'!E896=0,"--",'3. Input Data'!E896)</f>
        <v>--</v>
      </c>
      <c r="F888" s="58">
        <f t="shared" si="131"/>
        <v>0</v>
      </c>
      <c r="G888" s="51" t="str">
        <f>IF('3. Input Data'!G896=0,"--",'3. Input Data'!G896)</f>
        <v>--</v>
      </c>
      <c r="H888" s="58">
        <f t="shared" si="132"/>
        <v>0</v>
      </c>
      <c r="I888" s="51" t="str">
        <f>IF('3. Input Data'!H896=0,"--",'3. Input Data'!H896)</f>
        <v>--</v>
      </c>
      <c r="J888" s="58">
        <f t="shared" si="133"/>
        <v>0</v>
      </c>
      <c r="K888" s="51" t="str">
        <f>IF('3. Input Data'!I896=0,"--",'3. Input Data'!I896)</f>
        <v>--</v>
      </c>
      <c r="L888" s="58">
        <f t="shared" si="134"/>
        <v>0</v>
      </c>
      <c r="M888" s="51" t="str">
        <f>IF('3. Input Data'!J896=0,"--",'3. Input Data'!J896)</f>
        <v>--</v>
      </c>
      <c r="N888" s="58">
        <f t="shared" si="135"/>
        <v>0</v>
      </c>
      <c r="O888" s="51" t="str">
        <f>IF('3. Input Data'!K896=0,"--",'3. Input Data'!K896)</f>
        <v>--</v>
      </c>
      <c r="P888" s="58">
        <f t="shared" si="136"/>
        <v>0</v>
      </c>
      <c r="Q888" s="51" t="str">
        <f>IF('3. Input Data'!L896=0,"--",'3. Input Data'!L896)</f>
        <v>--</v>
      </c>
      <c r="R888" s="58">
        <f t="shared" si="137"/>
        <v>0</v>
      </c>
      <c r="S888" s="74">
        <f t="shared" si="138"/>
        <v>0</v>
      </c>
      <c r="T888" s="58">
        <f t="shared" si="139"/>
        <v>0</v>
      </c>
    </row>
    <row r="889" spans="1:20" x14ac:dyDescent="0.2">
      <c r="A889" s="71">
        <v>882</v>
      </c>
      <c r="B889" s="39">
        <f>'3. Input Data'!B897</f>
        <v>0</v>
      </c>
      <c r="C889" s="51" t="str">
        <f>IF('3. Input Data'!D897=0,"--",'3. Input Data'!D897)</f>
        <v>--</v>
      </c>
      <c r="D889" s="58">
        <f t="shared" si="130"/>
        <v>0</v>
      </c>
      <c r="E889" s="74" t="str">
        <f>IF('3. Input Data'!E897=0,"--",'3. Input Data'!E897)</f>
        <v>--</v>
      </c>
      <c r="F889" s="58">
        <f t="shared" si="131"/>
        <v>0</v>
      </c>
      <c r="G889" s="51" t="str">
        <f>IF('3. Input Data'!G897=0,"--",'3. Input Data'!G897)</f>
        <v>--</v>
      </c>
      <c r="H889" s="58">
        <f t="shared" si="132"/>
        <v>0</v>
      </c>
      <c r="I889" s="51" t="str">
        <f>IF('3. Input Data'!H897=0,"--",'3. Input Data'!H897)</f>
        <v>--</v>
      </c>
      <c r="J889" s="58">
        <f t="shared" si="133"/>
        <v>0</v>
      </c>
      <c r="K889" s="51" t="str">
        <f>IF('3. Input Data'!I897=0,"--",'3. Input Data'!I897)</f>
        <v>--</v>
      </c>
      <c r="L889" s="58">
        <f t="shared" si="134"/>
        <v>0</v>
      </c>
      <c r="M889" s="51" t="str">
        <f>IF('3. Input Data'!J897=0,"--",'3. Input Data'!J897)</f>
        <v>--</v>
      </c>
      <c r="N889" s="58">
        <f t="shared" si="135"/>
        <v>0</v>
      </c>
      <c r="O889" s="51" t="str">
        <f>IF('3. Input Data'!K897=0,"--",'3. Input Data'!K897)</f>
        <v>--</v>
      </c>
      <c r="P889" s="58">
        <f t="shared" si="136"/>
        <v>0</v>
      </c>
      <c r="Q889" s="51" t="str">
        <f>IF('3. Input Data'!L897=0,"--",'3. Input Data'!L897)</f>
        <v>--</v>
      </c>
      <c r="R889" s="58">
        <f t="shared" si="137"/>
        <v>0</v>
      </c>
      <c r="S889" s="74">
        <f t="shared" si="138"/>
        <v>0</v>
      </c>
      <c r="T889" s="58">
        <f t="shared" si="139"/>
        <v>0</v>
      </c>
    </row>
    <row r="890" spans="1:20" x14ac:dyDescent="0.2">
      <c r="A890" s="71">
        <v>883</v>
      </c>
      <c r="B890" s="39">
        <f>'3. Input Data'!B898</f>
        <v>0</v>
      </c>
      <c r="C890" s="51" t="str">
        <f>IF('3. Input Data'!D898=0,"--",'3. Input Data'!D898)</f>
        <v>--</v>
      </c>
      <c r="D890" s="58">
        <f t="shared" si="130"/>
        <v>0</v>
      </c>
      <c r="E890" s="74" t="str">
        <f>IF('3. Input Data'!E898=0,"--",'3. Input Data'!E898)</f>
        <v>--</v>
      </c>
      <c r="F890" s="58">
        <f t="shared" si="131"/>
        <v>0</v>
      </c>
      <c r="G890" s="51" t="str">
        <f>IF('3. Input Data'!G898=0,"--",'3. Input Data'!G898)</f>
        <v>--</v>
      </c>
      <c r="H890" s="58">
        <f t="shared" si="132"/>
        <v>0</v>
      </c>
      <c r="I890" s="51" t="str">
        <f>IF('3. Input Data'!H898=0,"--",'3. Input Data'!H898)</f>
        <v>--</v>
      </c>
      <c r="J890" s="58">
        <f t="shared" si="133"/>
        <v>0</v>
      </c>
      <c r="K890" s="51" t="str">
        <f>IF('3. Input Data'!I898=0,"--",'3. Input Data'!I898)</f>
        <v>--</v>
      </c>
      <c r="L890" s="58">
        <f t="shared" si="134"/>
        <v>0</v>
      </c>
      <c r="M890" s="51" t="str">
        <f>IF('3. Input Data'!J898=0,"--",'3. Input Data'!J898)</f>
        <v>--</v>
      </c>
      <c r="N890" s="58">
        <f t="shared" si="135"/>
        <v>0</v>
      </c>
      <c r="O890" s="51" t="str">
        <f>IF('3. Input Data'!K898=0,"--",'3. Input Data'!K898)</f>
        <v>--</v>
      </c>
      <c r="P890" s="58">
        <f t="shared" si="136"/>
        <v>0</v>
      </c>
      <c r="Q890" s="51" t="str">
        <f>IF('3. Input Data'!L898=0,"--",'3. Input Data'!L898)</f>
        <v>--</v>
      </c>
      <c r="R890" s="58">
        <f t="shared" si="137"/>
        <v>0</v>
      </c>
      <c r="S890" s="74">
        <f t="shared" si="138"/>
        <v>0</v>
      </c>
      <c r="T890" s="58">
        <f t="shared" si="139"/>
        <v>0</v>
      </c>
    </row>
    <row r="891" spans="1:20" x14ac:dyDescent="0.2">
      <c r="A891" s="71">
        <v>884</v>
      </c>
      <c r="B891" s="39">
        <f>'3. Input Data'!B899</f>
        <v>0</v>
      </c>
      <c r="C891" s="51" t="str">
        <f>IF('3. Input Data'!D899=0,"--",'3. Input Data'!D899)</f>
        <v>--</v>
      </c>
      <c r="D891" s="58">
        <f t="shared" si="130"/>
        <v>0</v>
      </c>
      <c r="E891" s="74" t="str">
        <f>IF('3. Input Data'!E899=0,"--",'3. Input Data'!E899)</f>
        <v>--</v>
      </c>
      <c r="F891" s="58">
        <f t="shared" si="131"/>
        <v>0</v>
      </c>
      <c r="G891" s="51" t="str">
        <f>IF('3. Input Data'!G899=0,"--",'3. Input Data'!G899)</f>
        <v>--</v>
      </c>
      <c r="H891" s="58">
        <f t="shared" si="132"/>
        <v>0</v>
      </c>
      <c r="I891" s="51" t="str">
        <f>IF('3. Input Data'!H899=0,"--",'3. Input Data'!H899)</f>
        <v>--</v>
      </c>
      <c r="J891" s="58">
        <f t="shared" si="133"/>
        <v>0</v>
      </c>
      <c r="K891" s="51" t="str">
        <f>IF('3. Input Data'!I899=0,"--",'3. Input Data'!I899)</f>
        <v>--</v>
      </c>
      <c r="L891" s="58">
        <f t="shared" si="134"/>
        <v>0</v>
      </c>
      <c r="M891" s="51" t="str">
        <f>IF('3. Input Data'!J899=0,"--",'3. Input Data'!J899)</f>
        <v>--</v>
      </c>
      <c r="N891" s="58">
        <f t="shared" si="135"/>
        <v>0</v>
      </c>
      <c r="O891" s="51" t="str">
        <f>IF('3. Input Data'!K899=0,"--",'3. Input Data'!K899)</f>
        <v>--</v>
      </c>
      <c r="P891" s="58">
        <f t="shared" si="136"/>
        <v>0</v>
      </c>
      <c r="Q891" s="51" t="str">
        <f>IF('3. Input Data'!L899=0,"--",'3. Input Data'!L899)</f>
        <v>--</v>
      </c>
      <c r="R891" s="58">
        <f t="shared" si="137"/>
        <v>0</v>
      </c>
      <c r="S891" s="74">
        <f t="shared" si="138"/>
        <v>0</v>
      </c>
      <c r="T891" s="58">
        <f t="shared" si="139"/>
        <v>0</v>
      </c>
    </row>
    <row r="892" spans="1:20" x14ac:dyDescent="0.2">
      <c r="A892" s="71">
        <v>885</v>
      </c>
      <c r="B892" s="39">
        <f>'3. Input Data'!B900</f>
        <v>0</v>
      </c>
      <c r="C892" s="51" t="str">
        <f>IF('3. Input Data'!D900=0,"--",'3. Input Data'!D900)</f>
        <v>--</v>
      </c>
      <c r="D892" s="58">
        <f t="shared" si="130"/>
        <v>0</v>
      </c>
      <c r="E892" s="74" t="str">
        <f>IF('3. Input Data'!E900=0,"--",'3. Input Data'!E900)</f>
        <v>--</v>
      </c>
      <c r="F892" s="58">
        <f t="shared" si="131"/>
        <v>0</v>
      </c>
      <c r="G892" s="51" t="str">
        <f>IF('3. Input Data'!G900=0,"--",'3. Input Data'!G900)</f>
        <v>--</v>
      </c>
      <c r="H892" s="58">
        <f t="shared" si="132"/>
        <v>0</v>
      </c>
      <c r="I892" s="51" t="str">
        <f>IF('3. Input Data'!H900=0,"--",'3. Input Data'!H900)</f>
        <v>--</v>
      </c>
      <c r="J892" s="58">
        <f t="shared" si="133"/>
        <v>0</v>
      </c>
      <c r="K892" s="51" t="str">
        <f>IF('3. Input Data'!I900=0,"--",'3. Input Data'!I900)</f>
        <v>--</v>
      </c>
      <c r="L892" s="58">
        <f t="shared" si="134"/>
        <v>0</v>
      </c>
      <c r="M892" s="51" t="str">
        <f>IF('3. Input Data'!J900=0,"--",'3. Input Data'!J900)</f>
        <v>--</v>
      </c>
      <c r="N892" s="58">
        <f t="shared" si="135"/>
        <v>0</v>
      </c>
      <c r="O892" s="51" t="str">
        <f>IF('3. Input Data'!K900=0,"--",'3. Input Data'!K900)</f>
        <v>--</v>
      </c>
      <c r="P892" s="58">
        <f t="shared" si="136"/>
        <v>0</v>
      </c>
      <c r="Q892" s="51" t="str">
        <f>IF('3. Input Data'!L900=0,"--",'3. Input Data'!L900)</f>
        <v>--</v>
      </c>
      <c r="R892" s="58">
        <f t="shared" si="137"/>
        <v>0</v>
      </c>
      <c r="S892" s="74">
        <f t="shared" si="138"/>
        <v>0</v>
      </c>
      <c r="T892" s="58">
        <f t="shared" si="139"/>
        <v>0</v>
      </c>
    </row>
    <row r="893" spans="1:20" x14ac:dyDescent="0.2">
      <c r="A893" s="71">
        <v>886</v>
      </c>
      <c r="B893" s="39">
        <f>'3. Input Data'!B901</f>
        <v>0</v>
      </c>
      <c r="C893" s="51" t="str">
        <f>IF('3. Input Data'!D901=0,"--",'3. Input Data'!D901)</f>
        <v>--</v>
      </c>
      <c r="D893" s="58">
        <f t="shared" si="130"/>
        <v>0</v>
      </c>
      <c r="E893" s="74" t="str">
        <f>IF('3. Input Data'!E901=0,"--",'3. Input Data'!E901)</f>
        <v>--</v>
      </c>
      <c r="F893" s="58">
        <f t="shared" si="131"/>
        <v>0</v>
      </c>
      <c r="G893" s="51" t="str">
        <f>IF('3. Input Data'!G901=0,"--",'3. Input Data'!G901)</f>
        <v>--</v>
      </c>
      <c r="H893" s="58">
        <f t="shared" si="132"/>
        <v>0</v>
      </c>
      <c r="I893" s="51" t="str">
        <f>IF('3. Input Data'!H901=0,"--",'3. Input Data'!H901)</f>
        <v>--</v>
      </c>
      <c r="J893" s="58">
        <f t="shared" si="133"/>
        <v>0</v>
      </c>
      <c r="K893" s="51" t="str">
        <f>IF('3. Input Data'!I901=0,"--",'3. Input Data'!I901)</f>
        <v>--</v>
      </c>
      <c r="L893" s="58">
        <f t="shared" si="134"/>
        <v>0</v>
      </c>
      <c r="M893" s="51" t="str">
        <f>IF('3. Input Data'!J901=0,"--",'3. Input Data'!J901)</f>
        <v>--</v>
      </c>
      <c r="N893" s="58">
        <f t="shared" si="135"/>
        <v>0</v>
      </c>
      <c r="O893" s="51" t="str">
        <f>IF('3. Input Data'!K901=0,"--",'3. Input Data'!K901)</f>
        <v>--</v>
      </c>
      <c r="P893" s="58">
        <f t="shared" si="136"/>
        <v>0</v>
      </c>
      <c r="Q893" s="51" t="str">
        <f>IF('3. Input Data'!L901=0,"--",'3. Input Data'!L901)</f>
        <v>--</v>
      </c>
      <c r="R893" s="58">
        <f t="shared" si="137"/>
        <v>0</v>
      </c>
      <c r="S893" s="74">
        <f t="shared" si="138"/>
        <v>0</v>
      </c>
      <c r="T893" s="58">
        <f t="shared" si="139"/>
        <v>0</v>
      </c>
    </row>
    <row r="894" spans="1:20" x14ac:dyDescent="0.2">
      <c r="A894" s="71">
        <v>887</v>
      </c>
      <c r="B894" s="39">
        <f>'3. Input Data'!B902</f>
        <v>0</v>
      </c>
      <c r="C894" s="51" t="str">
        <f>IF('3. Input Data'!D902=0,"--",'3. Input Data'!D902)</f>
        <v>--</v>
      </c>
      <c r="D894" s="58">
        <f t="shared" si="130"/>
        <v>0</v>
      </c>
      <c r="E894" s="74" t="str">
        <f>IF('3. Input Data'!E902=0,"--",'3. Input Data'!E902)</f>
        <v>--</v>
      </c>
      <c r="F894" s="58">
        <f t="shared" si="131"/>
        <v>0</v>
      </c>
      <c r="G894" s="51" t="str">
        <f>IF('3. Input Data'!G902=0,"--",'3. Input Data'!G902)</f>
        <v>--</v>
      </c>
      <c r="H894" s="58">
        <f t="shared" si="132"/>
        <v>0</v>
      </c>
      <c r="I894" s="51" t="str">
        <f>IF('3. Input Data'!H902=0,"--",'3. Input Data'!H902)</f>
        <v>--</v>
      </c>
      <c r="J894" s="58">
        <f t="shared" si="133"/>
        <v>0</v>
      </c>
      <c r="K894" s="51" t="str">
        <f>IF('3. Input Data'!I902=0,"--",'3. Input Data'!I902)</f>
        <v>--</v>
      </c>
      <c r="L894" s="58">
        <f t="shared" si="134"/>
        <v>0</v>
      </c>
      <c r="M894" s="51" t="str">
        <f>IF('3. Input Data'!J902=0,"--",'3. Input Data'!J902)</f>
        <v>--</v>
      </c>
      <c r="N894" s="58">
        <f t="shared" si="135"/>
        <v>0</v>
      </c>
      <c r="O894" s="51" t="str">
        <f>IF('3. Input Data'!K902=0,"--",'3. Input Data'!K902)</f>
        <v>--</v>
      </c>
      <c r="P894" s="58">
        <f t="shared" si="136"/>
        <v>0</v>
      </c>
      <c r="Q894" s="51" t="str">
        <f>IF('3. Input Data'!L902=0,"--",'3. Input Data'!L902)</f>
        <v>--</v>
      </c>
      <c r="R894" s="58">
        <f t="shared" si="137"/>
        <v>0</v>
      </c>
      <c r="S894" s="74">
        <f t="shared" si="138"/>
        <v>0</v>
      </c>
      <c r="T894" s="58">
        <f t="shared" si="139"/>
        <v>0</v>
      </c>
    </row>
    <row r="895" spans="1:20" x14ac:dyDescent="0.2">
      <c r="A895" s="71">
        <v>888</v>
      </c>
      <c r="B895" s="39">
        <f>'3. Input Data'!B903</f>
        <v>0</v>
      </c>
      <c r="C895" s="51" t="str">
        <f>IF('3. Input Data'!D903=0,"--",'3. Input Data'!D903)</f>
        <v>--</v>
      </c>
      <c r="D895" s="58">
        <f t="shared" si="130"/>
        <v>0</v>
      </c>
      <c r="E895" s="74" t="str">
        <f>IF('3. Input Data'!E903=0,"--",'3. Input Data'!E903)</f>
        <v>--</v>
      </c>
      <c r="F895" s="58">
        <f t="shared" si="131"/>
        <v>0</v>
      </c>
      <c r="G895" s="51" t="str">
        <f>IF('3. Input Data'!G903=0,"--",'3. Input Data'!G903)</f>
        <v>--</v>
      </c>
      <c r="H895" s="58">
        <f t="shared" si="132"/>
        <v>0</v>
      </c>
      <c r="I895" s="51" t="str">
        <f>IF('3. Input Data'!H903=0,"--",'3. Input Data'!H903)</f>
        <v>--</v>
      </c>
      <c r="J895" s="58">
        <f t="shared" si="133"/>
        <v>0</v>
      </c>
      <c r="K895" s="51" t="str">
        <f>IF('3. Input Data'!I903=0,"--",'3. Input Data'!I903)</f>
        <v>--</v>
      </c>
      <c r="L895" s="58">
        <f t="shared" si="134"/>
        <v>0</v>
      </c>
      <c r="M895" s="51" t="str">
        <f>IF('3. Input Data'!J903=0,"--",'3. Input Data'!J903)</f>
        <v>--</v>
      </c>
      <c r="N895" s="58">
        <f t="shared" si="135"/>
        <v>0</v>
      </c>
      <c r="O895" s="51" t="str">
        <f>IF('3. Input Data'!K903=0,"--",'3. Input Data'!K903)</f>
        <v>--</v>
      </c>
      <c r="P895" s="58">
        <f t="shared" si="136"/>
        <v>0</v>
      </c>
      <c r="Q895" s="51" t="str">
        <f>IF('3. Input Data'!L903=0,"--",'3. Input Data'!L903)</f>
        <v>--</v>
      </c>
      <c r="R895" s="58">
        <f t="shared" si="137"/>
        <v>0</v>
      </c>
      <c r="S895" s="74">
        <f t="shared" si="138"/>
        <v>0</v>
      </c>
      <c r="T895" s="58">
        <f t="shared" si="139"/>
        <v>0</v>
      </c>
    </row>
    <row r="896" spans="1:20" x14ac:dyDescent="0.2">
      <c r="A896" s="71">
        <v>889</v>
      </c>
      <c r="B896" s="39">
        <f>'3. Input Data'!B904</f>
        <v>0</v>
      </c>
      <c r="C896" s="51" t="str">
        <f>IF('3. Input Data'!D904=0,"--",'3. Input Data'!D904)</f>
        <v>--</v>
      </c>
      <c r="D896" s="58">
        <f t="shared" si="130"/>
        <v>0</v>
      </c>
      <c r="E896" s="74" t="str">
        <f>IF('3. Input Data'!E904=0,"--",'3. Input Data'!E904)</f>
        <v>--</v>
      </c>
      <c r="F896" s="58">
        <f t="shared" si="131"/>
        <v>0</v>
      </c>
      <c r="G896" s="51" t="str">
        <f>IF('3. Input Data'!G904=0,"--",'3. Input Data'!G904)</f>
        <v>--</v>
      </c>
      <c r="H896" s="58">
        <f t="shared" si="132"/>
        <v>0</v>
      </c>
      <c r="I896" s="51" t="str">
        <f>IF('3. Input Data'!H904=0,"--",'3. Input Data'!H904)</f>
        <v>--</v>
      </c>
      <c r="J896" s="58">
        <f t="shared" si="133"/>
        <v>0</v>
      </c>
      <c r="K896" s="51" t="str">
        <f>IF('3. Input Data'!I904=0,"--",'3. Input Data'!I904)</f>
        <v>--</v>
      </c>
      <c r="L896" s="58">
        <f t="shared" si="134"/>
        <v>0</v>
      </c>
      <c r="M896" s="51" t="str">
        <f>IF('3. Input Data'!J904=0,"--",'3. Input Data'!J904)</f>
        <v>--</v>
      </c>
      <c r="N896" s="58">
        <f t="shared" si="135"/>
        <v>0</v>
      </c>
      <c r="O896" s="51" t="str">
        <f>IF('3. Input Data'!K904=0,"--",'3. Input Data'!K904)</f>
        <v>--</v>
      </c>
      <c r="P896" s="58">
        <f t="shared" si="136"/>
        <v>0</v>
      </c>
      <c r="Q896" s="51" t="str">
        <f>IF('3. Input Data'!L904=0,"--",'3. Input Data'!L904)</f>
        <v>--</v>
      </c>
      <c r="R896" s="58">
        <f t="shared" si="137"/>
        <v>0</v>
      </c>
      <c r="S896" s="74">
        <f t="shared" si="138"/>
        <v>0</v>
      </c>
      <c r="T896" s="58">
        <f t="shared" si="139"/>
        <v>0</v>
      </c>
    </row>
    <row r="897" spans="1:20" x14ac:dyDescent="0.2">
      <c r="A897" s="71">
        <v>890</v>
      </c>
      <c r="B897" s="39">
        <f>'3. Input Data'!B905</f>
        <v>0</v>
      </c>
      <c r="C897" s="51" t="str">
        <f>IF('3. Input Data'!D905=0,"--",'3. Input Data'!D905)</f>
        <v>--</v>
      </c>
      <c r="D897" s="58">
        <f t="shared" si="130"/>
        <v>0</v>
      </c>
      <c r="E897" s="74" t="str">
        <f>IF('3. Input Data'!E905=0,"--",'3. Input Data'!E905)</f>
        <v>--</v>
      </c>
      <c r="F897" s="58">
        <f t="shared" si="131"/>
        <v>0</v>
      </c>
      <c r="G897" s="51" t="str">
        <f>IF('3. Input Data'!G905=0,"--",'3. Input Data'!G905)</f>
        <v>--</v>
      </c>
      <c r="H897" s="58">
        <f t="shared" si="132"/>
        <v>0</v>
      </c>
      <c r="I897" s="51" t="str">
        <f>IF('3. Input Data'!H905=0,"--",'3. Input Data'!H905)</f>
        <v>--</v>
      </c>
      <c r="J897" s="58">
        <f t="shared" si="133"/>
        <v>0</v>
      </c>
      <c r="K897" s="51" t="str">
        <f>IF('3. Input Data'!I905=0,"--",'3. Input Data'!I905)</f>
        <v>--</v>
      </c>
      <c r="L897" s="58">
        <f t="shared" si="134"/>
        <v>0</v>
      </c>
      <c r="M897" s="51" t="str">
        <f>IF('3. Input Data'!J905=0,"--",'3. Input Data'!J905)</f>
        <v>--</v>
      </c>
      <c r="N897" s="58">
        <f t="shared" si="135"/>
        <v>0</v>
      </c>
      <c r="O897" s="51" t="str">
        <f>IF('3. Input Data'!K905=0,"--",'3. Input Data'!K905)</f>
        <v>--</v>
      </c>
      <c r="P897" s="58">
        <f t="shared" si="136"/>
        <v>0</v>
      </c>
      <c r="Q897" s="51" t="str">
        <f>IF('3. Input Data'!L905=0,"--",'3. Input Data'!L905)</f>
        <v>--</v>
      </c>
      <c r="R897" s="58">
        <f t="shared" si="137"/>
        <v>0</v>
      </c>
      <c r="S897" s="74">
        <f t="shared" si="138"/>
        <v>0</v>
      </c>
      <c r="T897" s="58">
        <f t="shared" si="139"/>
        <v>0</v>
      </c>
    </row>
    <row r="898" spans="1:20" x14ac:dyDescent="0.2">
      <c r="A898" s="71">
        <v>891</v>
      </c>
      <c r="B898" s="39">
        <f>'3. Input Data'!B906</f>
        <v>0</v>
      </c>
      <c r="C898" s="51" t="str">
        <f>IF('3. Input Data'!D906=0,"--",'3. Input Data'!D906)</f>
        <v>--</v>
      </c>
      <c r="D898" s="58">
        <f t="shared" si="130"/>
        <v>0</v>
      </c>
      <c r="E898" s="74" t="str">
        <f>IF('3. Input Data'!E906=0,"--",'3. Input Data'!E906)</f>
        <v>--</v>
      </c>
      <c r="F898" s="58">
        <f t="shared" si="131"/>
        <v>0</v>
      </c>
      <c r="G898" s="51" t="str">
        <f>IF('3. Input Data'!G906=0,"--",'3. Input Data'!G906)</f>
        <v>--</v>
      </c>
      <c r="H898" s="58">
        <f t="shared" si="132"/>
        <v>0</v>
      </c>
      <c r="I898" s="51" t="str">
        <f>IF('3. Input Data'!H906=0,"--",'3. Input Data'!H906)</f>
        <v>--</v>
      </c>
      <c r="J898" s="58">
        <f t="shared" si="133"/>
        <v>0</v>
      </c>
      <c r="K898" s="51" t="str">
        <f>IF('3. Input Data'!I906=0,"--",'3. Input Data'!I906)</f>
        <v>--</v>
      </c>
      <c r="L898" s="58">
        <f t="shared" si="134"/>
        <v>0</v>
      </c>
      <c r="M898" s="51" t="str">
        <f>IF('3. Input Data'!J906=0,"--",'3. Input Data'!J906)</f>
        <v>--</v>
      </c>
      <c r="N898" s="58">
        <f t="shared" si="135"/>
        <v>0</v>
      </c>
      <c r="O898" s="51" t="str">
        <f>IF('3. Input Data'!K906=0,"--",'3. Input Data'!K906)</f>
        <v>--</v>
      </c>
      <c r="P898" s="58">
        <f t="shared" si="136"/>
        <v>0</v>
      </c>
      <c r="Q898" s="51" t="str">
        <f>IF('3. Input Data'!L906=0,"--",'3. Input Data'!L906)</f>
        <v>--</v>
      </c>
      <c r="R898" s="58">
        <f t="shared" si="137"/>
        <v>0</v>
      </c>
      <c r="S898" s="74">
        <f t="shared" si="138"/>
        <v>0</v>
      </c>
      <c r="T898" s="58">
        <f t="shared" si="139"/>
        <v>0</v>
      </c>
    </row>
    <row r="899" spans="1:20" x14ac:dyDescent="0.2">
      <c r="A899" s="71">
        <v>892</v>
      </c>
      <c r="B899" s="39">
        <f>'3. Input Data'!B907</f>
        <v>0</v>
      </c>
      <c r="C899" s="51" t="str">
        <f>IF('3. Input Data'!D907=0,"--",'3. Input Data'!D907)</f>
        <v>--</v>
      </c>
      <c r="D899" s="58">
        <f t="shared" si="130"/>
        <v>0</v>
      </c>
      <c r="E899" s="74" t="str">
        <f>IF('3. Input Data'!E907=0,"--",'3. Input Data'!E907)</f>
        <v>--</v>
      </c>
      <c r="F899" s="58">
        <f t="shared" si="131"/>
        <v>0</v>
      </c>
      <c r="G899" s="51" t="str">
        <f>IF('3. Input Data'!G907=0,"--",'3. Input Data'!G907)</f>
        <v>--</v>
      </c>
      <c r="H899" s="58">
        <f t="shared" si="132"/>
        <v>0</v>
      </c>
      <c r="I899" s="51" t="str">
        <f>IF('3. Input Data'!H907=0,"--",'3. Input Data'!H907)</f>
        <v>--</v>
      </c>
      <c r="J899" s="58">
        <f t="shared" si="133"/>
        <v>0</v>
      </c>
      <c r="K899" s="51" t="str">
        <f>IF('3. Input Data'!I907=0,"--",'3. Input Data'!I907)</f>
        <v>--</v>
      </c>
      <c r="L899" s="58">
        <f t="shared" si="134"/>
        <v>0</v>
      </c>
      <c r="M899" s="51" t="str">
        <f>IF('3. Input Data'!J907=0,"--",'3. Input Data'!J907)</f>
        <v>--</v>
      </c>
      <c r="N899" s="58">
        <f t="shared" si="135"/>
        <v>0</v>
      </c>
      <c r="O899" s="51" t="str">
        <f>IF('3. Input Data'!K907=0,"--",'3. Input Data'!K907)</f>
        <v>--</v>
      </c>
      <c r="P899" s="58">
        <f t="shared" si="136"/>
        <v>0</v>
      </c>
      <c r="Q899" s="51" t="str">
        <f>IF('3. Input Data'!L907=0,"--",'3. Input Data'!L907)</f>
        <v>--</v>
      </c>
      <c r="R899" s="58">
        <f t="shared" si="137"/>
        <v>0</v>
      </c>
      <c r="S899" s="74">
        <f t="shared" si="138"/>
        <v>0</v>
      </c>
      <c r="T899" s="58">
        <f t="shared" si="139"/>
        <v>0</v>
      </c>
    </row>
    <row r="900" spans="1:20" x14ac:dyDescent="0.2">
      <c r="A900" s="71">
        <v>893</v>
      </c>
      <c r="B900" s="39">
        <f>'3. Input Data'!B908</f>
        <v>0</v>
      </c>
      <c r="C900" s="51" t="str">
        <f>IF('3. Input Data'!D908=0,"--",'3. Input Data'!D908)</f>
        <v>--</v>
      </c>
      <c r="D900" s="58">
        <f t="shared" si="130"/>
        <v>0</v>
      </c>
      <c r="E900" s="74" t="str">
        <f>IF('3. Input Data'!E908=0,"--",'3. Input Data'!E908)</f>
        <v>--</v>
      </c>
      <c r="F900" s="58">
        <f t="shared" si="131"/>
        <v>0</v>
      </c>
      <c r="G900" s="51" t="str">
        <f>IF('3. Input Data'!G908=0,"--",'3. Input Data'!G908)</f>
        <v>--</v>
      </c>
      <c r="H900" s="58">
        <f t="shared" si="132"/>
        <v>0</v>
      </c>
      <c r="I900" s="51" t="str">
        <f>IF('3. Input Data'!H908=0,"--",'3. Input Data'!H908)</f>
        <v>--</v>
      </c>
      <c r="J900" s="58">
        <f t="shared" si="133"/>
        <v>0</v>
      </c>
      <c r="K900" s="51" t="str">
        <f>IF('3. Input Data'!I908=0,"--",'3. Input Data'!I908)</f>
        <v>--</v>
      </c>
      <c r="L900" s="58">
        <f t="shared" si="134"/>
        <v>0</v>
      </c>
      <c r="M900" s="51" t="str">
        <f>IF('3. Input Data'!J908=0,"--",'3. Input Data'!J908)</f>
        <v>--</v>
      </c>
      <c r="N900" s="58">
        <f t="shared" si="135"/>
        <v>0</v>
      </c>
      <c r="O900" s="51" t="str">
        <f>IF('3. Input Data'!K908=0,"--",'3. Input Data'!K908)</f>
        <v>--</v>
      </c>
      <c r="P900" s="58">
        <f t="shared" si="136"/>
        <v>0</v>
      </c>
      <c r="Q900" s="51" t="str">
        <f>IF('3. Input Data'!L908=0,"--",'3. Input Data'!L908)</f>
        <v>--</v>
      </c>
      <c r="R900" s="58">
        <f t="shared" si="137"/>
        <v>0</v>
      </c>
      <c r="S900" s="74">
        <f t="shared" si="138"/>
        <v>0</v>
      </c>
      <c r="T900" s="58">
        <f t="shared" si="139"/>
        <v>0</v>
      </c>
    </row>
    <row r="901" spans="1:20" x14ac:dyDescent="0.2">
      <c r="A901" s="71">
        <v>894</v>
      </c>
      <c r="B901" s="39">
        <f>'3. Input Data'!B909</f>
        <v>0</v>
      </c>
      <c r="C901" s="51" t="str">
        <f>IF('3. Input Data'!D909=0,"--",'3. Input Data'!D909)</f>
        <v>--</v>
      </c>
      <c r="D901" s="58">
        <f t="shared" si="130"/>
        <v>0</v>
      </c>
      <c r="E901" s="74" t="str">
        <f>IF('3. Input Data'!E909=0,"--",'3. Input Data'!E909)</f>
        <v>--</v>
      </c>
      <c r="F901" s="58">
        <f t="shared" si="131"/>
        <v>0</v>
      </c>
      <c r="G901" s="51" t="str">
        <f>IF('3. Input Data'!G909=0,"--",'3. Input Data'!G909)</f>
        <v>--</v>
      </c>
      <c r="H901" s="58">
        <f t="shared" si="132"/>
        <v>0</v>
      </c>
      <c r="I901" s="51" t="str">
        <f>IF('3. Input Data'!H909=0,"--",'3. Input Data'!H909)</f>
        <v>--</v>
      </c>
      <c r="J901" s="58">
        <f t="shared" si="133"/>
        <v>0</v>
      </c>
      <c r="K901" s="51" t="str">
        <f>IF('3. Input Data'!I909=0,"--",'3. Input Data'!I909)</f>
        <v>--</v>
      </c>
      <c r="L901" s="58">
        <f t="shared" si="134"/>
        <v>0</v>
      </c>
      <c r="M901" s="51" t="str">
        <f>IF('3. Input Data'!J909=0,"--",'3. Input Data'!J909)</f>
        <v>--</v>
      </c>
      <c r="N901" s="58">
        <f t="shared" si="135"/>
        <v>0</v>
      </c>
      <c r="O901" s="51" t="str">
        <f>IF('3. Input Data'!K909=0,"--",'3. Input Data'!K909)</f>
        <v>--</v>
      </c>
      <c r="P901" s="58">
        <f t="shared" si="136"/>
        <v>0</v>
      </c>
      <c r="Q901" s="51" t="str">
        <f>IF('3. Input Data'!L909=0,"--",'3. Input Data'!L909)</f>
        <v>--</v>
      </c>
      <c r="R901" s="58">
        <f t="shared" si="137"/>
        <v>0</v>
      </c>
      <c r="S901" s="74">
        <f t="shared" si="138"/>
        <v>0</v>
      </c>
      <c r="T901" s="58">
        <f t="shared" si="139"/>
        <v>0</v>
      </c>
    </row>
    <row r="902" spans="1:20" x14ac:dyDescent="0.2">
      <c r="A902" s="71">
        <v>895</v>
      </c>
      <c r="B902" s="39">
        <f>'3. Input Data'!B910</f>
        <v>0</v>
      </c>
      <c r="C902" s="51" t="str">
        <f>IF('3. Input Data'!D910=0,"--",'3. Input Data'!D910)</f>
        <v>--</v>
      </c>
      <c r="D902" s="58">
        <f t="shared" si="130"/>
        <v>0</v>
      </c>
      <c r="E902" s="74" t="str">
        <f>IF('3. Input Data'!E910=0,"--",'3. Input Data'!E910)</f>
        <v>--</v>
      </c>
      <c r="F902" s="58">
        <f t="shared" si="131"/>
        <v>0</v>
      </c>
      <c r="G902" s="51" t="str">
        <f>IF('3. Input Data'!G910=0,"--",'3. Input Data'!G910)</f>
        <v>--</v>
      </c>
      <c r="H902" s="58">
        <f t="shared" si="132"/>
        <v>0</v>
      </c>
      <c r="I902" s="51" t="str">
        <f>IF('3. Input Data'!H910=0,"--",'3. Input Data'!H910)</f>
        <v>--</v>
      </c>
      <c r="J902" s="58">
        <f t="shared" si="133"/>
        <v>0</v>
      </c>
      <c r="K902" s="51" t="str">
        <f>IF('3. Input Data'!I910=0,"--",'3. Input Data'!I910)</f>
        <v>--</v>
      </c>
      <c r="L902" s="58">
        <f t="shared" si="134"/>
        <v>0</v>
      </c>
      <c r="M902" s="51" t="str">
        <f>IF('3. Input Data'!J910=0,"--",'3. Input Data'!J910)</f>
        <v>--</v>
      </c>
      <c r="N902" s="58">
        <f t="shared" si="135"/>
        <v>0</v>
      </c>
      <c r="O902" s="51" t="str">
        <f>IF('3. Input Data'!K910=0,"--",'3. Input Data'!K910)</f>
        <v>--</v>
      </c>
      <c r="P902" s="58">
        <f t="shared" si="136"/>
        <v>0</v>
      </c>
      <c r="Q902" s="51" t="str">
        <f>IF('3. Input Data'!L910=0,"--",'3. Input Data'!L910)</f>
        <v>--</v>
      </c>
      <c r="R902" s="58">
        <f t="shared" si="137"/>
        <v>0</v>
      </c>
      <c r="S902" s="74">
        <f t="shared" si="138"/>
        <v>0</v>
      </c>
      <c r="T902" s="58">
        <f t="shared" si="139"/>
        <v>0</v>
      </c>
    </row>
    <row r="903" spans="1:20" x14ac:dyDescent="0.2">
      <c r="A903" s="71">
        <v>896</v>
      </c>
      <c r="B903" s="39">
        <f>'3. Input Data'!B911</f>
        <v>0</v>
      </c>
      <c r="C903" s="51" t="str">
        <f>IF('3. Input Data'!D911=0,"--",'3. Input Data'!D911)</f>
        <v>--</v>
      </c>
      <c r="D903" s="58">
        <f t="shared" si="130"/>
        <v>0</v>
      </c>
      <c r="E903" s="74" t="str">
        <f>IF('3. Input Data'!E911=0,"--",'3. Input Data'!E911)</f>
        <v>--</v>
      </c>
      <c r="F903" s="58">
        <f t="shared" si="131"/>
        <v>0</v>
      </c>
      <c r="G903" s="51" t="str">
        <f>IF('3. Input Data'!G911=0,"--",'3. Input Data'!G911)</f>
        <v>--</v>
      </c>
      <c r="H903" s="58">
        <f t="shared" si="132"/>
        <v>0</v>
      </c>
      <c r="I903" s="51" t="str">
        <f>IF('3. Input Data'!H911=0,"--",'3. Input Data'!H911)</f>
        <v>--</v>
      </c>
      <c r="J903" s="58">
        <f t="shared" si="133"/>
        <v>0</v>
      </c>
      <c r="K903" s="51" t="str">
        <f>IF('3. Input Data'!I911=0,"--",'3. Input Data'!I911)</f>
        <v>--</v>
      </c>
      <c r="L903" s="58">
        <f t="shared" si="134"/>
        <v>0</v>
      </c>
      <c r="M903" s="51" t="str">
        <f>IF('3. Input Data'!J911=0,"--",'3. Input Data'!J911)</f>
        <v>--</v>
      </c>
      <c r="N903" s="58">
        <f t="shared" si="135"/>
        <v>0</v>
      </c>
      <c r="O903" s="51" t="str">
        <f>IF('3. Input Data'!K911=0,"--",'3. Input Data'!K911)</f>
        <v>--</v>
      </c>
      <c r="P903" s="58">
        <f t="shared" si="136"/>
        <v>0</v>
      </c>
      <c r="Q903" s="51" t="str">
        <f>IF('3. Input Data'!L911=0,"--",'3. Input Data'!L911)</f>
        <v>--</v>
      </c>
      <c r="R903" s="58">
        <f t="shared" si="137"/>
        <v>0</v>
      </c>
      <c r="S903" s="74">
        <f t="shared" si="138"/>
        <v>0</v>
      </c>
      <c r="T903" s="58">
        <f t="shared" si="139"/>
        <v>0</v>
      </c>
    </row>
    <row r="904" spans="1:20" x14ac:dyDescent="0.2">
      <c r="A904" s="71">
        <v>897</v>
      </c>
      <c r="B904" s="39">
        <f>'3. Input Data'!B912</f>
        <v>0</v>
      </c>
      <c r="C904" s="51" t="str">
        <f>IF('3. Input Data'!D912=0,"--",'3. Input Data'!D912)</f>
        <v>--</v>
      </c>
      <c r="D904" s="58">
        <f t="shared" si="130"/>
        <v>0</v>
      </c>
      <c r="E904" s="74" t="str">
        <f>IF('3. Input Data'!E912=0,"--",'3. Input Data'!E912)</f>
        <v>--</v>
      </c>
      <c r="F904" s="58">
        <f t="shared" si="131"/>
        <v>0</v>
      </c>
      <c r="G904" s="51" t="str">
        <f>IF('3. Input Data'!G912=0,"--",'3. Input Data'!G912)</f>
        <v>--</v>
      </c>
      <c r="H904" s="58">
        <f t="shared" si="132"/>
        <v>0</v>
      </c>
      <c r="I904" s="51" t="str">
        <f>IF('3. Input Data'!H912=0,"--",'3. Input Data'!H912)</f>
        <v>--</v>
      </c>
      <c r="J904" s="58">
        <f t="shared" si="133"/>
        <v>0</v>
      </c>
      <c r="K904" s="51" t="str">
        <f>IF('3. Input Data'!I912=0,"--",'3. Input Data'!I912)</f>
        <v>--</v>
      </c>
      <c r="L904" s="58">
        <f t="shared" si="134"/>
        <v>0</v>
      </c>
      <c r="M904" s="51" t="str">
        <f>IF('3. Input Data'!J912=0,"--",'3. Input Data'!J912)</f>
        <v>--</v>
      </c>
      <c r="N904" s="58">
        <f t="shared" si="135"/>
        <v>0</v>
      </c>
      <c r="O904" s="51" t="str">
        <f>IF('3. Input Data'!K912=0,"--",'3. Input Data'!K912)</f>
        <v>--</v>
      </c>
      <c r="P904" s="58">
        <f t="shared" si="136"/>
        <v>0</v>
      </c>
      <c r="Q904" s="51" t="str">
        <f>IF('3. Input Data'!L912=0,"--",'3. Input Data'!L912)</f>
        <v>--</v>
      </c>
      <c r="R904" s="58">
        <f t="shared" si="137"/>
        <v>0</v>
      </c>
      <c r="S904" s="74">
        <f t="shared" si="138"/>
        <v>0</v>
      </c>
      <c r="T904" s="58">
        <f t="shared" si="139"/>
        <v>0</v>
      </c>
    </row>
    <row r="905" spans="1:20" x14ac:dyDescent="0.2">
      <c r="A905" s="71">
        <v>898</v>
      </c>
      <c r="B905" s="39">
        <f>'3. Input Data'!B913</f>
        <v>0</v>
      </c>
      <c r="C905" s="51" t="str">
        <f>IF('3. Input Data'!D913=0,"--",'3. Input Data'!D913)</f>
        <v>--</v>
      </c>
      <c r="D905" s="58">
        <f t="shared" ref="D905:D968" si="140">IF(C905="--",0,LOG10(5+STANDARDIZE(C905,$C$1,$D$2)))</f>
        <v>0</v>
      </c>
      <c r="E905" s="74" t="str">
        <f>IF('3. Input Data'!E913=0,"--",'3. Input Data'!E913)</f>
        <v>--</v>
      </c>
      <c r="F905" s="58">
        <f t="shared" ref="F905:F968" si="141">IF(E905="--",0,LOG10(5+STANDARDIZE(E905,$E$1,$F$2)))</f>
        <v>0</v>
      </c>
      <c r="G905" s="51" t="str">
        <f>IF('3. Input Data'!G913=0,"--",'3. Input Data'!G913)</f>
        <v>--</v>
      </c>
      <c r="H905" s="58">
        <f t="shared" ref="H905:H968" si="142">IF(G905="--",0,LOG10(5+STANDARDIZE(G905,$G$1,$H$2)))</f>
        <v>0</v>
      </c>
      <c r="I905" s="51" t="str">
        <f>IF('3. Input Data'!H913=0,"--",'3. Input Data'!H913)</f>
        <v>--</v>
      </c>
      <c r="J905" s="58">
        <f t="shared" ref="J905:J968" si="143">IF(I905="--",0,LOG10(5+STANDARDIZE(I905,$I$1,$J$2)))</f>
        <v>0</v>
      </c>
      <c r="K905" s="51" t="str">
        <f>IF('3. Input Data'!I913=0,"--",'3. Input Data'!I913)</f>
        <v>--</v>
      </c>
      <c r="L905" s="58">
        <f t="shared" ref="L905:L968" si="144">IF(K905="--",0,LOG10(5+STANDARDIZE(K905,$K$1,$L$2)))</f>
        <v>0</v>
      </c>
      <c r="M905" s="51" t="str">
        <f>IF('3. Input Data'!J913=0,"--",'3. Input Data'!J913)</f>
        <v>--</v>
      </c>
      <c r="N905" s="58">
        <f t="shared" ref="N905:N968" si="145">IF(M905="--",0,LOG10(5+STANDARDIZE(M905,$M$1,$N$2)))</f>
        <v>0</v>
      </c>
      <c r="O905" s="51" t="str">
        <f>IF('3. Input Data'!K913=0,"--",'3. Input Data'!K913)</f>
        <v>--</v>
      </c>
      <c r="P905" s="58">
        <f t="shared" ref="P905:P968" si="146">IF(O905="--",0,LOG10(5+STANDARDIZE(O905,$O$1,$P$2)))</f>
        <v>0</v>
      </c>
      <c r="Q905" s="51" t="str">
        <f>IF('3. Input Data'!L913=0,"--",'3. Input Data'!L913)</f>
        <v>--</v>
      </c>
      <c r="R905" s="58">
        <f t="shared" ref="R905:R968" si="147">IF(Q905="--",0,LOG10(5+STANDARDIZE(Q905,$Q$1,$R$2)))</f>
        <v>0</v>
      </c>
      <c r="S905" s="74">
        <f t="shared" ref="S905:S968" si="148">IF(O905="--",0,O905)+IF(Q905="--",0,Q905)</f>
        <v>0</v>
      </c>
      <c r="T905" s="58">
        <f t="shared" ref="T905:T968" si="149">IF(S905=0,0,LOG10(5+STANDARDIZE(S905,$S$1,$T$2)))</f>
        <v>0</v>
      </c>
    </row>
    <row r="906" spans="1:20" x14ac:dyDescent="0.2">
      <c r="A906" s="71">
        <v>899</v>
      </c>
      <c r="B906" s="39">
        <f>'3. Input Data'!B914</f>
        <v>0</v>
      </c>
      <c r="C906" s="51" t="str">
        <f>IF('3. Input Data'!D914=0,"--",'3. Input Data'!D914)</f>
        <v>--</v>
      </c>
      <c r="D906" s="58">
        <f t="shared" si="140"/>
        <v>0</v>
      </c>
      <c r="E906" s="74" t="str">
        <f>IF('3. Input Data'!E914=0,"--",'3. Input Data'!E914)</f>
        <v>--</v>
      </c>
      <c r="F906" s="58">
        <f t="shared" si="141"/>
        <v>0</v>
      </c>
      <c r="G906" s="51" t="str">
        <f>IF('3. Input Data'!G914=0,"--",'3. Input Data'!G914)</f>
        <v>--</v>
      </c>
      <c r="H906" s="58">
        <f t="shared" si="142"/>
        <v>0</v>
      </c>
      <c r="I906" s="51" t="str">
        <f>IF('3. Input Data'!H914=0,"--",'3. Input Data'!H914)</f>
        <v>--</v>
      </c>
      <c r="J906" s="58">
        <f t="shared" si="143"/>
        <v>0</v>
      </c>
      <c r="K906" s="51" t="str">
        <f>IF('3. Input Data'!I914=0,"--",'3. Input Data'!I914)</f>
        <v>--</v>
      </c>
      <c r="L906" s="58">
        <f t="shared" si="144"/>
        <v>0</v>
      </c>
      <c r="M906" s="51" t="str">
        <f>IF('3. Input Data'!J914=0,"--",'3. Input Data'!J914)</f>
        <v>--</v>
      </c>
      <c r="N906" s="58">
        <f t="shared" si="145"/>
        <v>0</v>
      </c>
      <c r="O906" s="51" t="str">
        <f>IF('3. Input Data'!K914=0,"--",'3. Input Data'!K914)</f>
        <v>--</v>
      </c>
      <c r="P906" s="58">
        <f t="shared" si="146"/>
        <v>0</v>
      </c>
      <c r="Q906" s="51" t="str">
        <f>IF('3. Input Data'!L914=0,"--",'3. Input Data'!L914)</f>
        <v>--</v>
      </c>
      <c r="R906" s="58">
        <f t="shared" si="147"/>
        <v>0</v>
      </c>
      <c r="S906" s="74">
        <f t="shared" si="148"/>
        <v>0</v>
      </c>
      <c r="T906" s="58">
        <f t="shared" si="149"/>
        <v>0</v>
      </c>
    </row>
    <row r="907" spans="1:20" x14ac:dyDescent="0.2">
      <c r="A907" s="71">
        <v>900</v>
      </c>
      <c r="B907" s="39">
        <f>'3. Input Data'!B915</f>
        <v>0</v>
      </c>
      <c r="C907" s="51" t="str">
        <f>IF('3. Input Data'!D915=0,"--",'3. Input Data'!D915)</f>
        <v>--</v>
      </c>
      <c r="D907" s="58">
        <f t="shared" si="140"/>
        <v>0</v>
      </c>
      <c r="E907" s="74" t="str">
        <f>IF('3. Input Data'!E915=0,"--",'3. Input Data'!E915)</f>
        <v>--</v>
      </c>
      <c r="F907" s="58">
        <f t="shared" si="141"/>
        <v>0</v>
      </c>
      <c r="G907" s="51" t="str">
        <f>IF('3. Input Data'!G915=0,"--",'3. Input Data'!G915)</f>
        <v>--</v>
      </c>
      <c r="H907" s="58">
        <f t="shared" si="142"/>
        <v>0</v>
      </c>
      <c r="I907" s="51" t="str">
        <f>IF('3. Input Data'!H915=0,"--",'3. Input Data'!H915)</f>
        <v>--</v>
      </c>
      <c r="J907" s="58">
        <f t="shared" si="143"/>
        <v>0</v>
      </c>
      <c r="K907" s="51" t="str">
        <f>IF('3. Input Data'!I915=0,"--",'3. Input Data'!I915)</f>
        <v>--</v>
      </c>
      <c r="L907" s="58">
        <f t="shared" si="144"/>
        <v>0</v>
      </c>
      <c r="M907" s="51" t="str">
        <f>IF('3. Input Data'!J915=0,"--",'3. Input Data'!J915)</f>
        <v>--</v>
      </c>
      <c r="N907" s="58">
        <f t="shared" si="145"/>
        <v>0</v>
      </c>
      <c r="O907" s="51" t="str">
        <f>IF('3. Input Data'!K915=0,"--",'3. Input Data'!K915)</f>
        <v>--</v>
      </c>
      <c r="P907" s="58">
        <f t="shared" si="146"/>
        <v>0</v>
      </c>
      <c r="Q907" s="51" t="str">
        <f>IF('3. Input Data'!L915=0,"--",'3. Input Data'!L915)</f>
        <v>--</v>
      </c>
      <c r="R907" s="58">
        <f t="shared" si="147"/>
        <v>0</v>
      </c>
      <c r="S907" s="74">
        <f t="shared" si="148"/>
        <v>0</v>
      </c>
      <c r="T907" s="58">
        <f t="shared" si="149"/>
        <v>0</v>
      </c>
    </row>
    <row r="908" spans="1:20" x14ac:dyDescent="0.2">
      <c r="A908" s="71">
        <v>901</v>
      </c>
      <c r="B908" s="39">
        <f>'3. Input Data'!B916</f>
        <v>0</v>
      </c>
      <c r="C908" s="51" t="str">
        <f>IF('3. Input Data'!D916=0,"--",'3. Input Data'!D916)</f>
        <v>--</v>
      </c>
      <c r="D908" s="58">
        <f t="shared" si="140"/>
        <v>0</v>
      </c>
      <c r="E908" s="74" t="str">
        <f>IF('3. Input Data'!E916=0,"--",'3. Input Data'!E916)</f>
        <v>--</v>
      </c>
      <c r="F908" s="58">
        <f t="shared" si="141"/>
        <v>0</v>
      </c>
      <c r="G908" s="51" t="str">
        <f>IF('3. Input Data'!G916=0,"--",'3. Input Data'!G916)</f>
        <v>--</v>
      </c>
      <c r="H908" s="58">
        <f t="shared" si="142"/>
        <v>0</v>
      </c>
      <c r="I908" s="51" t="str">
        <f>IF('3. Input Data'!H916=0,"--",'3. Input Data'!H916)</f>
        <v>--</v>
      </c>
      <c r="J908" s="58">
        <f t="shared" si="143"/>
        <v>0</v>
      </c>
      <c r="K908" s="51" t="str">
        <f>IF('3. Input Data'!I916=0,"--",'3. Input Data'!I916)</f>
        <v>--</v>
      </c>
      <c r="L908" s="58">
        <f t="shared" si="144"/>
        <v>0</v>
      </c>
      <c r="M908" s="51" t="str">
        <f>IF('3. Input Data'!J916=0,"--",'3. Input Data'!J916)</f>
        <v>--</v>
      </c>
      <c r="N908" s="58">
        <f t="shared" si="145"/>
        <v>0</v>
      </c>
      <c r="O908" s="51" t="str">
        <f>IF('3. Input Data'!K916=0,"--",'3. Input Data'!K916)</f>
        <v>--</v>
      </c>
      <c r="P908" s="58">
        <f t="shared" si="146"/>
        <v>0</v>
      </c>
      <c r="Q908" s="51" t="str">
        <f>IF('3. Input Data'!L916=0,"--",'3. Input Data'!L916)</f>
        <v>--</v>
      </c>
      <c r="R908" s="58">
        <f t="shared" si="147"/>
        <v>0</v>
      </c>
      <c r="S908" s="74">
        <f t="shared" si="148"/>
        <v>0</v>
      </c>
      <c r="T908" s="58">
        <f t="shared" si="149"/>
        <v>0</v>
      </c>
    </row>
    <row r="909" spans="1:20" x14ac:dyDescent="0.2">
      <c r="A909" s="71">
        <v>902</v>
      </c>
      <c r="B909" s="39">
        <f>'3. Input Data'!B917</f>
        <v>0</v>
      </c>
      <c r="C909" s="51" t="str">
        <f>IF('3. Input Data'!D917=0,"--",'3. Input Data'!D917)</f>
        <v>--</v>
      </c>
      <c r="D909" s="58">
        <f t="shared" si="140"/>
        <v>0</v>
      </c>
      <c r="E909" s="74" t="str">
        <f>IF('3. Input Data'!E917=0,"--",'3. Input Data'!E917)</f>
        <v>--</v>
      </c>
      <c r="F909" s="58">
        <f t="shared" si="141"/>
        <v>0</v>
      </c>
      <c r="G909" s="51" t="str">
        <f>IF('3. Input Data'!G917=0,"--",'3. Input Data'!G917)</f>
        <v>--</v>
      </c>
      <c r="H909" s="58">
        <f t="shared" si="142"/>
        <v>0</v>
      </c>
      <c r="I909" s="51" t="str">
        <f>IF('3. Input Data'!H917=0,"--",'3. Input Data'!H917)</f>
        <v>--</v>
      </c>
      <c r="J909" s="58">
        <f t="shared" si="143"/>
        <v>0</v>
      </c>
      <c r="K909" s="51" t="str">
        <f>IF('3. Input Data'!I917=0,"--",'3. Input Data'!I917)</f>
        <v>--</v>
      </c>
      <c r="L909" s="58">
        <f t="shared" si="144"/>
        <v>0</v>
      </c>
      <c r="M909" s="51" t="str">
        <f>IF('3. Input Data'!J917=0,"--",'3. Input Data'!J917)</f>
        <v>--</v>
      </c>
      <c r="N909" s="58">
        <f t="shared" si="145"/>
        <v>0</v>
      </c>
      <c r="O909" s="51" t="str">
        <f>IF('3. Input Data'!K917=0,"--",'3. Input Data'!K917)</f>
        <v>--</v>
      </c>
      <c r="P909" s="58">
        <f t="shared" si="146"/>
        <v>0</v>
      </c>
      <c r="Q909" s="51" t="str">
        <f>IF('3. Input Data'!L917=0,"--",'3. Input Data'!L917)</f>
        <v>--</v>
      </c>
      <c r="R909" s="58">
        <f t="shared" si="147"/>
        <v>0</v>
      </c>
      <c r="S909" s="74">
        <f t="shared" si="148"/>
        <v>0</v>
      </c>
      <c r="T909" s="58">
        <f t="shared" si="149"/>
        <v>0</v>
      </c>
    </row>
    <row r="910" spans="1:20" x14ac:dyDescent="0.2">
      <c r="A910" s="71">
        <v>903</v>
      </c>
      <c r="B910" s="39">
        <f>'3. Input Data'!B918</f>
        <v>0</v>
      </c>
      <c r="C910" s="51" t="str">
        <f>IF('3. Input Data'!D918=0,"--",'3. Input Data'!D918)</f>
        <v>--</v>
      </c>
      <c r="D910" s="58">
        <f t="shared" si="140"/>
        <v>0</v>
      </c>
      <c r="E910" s="74" t="str">
        <f>IF('3. Input Data'!E918=0,"--",'3. Input Data'!E918)</f>
        <v>--</v>
      </c>
      <c r="F910" s="58">
        <f t="shared" si="141"/>
        <v>0</v>
      </c>
      <c r="G910" s="51" t="str">
        <f>IF('3. Input Data'!G918=0,"--",'3. Input Data'!G918)</f>
        <v>--</v>
      </c>
      <c r="H910" s="58">
        <f t="shared" si="142"/>
        <v>0</v>
      </c>
      <c r="I910" s="51" t="str">
        <f>IF('3. Input Data'!H918=0,"--",'3. Input Data'!H918)</f>
        <v>--</v>
      </c>
      <c r="J910" s="58">
        <f t="shared" si="143"/>
        <v>0</v>
      </c>
      <c r="K910" s="51" t="str">
        <f>IF('3. Input Data'!I918=0,"--",'3. Input Data'!I918)</f>
        <v>--</v>
      </c>
      <c r="L910" s="58">
        <f t="shared" si="144"/>
        <v>0</v>
      </c>
      <c r="M910" s="51" t="str">
        <f>IF('3. Input Data'!J918=0,"--",'3. Input Data'!J918)</f>
        <v>--</v>
      </c>
      <c r="N910" s="58">
        <f t="shared" si="145"/>
        <v>0</v>
      </c>
      <c r="O910" s="51" t="str">
        <f>IF('3. Input Data'!K918=0,"--",'3. Input Data'!K918)</f>
        <v>--</v>
      </c>
      <c r="P910" s="58">
        <f t="shared" si="146"/>
        <v>0</v>
      </c>
      <c r="Q910" s="51" t="str">
        <f>IF('3. Input Data'!L918=0,"--",'3. Input Data'!L918)</f>
        <v>--</v>
      </c>
      <c r="R910" s="58">
        <f t="shared" si="147"/>
        <v>0</v>
      </c>
      <c r="S910" s="74">
        <f t="shared" si="148"/>
        <v>0</v>
      </c>
      <c r="T910" s="58">
        <f t="shared" si="149"/>
        <v>0</v>
      </c>
    </row>
    <row r="911" spans="1:20" x14ac:dyDescent="0.2">
      <c r="A911" s="71">
        <v>904</v>
      </c>
      <c r="B911" s="39">
        <f>'3. Input Data'!B919</f>
        <v>0</v>
      </c>
      <c r="C911" s="51" t="str">
        <f>IF('3. Input Data'!D919=0,"--",'3. Input Data'!D919)</f>
        <v>--</v>
      </c>
      <c r="D911" s="58">
        <f t="shared" si="140"/>
        <v>0</v>
      </c>
      <c r="E911" s="74" t="str">
        <f>IF('3. Input Data'!E919=0,"--",'3. Input Data'!E919)</f>
        <v>--</v>
      </c>
      <c r="F911" s="58">
        <f t="shared" si="141"/>
        <v>0</v>
      </c>
      <c r="G911" s="51" t="str">
        <f>IF('3. Input Data'!G919=0,"--",'3. Input Data'!G919)</f>
        <v>--</v>
      </c>
      <c r="H911" s="58">
        <f t="shared" si="142"/>
        <v>0</v>
      </c>
      <c r="I911" s="51" t="str">
        <f>IF('3. Input Data'!H919=0,"--",'3. Input Data'!H919)</f>
        <v>--</v>
      </c>
      <c r="J911" s="58">
        <f t="shared" si="143"/>
        <v>0</v>
      </c>
      <c r="K911" s="51" t="str">
        <f>IF('3. Input Data'!I919=0,"--",'3. Input Data'!I919)</f>
        <v>--</v>
      </c>
      <c r="L911" s="58">
        <f t="shared" si="144"/>
        <v>0</v>
      </c>
      <c r="M911" s="51" t="str">
        <f>IF('3. Input Data'!J919=0,"--",'3. Input Data'!J919)</f>
        <v>--</v>
      </c>
      <c r="N911" s="58">
        <f t="shared" si="145"/>
        <v>0</v>
      </c>
      <c r="O911" s="51" t="str">
        <f>IF('3. Input Data'!K919=0,"--",'3. Input Data'!K919)</f>
        <v>--</v>
      </c>
      <c r="P911" s="58">
        <f t="shared" si="146"/>
        <v>0</v>
      </c>
      <c r="Q911" s="51" t="str">
        <f>IF('3. Input Data'!L919=0,"--",'3. Input Data'!L919)</f>
        <v>--</v>
      </c>
      <c r="R911" s="58">
        <f t="shared" si="147"/>
        <v>0</v>
      </c>
      <c r="S911" s="74">
        <f t="shared" si="148"/>
        <v>0</v>
      </c>
      <c r="T911" s="58">
        <f t="shared" si="149"/>
        <v>0</v>
      </c>
    </row>
    <row r="912" spans="1:20" x14ac:dyDescent="0.2">
      <c r="A912" s="71">
        <v>905</v>
      </c>
      <c r="B912" s="39">
        <f>'3. Input Data'!B920</f>
        <v>0</v>
      </c>
      <c r="C912" s="51" t="str">
        <f>IF('3. Input Data'!D920=0,"--",'3. Input Data'!D920)</f>
        <v>--</v>
      </c>
      <c r="D912" s="58">
        <f t="shared" si="140"/>
        <v>0</v>
      </c>
      <c r="E912" s="74" t="str">
        <f>IF('3. Input Data'!E920=0,"--",'3. Input Data'!E920)</f>
        <v>--</v>
      </c>
      <c r="F912" s="58">
        <f t="shared" si="141"/>
        <v>0</v>
      </c>
      <c r="G912" s="51" t="str">
        <f>IF('3. Input Data'!G920=0,"--",'3. Input Data'!G920)</f>
        <v>--</v>
      </c>
      <c r="H912" s="58">
        <f t="shared" si="142"/>
        <v>0</v>
      </c>
      <c r="I912" s="51" t="str">
        <f>IF('3. Input Data'!H920=0,"--",'3. Input Data'!H920)</f>
        <v>--</v>
      </c>
      <c r="J912" s="58">
        <f t="shared" si="143"/>
        <v>0</v>
      </c>
      <c r="K912" s="51" t="str">
        <f>IF('3. Input Data'!I920=0,"--",'3. Input Data'!I920)</f>
        <v>--</v>
      </c>
      <c r="L912" s="58">
        <f t="shared" si="144"/>
        <v>0</v>
      </c>
      <c r="M912" s="51" t="str">
        <f>IF('3. Input Data'!J920=0,"--",'3. Input Data'!J920)</f>
        <v>--</v>
      </c>
      <c r="N912" s="58">
        <f t="shared" si="145"/>
        <v>0</v>
      </c>
      <c r="O912" s="51" t="str">
        <f>IF('3. Input Data'!K920=0,"--",'3. Input Data'!K920)</f>
        <v>--</v>
      </c>
      <c r="P912" s="58">
        <f t="shared" si="146"/>
        <v>0</v>
      </c>
      <c r="Q912" s="51" t="str">
        <f>IF('3. Input Data'!L920=0,"--",'3. Input Data'!L920)</f>
        <v>--</v>
      </c>
      <c r="R912" s="58">
        <f t="shared" si="147"/>
        <v>0</v>
      </c>
      <c r="S912" s="74">
        <f t="shared" si="148"/>
        <v>0</v>
      </c>
      <c r="T912" s="58">
        <f t="shared" si="149"/>
        <v>0</v>
      </c>
    </row>
    <row r="913" spans="1:20" x14ac:dyDescent="0.2">
      <c r="A913" s="71">
        <v>906</v>
      </c>
      <c r="B913" s="39">
        <f>'3. Input Data'!B921</f>
        <v>0</v>
      </c>
      <c r="C913" s="51" t="str">
        <f>IF('3. Input Data'!D921=0,"--",'3. Input Data'!D921)</f>
        <v>--</v>
      </c>
      <c r="D913" s="58">
        <f t="shared" si="140"/>
        <v>0</v>
      </c>
      <c r="E913" s="74" t="str">
        <f>IF('3. Input Data'!E921=0,"--",'3. Input Data'!E921)</f>
        <v>--</v>
      </c>
      <c r="F913" s="58">
        <f t="shared" si="141"/>
        <v>0</v>
      </c>
      <c r="G913" s="51" t="str">
        <f>IF('3. Input Data'!G921=0,"--",'3. Input Data'!G921)</f>
        <v>--</v>
      </c>
      <c r="H913" s="58">
        <f t="shared" si="142"/>
        <v>0</v>
      </c>
      <c r="I913" s="51" t="str">
        <f>IF('3. Input Data'!H921=0,"--",'3. Input Data'!H921)</f>
        <v>--</v>
      </c>
      <c r="J913" s="58">
        <f t="shared" si="143"/>
        <v>0</v>
      </c>
      <c r="K913" s="51" t="str">
        <f>IF('3. Input Data'!I921=0,"--",'3. Input Data'!I921)</f>
        <v>--</v>
      </c>
      <c r="L913" s="58">
        <f t="shared" si="144"/>
        <v>0</v>
      </c>
      <c r="M913" s="51" t="str">
        <f>IF('3. Input Data'!J921=0,"--",'3. Input Data'!J921)</f>
        <v>--</v>
      </c>
      <c r="N913" s="58">
        <f t="shared" si="145"/>
        <v>0</v>
      </c>
      <c r="O913" s="51" t="str">
        <f>IF('3. Input Data'!K921=0,"--",'3. Input Data'!K921)</f>
        <v>--</v>
      </c>
      <c r="P913" s="58">
        <f t="shared" si="146"/>
        <v>0</v>
      </c>
      <c r="Q913" s="51" t="str">
        <f>IF('3. Input Data'!L921=0,"--",'3. Input Data'!L921)</f>
        <v>--</v>
      </c>
      <c r="R913" s="58">
        <f t="shared" si="147"/>
        <v>0</v>
      </c>
      <c r="S913" s="74">
        <f t="shared" si="148"/>
        <v>0</v>
      </c>
      <c r="T913" s="58">
        <f t="shared" si="149"/>
        <v>0</v>
      </c>
    </row>
    <row r="914" spans="1:20" x14ac:dyDescent="0.2">
      <c r="A914" s="71">
        <v>907</v>
      </c>
      <c r="B914" s="39">
        <f>'3. Input Data'!B922</f>
        <v>0</v>
      </c>
      <c r="C914" s="51" t="str">
        <f>IF('3. Input Data'!D922=0,"--",'3. Input Data'!D922)</f>
        <v>--</v>
      </c>
      <c r="D914" s="58">
        <f t="shared" si="140"/>
        <v>0</v>
      </c>
      <c r="E914" s="74" t="str">
        <f>IF('3. Input Data'!E922=0,"--",'3. Input Data'!E922)</f>
        <v>--</v>
      </c>
      <c r="F914" s="58">
        <f t="shared" si="141"/>
        <v>0</v>
      </c>
      <c r="G914" s="51" t="str">
        <f>IF('3. Input Data'!G922=0,"--",'3. Input Data'!G922)</f>
        <v>--</v>
      </c>
      <c r="H914" s="58">
        <f t="shared" si="142"/>
        <v>0</v>
      </c>
      <c r="I914" s="51" t="str">
        <f>IF('3. Input Data'!H922=0,"--",'3. Input Data'!H922)</f>
        <v>--</v>
      </c>
      <c r="J914" s="58">
        <f t="shared" si="143"/>
        <v>0</v>
      </c>
      <c r="K914" s="51" t="str">
        <f>IF('3. Input Data'!I922=0,"--",'3. Input Data'!I922)</f>
        <v>--</v>
      </c>
      <c r="L914" s="58">
        <f t="shared" si="144"/>
        <v>0</v>
      </c>
      <c r="M914" s="51" t="str">
        <f>IF('3. Input Data'!J922=0,"--",'3. Input Data'!J922)</f>
        <v>--</v>
      </c>
      <c r="N914" s="58">
        <f t="shared" si="145"/>
        <v>0</v>
      </c>
      <c r="O914" s="51" t="str">
        <f>IF('3. Input Data'!K922=0,"--",'3. Input Data'!K922)</f>
        <v>--</v>
      </c>
      <c r="P914" s="58">
        <f t="shared" si="146"/>
        <v>0</v>
      </c>
      <c r="Q914" s="51" t="str">
        <f>IF('3. Input Data'!L922=0,"--",'3. Input Data'!L922)</f>
        <v>--</v>
      </c>
      <c r="R914" s="58">
        <f t="shared" si="147"/>
        <v>0</v>
      </c>
      <c r="S914" s="74">
        <f t="shared" si="148"/>
        <v>0</v>
      </c>
      <c r="T914" s="58">
        <f t="shared" si="149"/>
        <v>0</v>
      </c>
    </row>
    <row r="915" spans="1:20" x14ac:dyDescent="0.2">
      <c r="A915" s="71">
        <v>908</v>
      </c>
      <c r="B915" s="39">
        <f>'3. Input Data'!B923</f>
        <v>0</v>
      </c>
      <c r="C915" s="51" t="str">
        <f>IF('3. Input Data'!D923=0,"--",'3. Input Data'!D923)</f>
        <v>--</v>
      </c>
      <c r="D915" s="58">
        <f t="shared" si="140"/>
        <v>0</v>
      </c>
      <c r="E915" s="74" t="str">
        <f>IF('3. Input Data'!E923=0,"--",'3. Input Data'!E923)</f>
        <v>--</v>
      </c>
      <c r="F915" s="58">
        <f t="shared" si="141"/>
        <v>0</v>
      </c>
      <c r="G915" s="51" t="str">
        <f>IF('3. Input Data'!G923=0,"--",'3. Input Data'!G923)</f>
        <v>--</v>
      </c>
      <c r="H915" s="58">
        <f t="shared" si="142"/>
        <v>0</v>
      </c>
      <c r="I915" s="51" t="str">
        <f>IF('3. Input Data'!H923=0,"--",'3. Input Data'!H923)</f>
        <v>--</v>
      </c>
      <c r="J915" s="58">
        <f t="shared" si="143"/>
        <v>0</v>
      </c>
      <c r="K915" s="51" t="str">
        <f>IF('3. Input Data'!I923=0,"--",'3. Input Data'!I923)</f>
        <v>--</v>
      </c>
      <c r="L915" s="58">
        <f t="shared" si="144"/>
        <v>0</v>
      </c>
      <c r="M915" s="51" t="str">
        <f>IF('3. Input Data'!J923=0,"--",'3. Input Data'!J923)</f>
        <v>--</v>
      </c>
      <c r="N915" s="58">
        <f t="shared" si="145"/>
        <v>0</v>
      </c>
      <c r="O915" s="51" t="str">
        <f>IF('3. Input Data'!K923=0,"--",'3. Input Data'!K923)</f>
        <v>--</v>
      </c>
      <c r="P915" s="58">
        <f t="shared" si="146"/>
        <v>0</v>
      </c>
      <c r="Q915" s="51" t="str">
        <f>IF('3. Input Data'!L923=0,"--",'3. Input Data'!L923)</f>
        <v>--</v>
      </c>
      <c r="R915" s="58">
        <f t="shared" si="147"/>
        <v>0</v>
      </c>
      <c r="S915" s="74">
        <f t="shared" si="148"/>
        <v>0</v>
      </c>
      <c r="T915" s="58">
        <f t="shared" si="149"/>
        <v>0</v>
      </c>
    </row>
    <row r="916" spans="1:20" x14ac:dyDescent="0.2">
      <c r="A916" s="71">
        <v>909</v>
      </c>
      <c r="B916" s="39">
        <f>'3. Input Data'!B924</f>
        <v>0</v>
      </c>
      <c r="C916" s="51" t="str">
        <f>IF('3. Input Data'!D924=0,"--",'3. Input Data'!D924)</f>
        <v>--</v>
      </c>
      <c r="D916" s="58">
        <f t="shared" si="140"/>
        <v>0</v>
      </c>
      <c r="E916" s="74" t="str">
        <f>IF('3. Input Data'!E924=0,"--",'3. Input Data'!E924)</f>
        <v>--</v>
      </c>
      <c r="F916" s="58">
        <f t="shared" si="141"/>
        <v>0</v>
      </c>
      <c r="G916" s="51" t="str">
        <f>IF('3. Input Data'!G924=0,"--",'3. Input Data'!G924)</f>
        <v>--</v>
      </c>
      <c r="H916" s="58">
        <f t="shared" si="142"/>
        <v>0</v>
      </c>
      <c r="I916" s="51" t="str">
        <f>IF('3. Input Data'!H924=0,"--",'3. Input Data'!H924)</f>
        <v>--</v>
      </c>
      <c r="J916" s="58">
        <f t="shared" si="143"/>
        <v>0</v>
      </c>
      <c r="K916" s="51" t="str">
        <f>IF('3. Input Data'!I924=0,"--",'3. Input Data'!I924)</f>
        <v>--</v>
      </c>
      <c r="L916" s="58">
        <f t="shared" si="144"/>
        <v>0</v>
      </c>
      <c r="M916" s="51" t="str">
        <f>IF('3. Input Data'!J924=0,"--",'3. Input Data'!J924)</f>
        <v>--</v>
      </c>
      <c r="N916" s="58">
        <f t="shared" si="145"/>
        <v>0</v>
      </c>
      <c r="O916" s="51" t="str">
        <f>IF('3. Input Data'!K924=0,"--",'3. Input Data'!K924)</f>
        <v>--</v>
      </c>
      <c r="P916" s="58">
        <f t="shared" si="146"/>
        <v>0</v>
      </c>
      <c r="Q916" s="51" t="str">
        <f>IF('3. Input Data'!L924=0,"--",'3. Input Data'!L924)</f>
        <v>--</v>
      </c>
      <c r="R916" s="58">
        <f t="shared" si="147"/>
        <v>0</v>
      </c>
      <c r="S916" s="74">
        <f t="shared" si="148"/>
        <v>0</v>
      </c>
      <c r="T916" s="58">
        <f t="shared" si="149"/>
        <v>0</v>
      </c>
    </row>
    <row r="917" spans="1:20" x14ac:dyDescent="0.2">
      <c r="A917" s="71">
        <v>910</v>
      </c>
      <c r="B917" s="39">
        <f>'3. Input Data'!B925</f>
        <v>0</v>
      </c>
      <c r="C917" s="51" t="str">
        <f>IF('3. Input Data'!D925=0,"--",'3. Input Data'!D925)</f>
        <v>--</v>
      </c>
      <c r="D917" s="58">
        <f t="shared" si="140"/>
        <v>0</v>
      </c>
      <c r="E917" s="74" t="str">
        <f>IF('3. Input Data'!E925=0,"--",'3. Input Data'!E925)</f>
        <v>--</v>
      </c>
      <c r="F917" s="58">
        <f t="shared" si="141"/>
        <v>0</v>
      </c>
      <c r="G917" s="51" t="str">
        <f>IF('3. Input Data'!G925=0,"--",'3. Input Data'!G925)</f>
        <v>--</v>
      </c>
      <c r="H917" s="58">
        <f t="shared" si="142"/>
        <v>0</v>
      </c>
      <c r="I917" s="51" t="str">
        <f>IF('3. Input Data'!H925=0,"--",'3. Input Data'!H925)</f>
        <v>--</v>
      </c>
      <c r="J917" s="58">
        <f t="shared" si="143"/>
        <v>0</v>
      </c>
      <c r="K917" s="51" t="str">
        <f>IF('3. Input Data'!I925=0,"--",'3. Input Data'!I925)</f>
        <v>--</v>
      </c>
      <c r="L917" s="58">
        <f t="shared" si="144"/>
        <v>0</v>
      </c>
      <c r="M917" s="51" t="str">
        <f>IF('3. Input Data'!J925=0,"--",'3. Input Data'!J925)</f>
        <v>--</v>
      </c>
      <c r="N917" s="58">
        <f t="shared" si="145"/>
        <v>0</v>
      </c>
      <c r="O917" s="51" t="str">
        <f>IF('3. Input Data'!K925=0,"--",'3. Input Data'!K925)</f>
        <v>--</v>
      </c>
      <c r="P917" s="58">
        <f t="shared" si="146"/>
        <v>0</v>
      </c>
      <c r="Q917" s="51" t="str">
        <f>IF('3. Input Data'!L925=0,"--",'3. Input Data'!L925)</f>
        <v>--</v>
      </c>
      <c r="R917" s="58">
        <f t="shared" si="147"/>
        <v>0</v>
      </c>
      <c r="S917" s="74">
        <f t="shared" si="148"/>
        <v>0</v>
      </c>
      <c r="T917" s="58">
        <f t="shared" si="149"/>
        <v>0</v>
      </c>
    </row>
    <row r="918" spans="1:20" x14ac:dyDescent="0.2">
      <c r="A918" s="71">
        <v>911</v>
      </c>
      <c r="B918" s="39">
        <f>'3. Input Data'!B926</f>
        <v>0</v>
      </c>
      <c r="C918" s="51" t="str">
        <f>IF('3. Input Data'!D926=0,"--",'3. Input Data'!D926)</f>
        <v>--</v>
      </c>
      <c r="D918" s="58">
        <f t="shared" si="140"/>
        <v>0</v>
      </c>
      <c r="E918" s="74" t="str">
        <f>IF('3. Input Data'!E926=0,"--",'3. Input Data'!E926)</f>
        <v>--</v>
      </c>
      <c r="F918" s="58">
        <f t="shared" si="141"/>
        <v>0</v>
      </c>
      <c r="G918" s="51" t="str">
        <f>IF('3. Input Data'!G926=0,"--",'3. Input Data'!G926)</f>
        <v>--</v>
      </c>
      <c r="H918" s="58">
        <f t="shared" si="142"/>
        <v>0</v>
      </c>
      <c r="I918" s="51" t="str">
        <f>IF('3. Input Data'!H926=0,"--",'3. Input Data'!H926)</f>
        <v>--</v>
      </c>
      <c r="J918" s="58">
        <f t="shared" si="143"/>
        <v>0</v>
      </c>
      <c r="K918" s="51" t="str">
        <f>IF('3. Input Data'!I926=0,"--",'3. Input Data'!I926)</f>
        <v>--</v>
      </c>
      <c r="L918" s="58">
        <f t="shared" si="144"/>
        <v>0</v>
      </c>
      <c r="M918" s="51" t="str">
        <f>IF('3. Input Data'!J926=0,"--",'3. Input Data'!J926)</f>
        <v>--</v>
      </c>
      <c r="N918" s="58">
        <f t="shared" si="145"/>
        <v>0</v>
      </c>
      <c r="O918" s="51" t="str">
        <f>IF('3. Input Data'!K926=0,"--",'3. Input Data'!K926)</f>
        <v>--</v>
      </c>
      <c r="P918" s="58">
        <f t="shared" si="146"/>
        <v>0</v>
      </c>
      <c r="Q918" s="51" t="str">
        <f>IF('3. Input Data'!L926=0,"--",'3. Input Data'!L926)</f>
        <v>--</v>
      </c>
      <c r="R918" s="58">
        <f t="shared" si="147"/>
        <v>0</v>
      </c>
      <c r="S918" s="74">
        <f t="shared" si="148"/>
        <v>0</v>
      </c>
      <c r="T918" s="58">
        <f t="shared" si="149"/>
        <v>0</v>
      </c>
    </row>
    <row r="919" spans="1:20" x14ac:dyDescent="0.2">
      <c r="A919" s="71">
        <v>912</v>
      </c>
      <c r="B919" s="39">
        <f>'3. Input Data'!B927</f>
        <v>0</v>
      </c>
      <c r="C919" s="51" t="str">
        <f>IF('3. Input Data'!D927=0,"--",'3. Input Data'!D927)</f>
        <v>--</v>
      </c>
      <c r="D919" s="58">
        <f t="shared" si="140"/>
        <v>0</v>
      </c>
      <c r="E919" s="74" t="str">
        <f>IF('3. Input Data'!E927=0,"--",'3. Input Data'!E927)</f>
        <v>--</v>
      </c>
      <c r="F919" s="58">
        <f t="shared" si="141"/>
        <v>0</v>
      </c>
      <c r="G919" s="51" t="str">
        <f>IF('3. Input Data'!G927=0,"--",'3. Input Data'!G927)</f>
        <v>--</v>
      </c>
      <c r="H919" s="58">
        <f t="shared" si="142"/>
        <v>0</v>
      </c>
      <c r="I919" s="51" t="str">
        <f>IF('3. Input Data'!H927=0,"--",'3. Input Data'!H927)</f>
        <v>--</v>
      </c>
      <c r="J919" s="58">
        <f t="shared" si="143"/>
        <v>0</v>
      </c>
      <c r="K919" s="51" t="str">
        <f>IF('3. Input Data'!I927=0,"--",'3. Input Data'!I927)</f>
        <v>--</v>
      </c>
      <c r="L919" s="58">
        <f t="shared" si="144"/>
        <v>0</v>
      </c>
      <c r="M919" s="51" t="str">
        <f>IF('3. Input Data'!J927=0,"--",'3. Input Data'!J927)</f>
        <v>--</v>
      </c>
      <c r="N919" s="58">
        <f t="shared" si="145"/>
        <v>0</v>
      </c>
      <c r="O919" s="51" t="str">
        <f>IF('3. Input Data'!K927=0,"--",'3. Input Data'!K927)</f>
        <v>--</v>
      </c>
      <c r="P919" s="58">
        <f t="shared" si="146"/>
        <v>0</v>
      </c>
      <c r="Q919" s="51" t="str">
        <f>IF('3. Input Data'!L927=0,"--",'3. Input Data'!L927)</f>
        <v>--</v>
      </c>
      <c r="R919" s="58">
        <f t="shared" si="147"/>
        <v>0</v>
      </c>
      <c r="S919" s="74">
        <f t="shared" si="148"/>
        <v>0</v>
      </c>
      <c r="T919" s="58">
        <f t="shared" si="149"/>
        <v>0</v>
      </c>
    </row>
    <row r="920" spans="1:20" x14ac:dyDescent="0.2">
      <c r="A920" s="71">
        <v>913</v>
      </c>
      <c r="B920" s="39">
        <f>'3. Input Data'!B928</f>
        <v>0</v>
      </c>
      <c r="C920" s="51" t="str">
        <f>IF('3. Input Data'!D928=0,"--",'3. Input Data'!D928)</f>
        <v>--</v>
      </c>
      <c r="D920" s="58">
        <f t="shared" si="140"/>
        <v>0</v>
      </c>
      <c r="E920" s="74" t="str">
        <f>IF('3. Input Data'!E928=0,"--",'3. Input Data'!E928)</f>
        <v>--</v>
      </c>
      <c r="F920" s="58">
        <f t="shared" si="141"/>
        <v>0</v>
      </c>
      <c r="G920" s="51" t="str">
        <f>IF('3. Input Data'!G928=0,"--",'3. Input Data'!G928)</f>
        <v>--</v>
      </c>
      <c r="H920" s="58">
        <f t="shared" si="142"/>
        <v>0</v>
      </c>
      <c r="I920" s="51" t="str">
        <f>IF('3. Input Data'!H928=0,"--",'3. Input Data'!H928)</f>
        <v>--</v>
      </c>
      <c r="J920" s="58">
        <f t="shared" si="143"/>
        <v>0</v>
      </c>
      <c r="K920" s="51" t="str">
        <f>IF('3. Input Data'!I928=0,"--",'3. Input Data'!I928)</f>
        <v>--</v>
      </c>
      <c r="L920" s="58">
        <f t="shared" si="144"/>
        <v>0</v>
      </c>
      <c r="M920" s="51" t="str">
        <f>IF('3. Input Data'!J928=0,"--",'3. Input Data'!J928)</f>
        <v>--</v>
      </c>
      <c r="N920" s="58">
        <f t="shared" si="145"/>
        <v>0</v>
      </c>
      <c r="O920" s="51" t="str">
        <f>IF('3. Input Data'!K928=0,"--",'3. Input Data'!K928)</f>
        <v>--</v>
      </c>
      <c r="P920" s="58">
        <f t="shared" si="146"/>
        <v>0</v>
      </c>
      <c r="Q920" s="51" t="str">
        <f>IF('3. Input Data'!L928=0,"--",'3. Input Data'!L928)</f>
        <v>--</v>
      </c>
      <c r="R920" s="58">
        <f t="shared" si="147"/>
        <v>0</v>
      </c>
      <c r="S920" s="74">
        <f t="shared" si="148"/>
        <v>0</v>
      </c>
      <c r="T920" s="58">
        <f t="shared" si="149"/>
        <v>0</v>
      </c>
    </row>
    <row r="921" spans="1:20" x14ac:dyDescent="0.2">
      <c r="A921" s="71">
        <v>914</v>
      </c>
      <c r="B921" s="39">
        <f>'3. Input Data'!B929</f>
        <v>0</v>
      </c>
      <c r="C921" s="51" t="str">
        <f>IF('3. Input Data'!D929=0,"--",'3. Input Data'!D929)</f>
        <v>--</v>
      </c>
      <c r="D921" s="58">
        <f t="shared" si="140"/>
        <v>0</v>
      </c>
      <c r="E921" s="74" t="str">
        <f>IF('3. Input Data'!E929=0,"--",'3. Input Data'!E929)</f>
        <v>--</v>
      </c>
      <c r="F921" s="58">
        <f t="shared" si="141"/>
        <v>0</v>
      </c>
      <c r="G921" s="51" t="str">
        <f>IF('3. Input Data'!G929=0,"--",'3. Input Data'!G929)</f>
        <v>--</v>
      </c>
      <c r="H921" s="58">
        <f t="shared" si="142"/>
        <v>0</v>
      </c>
      <c r="I921" s="51" t="str">
        <f>IF('3. Input Data'!H929=0,"--",'3. Input Data'!H929)</f>
        <v>--</v>
      </c>
      <c r="J921" s="58">
        <f t="shared" si="143"/>
        <v>0</v>
      </c>
      <c r="K921" s="51" t="str">
        <f>IF('3. Input Data'!I929=0,"--",'3. Input Data'!I929)</f>
        <v>--</v>
      </c>
      <c r="L921" s="58">
        <f t="shared" si="144"/>
        <v>0</v>
      </c>
      <c r="M921" s="51" t="str">
        <f>IF('3. Input Data'!J929=0,"--",'3. Input Data'!J929)</f>
        <v>--</v>
      </c>
      <c r="N921" s="58">
        <f t="shared" si="145"/>
        <v>0</v>
      </c>
      <c r="O921" s="51" t="str">
        <f>IF('3. Input Data'!K929=0,"--",'3. Input Data'!K929)</f>
        <v>--</v>
      </c>
      <c r="P921" s="58">
        <f t="shared" si="146"/>
        <v>0</v>
      </c>
      <c r="Q921" s="51" t="str">
        <f>IF('3. Input Data'!L929=0,"--",'3. Input Data'!L929)</f>
        <v>--</v>
      </c>
      <c r="R921" s="58">
        <f t="shared" si="147"/>
        <v>0</v>
      </c>
      <c r="S921" s="74">
        <f t="shared" si="148"/>
        <v>0</v>
      </c>
      <c r="T921" s="58">
        <f t="shared" si="149"/>
        <v>0</v>
      </c>
    </row>
    <row r="922" spans="1:20" x14ac:dyDescent="0.2">
      <c r="A922" s="71">
        <v>915</v>
      </c>
      <c r="B922" s="39">
        <f>'3. Input Data'!B930</f>
        <v>0</v>
      </c>
      <c r="C922" s="51" t="str">
        <f>IF('3. Input Data'!D930=0,"--",'3. Input Data'!D930)</f>
        <v>--</v>
      </c>
      <c r="D922" s="58">
        <f t="shared" si="140"/>
        <v>0</v>
      </c>
      <c r="E922" s="74" t="str">
        <f>IF('3. Input Data'!E930=0,"--",'3. Input Data'!E930)</f>
        <v>--</v>
      </c>
      <c r="F922" s="58">
        <f t="shared" si="141"/>
        <v>0</v>
      </c>
      <c r="G922" s="51" t="str">
        <f>IF('3. Input Data'!G930=0,"--",'3. Input Data'!G930)</f>
        <v>--</v>
      </c>
      <c r="H922" s="58">
        <f t="shared" si="142"/>
        <v>0</v>
      </c>
      <c r="I922" s="51" t="str">
        <f>IF('3. Input Data'!H930=0,"--",'3. Input Data'!H930)</f>
        <v>--</v>
      </c>
      <c r="J922" s="58">
        <f t="shared" si="143"/>
        <v>0</v>
      </c>
      <c r="K922" s="51" t="str">
        <f>IF('3. Input Data'!I930=0,"--",'3. Input Data'!I930)</f>
        <v>--</v>
      </c>
      <c r="L922" s="58">
        <f t="shared" si="144"/>
        <v>0</v>
      </c>
      <c r="M922" s="51" t="str">
        <f>IF('3. Input Data'!J930=0,"--",'3. Input Data'!J930)</f>
        <v>--</v>
      </c>
      <c r="N922" s="58">
        <f t="shared" si="145"/>
        <v>0</v>
      </c>
      <c r="O922" s="51" t="str">
        <f>IF('3. Input Data'!K930=0,"--",'3. Input Data'!K930)</f>
        <v>--</v>
      </c>
      <c r="P922" s="58">
        <f t="shared" si="146"/>
        <v>0</v>
      </c>
      <c r="Q922" s="51" t="str">
        <f>IF('3. Input Data'!L930=0,"--",'3. Input Data'!L930)</f>
        <v>--</v>
      </c>
      <c r="R922" s="58">
        <f t="shared" si="147"/>
        <v>0</v>
      </c>
      <c r="S922" s="74">
        <f t="shared" si="148"/>
        <v>0</v>
      </c>
      <c r="T922" s="58">
        <f t="shared" si="149"/>
        <v>0</v>
      </c>
    </row>
    <row r="923" spans="1:20" x14ac:dyDescent="0.2">
      <c r="A923" s="71">
        <v>916</v>
      </c>
      <c r="B923" s="39">
        <f>'3. Input Data'!B931</f>
        <v>0</v>
      </c>
      <c r="C923" s="51" t="str">
        <f>IF('3. Input Data'!D931=0,"--",'3. Input Data'!D931)</f>
        <v>--</v>
      </c>
      <c r="D923" s="58">
        <f t="shared" si="140"/>
        <v>0</v>
      </c>
      <c r="E923" s="74" t="str">
        <f>IF('3. Input Data'!E931=0,"--",'3. Input Data'!E931)</f>
        <v>--</v>
      </c>
      <c r="F923" s="58">
        <f t="shared" si="141"/>
        <v>0</v>
      </c>
      <c r="G923" s="51" t="str">
        <f>IF('3. Input Data'!G931=0,"--",'3. Input Data'!G931)</f>
        <v>--</v>
      </c>
      <c r="H923" s="58">
        <f t="shared" si="142"/>
        <v>0</v>
      </c>
      <c r="I923" s="51" t="str">
        <f>IF('3. Input Data'!H931=0,"--",'3. Input Data'!H931)</f>
        <v>--</v>
      </c>
      <c r="J923" s="58">
        <f t="shared" si="143"/>
        <v>0</v>
      </c>
      <c r="K923" s="51" t="str">
        <f>IF('3. Input Data'!I931=0,"--",'3. Input Data'!I931)</f>
        <v>--</v>
      </c>
      <c r="L923" s="58">
        <f t="shared" si="144"/>
        <v>0</v>
      </c>
      <c r="M923" s="51" t="str">
        <f>IF('3. Input Data'!J931=0,"--",'3. Input Data'!J931)</f>
        <v>--</v>
      </c>
      <c r="N923" s="58">
        <f t="shared" si="145"/>
        <v>0</v>
      </c>
      <c r="O923" s="51" t="str">
        <f>IF('3. Input Data'!K931=0,"--",'3. Input Data'!K931)</f>
        <v>--</v>
      </c>
      <c r="P923" s="58">
        <f t="shared" si="146"/>
        <v>0</v>
      </c>
      <c r="Q923" s="51" t="str">
        <f>IF('3. Input Data'!L931=0,"--",'3. Input Data'!L931)</f>
        <v>--</v>
      </c>
      <c r="R923" s="58">
        <f t="shared" si="147"/>
        <v>0</v>
      </c>
      <c r="S923" s="74">
        <f t="shared" si="148"/>
        <v>0</v>
      </c>
      <c r="T923" s="58">
        <f t="shared" si="149"/>
        <v>0</v>
      </c>
    </row>
    <row r="924" spans="1:20" x14ac:dyDescent="0.2">
      <c r="A924" s="71">
        <v>917</v>
      </c>
      <c r="B924" s="39">
        <f>'3. Input Data'!B932</f>
        <v>0</v>
      </c>
      <c r="C924" s="51" t="str">
        <f>IF('3. Input Data'!D932=0,"--",'3. Input Data'!D932)</f>
        <v>--</v>
      </c>
      <c r="D924" s="58">
        <f t="shared" si="140"/>
        <v>0</v>
      </c>
      <c r="E924" s="74" t="str">
        <f>IF('3. Input Data'!E932=0,"--",'3. Input Data'!E932)</f>
        <v>--</v>
      </c>
      <c r="F924" s="58">
        <f t="shared" si="141"/>
        <v>0</v>
      </c>
      <c r="G924" s="51" t="str">
        <f>IF('3. Input Data'!G932=0,"--",'3. Input Data'!G932)</f>
        <v>--</v>
      </c>
      <c r="H924" s="58">
        <f t="shared" si="142"/>
        <v>0</v>
      </c>
      <c r="I924" s="51" t="str">
        <f>IF('3. Input Data'!H932=0,"--",'3. Input Data'!H932)</f>
        <v>--</v>
      </c>
      <c r="J924" s="58">
        <f t="shared" si="143"/>
        <v>0</v>
      </c>
      <c r="K924" s="51" t="str">
        <f>IF('3. Input Data'!I932=0,"--",'3. Input Data'!I932)</f>
        <v>--</v>
      </c>
      <c r="L924" s="58">
        <f t="shared" si="144"/>
        <v>0</v>
      </c>
      <c r="M924" s="51" t="str">
        <f>IF('3. Input Data'!J932=0,"--",'3. Input Data'!J932)</f>
        <v>--</v>
      </c>
      <c r="N924" s="58">
        <f t="shared" si="145"/>
        <v>0</v>
      </c>
      <c r="O924" s="51" t="str">
        <f>IF('3. Input Data'!K932=0,"--",'3. Input Data'!K932)</f>
        <v>--</v>
      </c>
      <c r="P924" s="58">
        <f t="shared" si="146"/>
        <v>0</v>
      </c>
      <c r="Q924" s="51" t="str">
        <f>IF('3. Input Data'!L932=0,"--",'3. Input Data'!L932)</f>
        <v>--</v>
      </c>
      <c r="R924" s="58">
        <f t="shared" si="147"/>
        <v>0</v>
      </c>
      <c r="S924" s="74">
        <f t="shared" si="148"/>
        <v>0</v>
      </c>
      <c r="T924" s="58">
        <f t="shared" si="149"/>
        <v>0</v>
      </c>
    </row>
    <row r="925" spans="1:20" x14ac:dyDescent="0.2">
      <c r="A925" s="71">
        <v>918</v>
      </c>
      <c r="B925" s="39">
        <f>'3. Input Data'!B933</f>
        <v>0</v>
      </c>
      <c r="C925" s="51" t="str">
        <f>IF('3. Input Data'!D933=0,"--",'3. Input Data'!D933)</f>
        <v>--</v>
      </c>
      <c r="D925" s="58">
        <f t="shared" si="140"/>
        <v>0</v>
      </c>
      <c r="E925" s="74" t="str">
        <f>IF('3. Input Data'!E933=0,"--",'3. Input Data'!E933)</f>
        <v>--</v>
      </c>
      <c r="F925" s="58">
        <f t="shared" si="141"/>
        <v>0</v>
      </c>
      <c r="G925" s="51" t="str">
        <f>IF('3. Input Data'!G933=0,"--",'3. Input Data'!G933)</f>
        <v>--</v>
      </c>
      <c r="H925" s="58">
        <f t="shared" si="142"/>
        <v>0</v>
      </c>
      <c r="I925" s="51" t="str">
        <f>IF('3. Input Data'!H933=0,"--",'3. Input Data'!H933)</f>
        <v>--</v>
      </c>
      <c r="J925" s="58">
        <f t="shared" si="143"/>
        <v>0</v>
      </c>
      <c r="K925" s="51" t="str">
        <f>IF('3. Input Data'!I933=0,"--",'3. Input Data'!I933)</f>
        <v>--</v>
      </c>
      <c r="L925" s="58">
        <f t="shared" si="144"/>
        <v>0</v>
      </c>
      <c r="M925" s="51" t="str">
        <f>IF('3. Input Data'!J933=0,"--",'3. Input Data'!J933)</f>
        <v>--</v>
      </c>
      <c r="N925" s="58">
        <f t="shared" si="145"/>
        <v>0</v>
      </c>
      <c r="O925" s="51" t="str">
        <f>IF('3. Input Data'!K933=0,"--",'3. Input Data'!K933)</f>
        <v>--</v>
      </c>
      <c r="P925" s="58">
        <f t="shared" si="146"/>
        <v>0</v>
      </c>
      <c r="Q925" s="51" t="str">
        <f>IF('3. Input Data'!L933=0,"--",'3. Input Data'!L933)</f>
        <v>--</v>
      </c>
      <c r="R925" s="58">
        <f t="shared" si="147"/>
        <v>0</v>
      </c>
      <c r="S925" s="74">
        <f t="shared" si="148"/>
        <v>0</v>
      </c>
      <c r="T925" s="58">
        <f t="shared" si="149"/>
        <v>0</v>
      </c>
    </row>
    <row r="926" spans="1:20" x14ac:dyDescent="0.2">
      <c r="A926" s="71">
        <v>919</v>
      </c>
      <c r="B926" s="39">
        <f>'3. Input Data'!B934</f>
        <v>0</v>
      </c>
      <c r="C926" s="51" t="str">
        <f>IF('3. Input Data'!D934=0,"--",'3. Input Data'!D934)</f>
        <v>--</v>
      </c>
      <c r="D926" s="58">
        <f t="shared" si="140"/>
        <v>0</v>
      </c>
      <c r="E926" s="74" t="str">
        <f>IF('3. Input Data'!E934=0,"--",'3. Input Data'!E934)</f>
        <v>--</v>
      </c>
      <c r="F926" s="58">
        <f t="shared" si="141"/>
        <v>0</v>
      </c>
      <c r="G926" s="51" t="str">
        <f>IF('3. Input Data'!G934=0,"--",'3. Input Data'!G934)</f>
        <v>--</v>
      </c>
      <c r="H926" s="58">
        <f t="shared" si="142"/>
        <v>0</v>
      </c>
      <c r="I926" s="51" t="str">
        <f>IF('3. Input Data'!H934=0,"--",'3. Input Data'!H934)</f>
        <v>--</v>
      </c>
      <c r="J926" s="58">
        <f t="shared" si="143"/>
        <v>0</v>
      </c>
      <c r="K926" s="51" t="str">
        <f>IF('3. Input Data'!I934=0,"--",'3. Input Data'!I934)</f>
        <v>--</v>
      </c>
      <c r="L926" s="58">
        <f t="shared" si="144"/>
        <v>0</v>
      </c>
      <c r="M926" s="51" t="str">
        <f>IF('3. Input Data'!J934=0,"--",'3. Input Data'!J934)</f>
        <v>--</v>
      </c>
      <c r="N926" s="58">
        <f t="shared" si="145"/>
        <v>0</v>
      </c>
      <c r="O926" s="51" t="str">
        <f>IF('3. Input Data'!K934=0,"--",'3. Input Data'!K934)</f>
        <v>--</v>
      </c>
      <c r="P926" s="58">
        <f t="shared" si="146"/>
        <v>0</v>
      </c>
      <c r="Q926" s="51" t="str">
        <f>IF('3. Input Data'!L934=0,"--",'3. Input Data'!L934)</f>
        <v>--</v>
      </c>
      <c r="R926" s="58">
        <f t="shared" si="147"/>
        <v>0</v>
      </c>
      <c r="S926" s="74">
        <f t="shared" si="148"/>
        <v>0</v>
      </c>
      <c r="T926" s="58">
        <f t="shared" si="149"/>
        <v>0</v>
      </c>
    </row>
    <row r="927" spans="1:20" x14ac:dyDescent="0.2">
      <c r="A927" s="71">
        <v>920</v>
      </c>
      <c r="B927" s="39">
        <f>'3. Input Data'!B935</f>
        <v>0</v>
      </c>
      <c r="C927" s="51" t="str">
        <f>IF('3. Input Data'!D935=0,"--",'3. Input Data'!D935)</f>
        <v>--</v>
      </c>
      <c r="D927" s="58">
        <f t="shared" si="140"/>
        <v>0</v>
      </c>
      <c r="E927" s="74" t="str">
        <f>IF('3. Input Data'!E935=0,"--",'3. Input Data'!E935)</f>
        <v>--</v>
      </c>
      <c r="F927" s="58">
        <f t="shared" si="141"/>
        <v>0</v>
      </c>
      <c r="G927" s="51" t="str">
        <f>IF('3. Input Data'!G935=0,"--",'3. Input Data'!G935)</f>
        <v>--</v>
      </c>
      <c r="H927" s="58">
        <f t="shared" si="142"/>
        <v>0</v>
      </c>
      <c r="I927" s="51" t="str">
        <f>IF('3. Input Data'!H935=0,"--",'3. Input Data'!H935)</f>
        <v>--</v>
      </c>
      <c r="J927" s="58">
        <f t="shared" si="143"/>
        <v>0</v>
      </c>
      <c r="K927" s="51" t="str">
        <f>IF('3. Input Data'!I935=0,"--",'3. Input Data'!I935)</f>
        <v>--</v>
      </c>
      <c r="L927" s="58">
        <f t="shared" si="144"/>
        <v>0</v>
      </c>
      <c r="M927" s="51" t="str">
        <f>IF('3. Input Data'!J935=0,"--",'3. Input Data'!J935)</f>
        <v>--</v>
      </c>
      <c r="N927" s="58">
        <f t="shared" si="145"/>
        <v>0</v>
      </c>
      <c r="O927" s="51" t="str">
        <f>IF('3. Input Data'!K935=0,"--",'3. Input Data'!K935)</f>
        <v>--</v>
      </c>
      <c r="P927" s="58">
        <f t="shared" si="146"/>
        <v>0</v>
      </c>
      <c r="Q927" s="51" t="str">
        <f>IF('3. Input Data'!L935=0,"--",'3. Input Data'!L935)</f>
        <v>--</v>
      </c>
      <c r="R927" s="58">
        <f t="shared" si="147"/>
        <v>0</v>
      </c>
      <c r="S927" s="74">
        <f t="shared" si="148"/>
        <v>0</v>
      </c>
      <c r="T927" s="58">
        <f t="shared" si="149"/>
        <v>0</v>
      </c>
    </row>
    <row r="928" spans="1:20" x14ac:dyDescent="0.2">
      <c r="A928" s="71">
        <v>921</v>
      </c>
      <c r="B928" s="39">
        <f>'3. Input Data'!B936</f>
        <v>0</v>
      </c>
      <c r="C928" s="51" t="str">
        <f>IF('3. Input Data'!D936=0,"--",'3. Input Data'!D936)</f>
        <v>--</v>
      </c>
      <c r="D928" s="58">
        <f t="shared" si="140"/>
        <v>0</v>
      </c>
      <c r="E928" s="74" t="str">
        <f>IF('3. Input Data'!E936=0,"--",'3. Input Data'!E936)</f>
        <v>--</v>
      </c>
      <c r="F928" s="58">
        <f t="shared" si="141"/>
        <v>0</v>
      </c>
      <c r="G928" s="51" t="str">
        <f>IF('3. Input Data'!G936=0,"--",'3. Input Data'!G936)</f>
        <v>--</v>
      </c>
      <c r="H928" s="58">
        <f t="shared" si="142"/>
        <v>0</v>
      </c>
      <c r="I928" s="51" t="str">
        <f>IF('3. Input Data'!H936=0,"--",'3. Input Data'!H936)</f>
        <v>--</v>
      </c>
      <c r="J928" s="58">
        <f t="shared" si="143"/>
        <v>0</v>
      </c>
      <c r="K928" s="51" t="str">
        <f>IF('3. Input Data'!I936=0,"--",'3. Input Data'!I936)</f>
        <v>--</v>
      </c>
      <c r="L928" s="58">
        <f t="shared" si="144"/>
        <v>0</v>
      </c>
      <c r="M928" s="51" t="str">
        <f>IF('3. Input Data'!J936=0,"--",'3. Input Data'!J936)</f>
        <v>--</v>
      </c>
      <c r="N928" s="58">
        <f t="shared" si="145"/>
        <v>0</v>
      </c>
      <c r="O928" s="51" t="str">
        <f>IF('3. Input Data'!K936=0,"--",'3. Input Data'!K936)</f>
        <v>--</v>
      </c>
      <c r="P928" s="58">
        <f t="shared" si="146"/>
        <v>0</v>
      </c>
      <c r="Q928" s="51" t="str">
        <f>IF('3. Input Data'!L936=0,"--",'3. Input Data'!L936)</f>
        <v>--</v>
      </c>
      <c r="R928" s="58">
        <f t="shared" si="147"/>
        <v>0</v>
      </c>
      <c r="S928" s="74">
        <f t="shared" si="148"/>
        <v>0</v>
      </c>
      <c r="T928" s="58">
        <f t="shared" si="149"/>
        <v>0</v>
      </c>
    </row>
    <row r="929" spans="1:20" x14ac:dyDescent="0.2">
      <c r="A929" s="71">
        <v>922</v>
      </c>
      <c r="B929" s="39">
        <f>'3. Input Data'!B937</f>
        <v>0</v>
      </c>
      <c r="C929" s="51" t="str">
        <f>IF('3. Input Data'!D937=0,"--",'3. Input Data'!D937)</f>
        <v>--</v>
      </c>
      <c r="D929" s="58">
        <f t="shared" si="140"/>
        <v>0</v>
      </c>
      <c r="E929" s="74" t="str">
        <f>IF('3. Input Data'!E937=0,"--",'3. Input Data'!E937)</f>
        <v>--</v>
      </c>
      <c r="F929" s="58">
        <f t="shared" si="141"/>
        <v>0</v>
      </c>
      <c r="G929" s="51" t="str">
        <f>IF('3. Input Data'!G937=0,"--",'3. Input Data'!G937)</f>
        <v>--</v>
      </c>
      <c r="H929" s="58">
        <f t="shared" si="142"/>
        <v>0</v>
      </c>
      <c r="I929" s="51" t="str">
        <f>IF('3. Input Data'!H937=0,"--",'3. Input Data'!H937)</f>
        <v>--</v>
      </c>
      <c r="J929" s="58">
        <f t="shared" si="143"/>
        <v>0</v>
      </c>
      <c r="K929" s="51" t="str">
        <f>IF('3. Input Data'!I937=0,"--",'3. Input Data'!I937)</f>
        <v>--</v>
      </c>
      <c r="L929" s="58">
        <f t="shared" si="144"/>
        <v>0</v>
      </c>
      <c r="M929" s="51" t="str">
        <f>IF('3. Input Data'!J937=0,"--",'3. Input Data'!J937)</f>
        <v>--</v>
      </c>
      <c r="N929" s="58">
        <f t="shared" si="145"/>
        <v>0</v>
      </c>
      <c r="O929" s="51" t="str">
        <f>IF('3. Input Data'!K937=0,"--",'3. Input Data'!K937)</f>
        <v>--</v>
      </c>
      <c r="P929" s="58">
        <f t="shared" si="146"/>
        <v>0</v>
      </c>
      <c r="Q929" s="51" t="str">
        <f>IF('3. Input Data'!L937=0,"--",'3. Input Data'!L937)</f>
        <v>--</v>
      </c>
      <c r="R929" s="58">
        <f t="shared" si="147"/>
        <v>0</v>
      </c>
      <c r="S929" s="74">
        <f t="shared" si="148"/>
        <v>0</v>
      </c>
      <c r="T929" s="58">
        <f t="shared" si="149"/>
        <v>0</v>
      </c>
    </row>
    <row r="930" spans="1:20" x14ac:dyDescent="0.2">
      <c r="A930" s="71">
        <v>923</v>
      </c>
      <c r="B930" s="39">
        <f>'3. Input Data'!B938</f>
        <v>0</v>
      </c>
      <c r="C930" s="51" t="str">
        <f>IF('3. Input Data'!D938=0,"--",'3. Input Data'!D938)</f>
        <v>--</v>
      </c>
      <c r="D930" s="58">
        <f t="shared" si="140"/>
        <v>0</v>
      </c>
      <c r="E930" s="74" t="str">
        <f>IF('3. Input Data'!E938=0,"--",'3. Input Data'!E938)</f>
        <v>--</v>
      </c>
      <c r="F930" s="58">
        <f t="shared" si="141"/>
        <v>0</v>
      </c>
      <c r="G930" s="51" t="str">
        <f>IF('3. Input Data'!G938=0,"--",'3. Input Data'!G938)</f>
        <v>--</v>
      </c>
      <c r="H930" s="58">
        <f t="shared" si="142"/>
        <v>0</v>
      </c>
      <c r="I930" s="51" t="str">
        <f>IF('3. Input Data'!H938=0,"--",'3. Input Data'!H938)</f>
        <v>--</v>
      </c>
      <c r="J930" s="58">
        <f t="shared" si="143"/>
        <v>0</v>
      </c>
      <c r="K930" s="51" t="str">
        <f>IF('3. Input Data'!I938=0,"--",'3. Input Data'!I938)</f>
        <v>--</v>
      </c>
      <c r="L930" s="58">
        <f t="shared" si="144"/>
        <v>0</v>
      </c>
      <c r="M930" s="51" t="str">
        <f>IF('3. Input Data'!J938=0,"--",'3. Input Data'!J938)</f>
        <v>--</v>
      </c>
      <c r="N930" s="58">
        <f t="shared" si="145"/>
        <v>0</v>
      </c>
      <c r="O930" s="51" t="str">
        <f>IF('3. Input Data'!K938=0,"--",'3. Input Data'!K938)</f>
        <v>--</v>
      </c>
      <c r="P930" s="58">
        <f t="shared" si="146"/>
        <v>0</v>
      </c>
      <c r="Q930" s="51" t="str">
        <f>IF('3. Input Data'!L938=0,"--",'3. Input Data'!L938)</f>
        <v>--</v>
      </c>
      <c r="R930" s="58">
        <f t="shared" si="147"/>
        <v>0</v>
      </c>
      <c r="S930" s="74">
        <f t="shared" si="148"/>
        <v>0</v>
      </c>
      <c r="T930" s="58">
        <f t="shared" si="149"/>
        <v>0</v>
      </c>
    </row>
    <row r="931" spans="1:20" x14ac:dyDescent="0.2">
      <c r="A931" s="71">
        <v>924</v>
      </c>
      <c r="B931" s="39">
        <f>'3. Input Data'!B939</f>
        <v>0</v>
      </c>
      <c r="C931" s="51" t="str">
        <f>IF('3. Input Data'!D939=0,"--",'3. Input Data'!D939)</f>
        <v>--</v>
      </c>
      <c r="D931" s="58">
        <f t="shared" si="140"/>
        <v>0</v>
      </c>
      <c r="E931" s="74" t="str">
        <f>IF('3. Input Data'!E939=0,"--",'3. Input Data'!E939)</f>
        <v>--</v>
      </c>
      <c r="F931" s="58">
        <f t="shared" si="141"/>
        <v>0</v>
      </c>
      <c r="G931" s="51" t="str">
        <f>IF('3. Input Data'!G939=0,"--",'3. Input Data'!G939)</f>
        <v>--</v>
      </c>
      <c r="H931" s="58">
        <f t="shared" si="142"/>
        <v>0</v>
      </c>
      <c r="I931" s="51" t="str">
        <f>IF('3. Input Data'!H939=0,"--",'3. Input Data'!H939)</f>
        <v>--</v>
      </c>
      <c r="J931" s="58">
        <f t="shared" si="143"/>
        <v>0</v>
      </c>
      <c r="K931" s="51" t="str">
        <f>IF('3. Input Data'!I939=0,"--",'3. Input Data'!I939)</f>
        <v>--</v>
      </c>
      <c r="L931" s="58">
        <f t="shared" si="144"/>
        <v>0</v>
      </c>
      <c r="M931" s="51" t="str">
        <f>IF('3. Input Data'!J939=0,"--",'3. Input Data'!J939)</f>
        <v>--</v>
      </c>
      <c r="N931" s="58">
        <f t="shared" si="145"/>
        <v>0</v>
      </c>
      <c r="O931" s="51" t="str">
        <f>IF('3. Input Data'!K939=0,"--",'3. Input Data'!K939)</f>
        <v>--</v>
      </c>
      <c r="P931" s="58">
        <f t="shared" si="146"/>
        <v>0</v>
      </c>
      <c r="Q931" s="51" t="str">
        <f>IF('3. Input Data'!L939=0,"--",'3. Input Data'!L939)</f>
        <v>--</v>
      </c>
      <c r="R931" s="58">
        <f t="shared" si="147"/>
        <v>0</v>
      </c>
      <c r="S931" s="74">
        <f t="shared" si="148"/>
        <v>0</v>
      </c>
      <c r="T931" s="58">
        <f t="shared" si="149"/>
        <v>0</v>
      </c>
    </row>
    <row r="932" spans="1:20" x14ac:dyDescent="0.2">
      <c r="A932" s="71">
        <v>925</v>
      </c>
      <c r="B932" s="39">
        <f>'3. Input Data'!B940</f>
        <v>0</v>
      </c>
      <c r="C932" s="51" t="str">
        <f>IF('3. Input Data'!D940=0,"--",'3. Input Data'!D940)</f>
        <v>--</v>
      </c>
      <c r="D932" s="58">
        <f t="shared" si="140"/>
        <v>0</v>
      </c>
      <c r="E932" s="74" t="str">
        <f>IF('3. Input Data'!E940=0,"--",'3. Input Data'!E940)</f>
        <v>--</v>
      </c>
      <c r="F932" s="58">
        <f t="shared" si="141"/>
        <v>0</v>
      </c>
      <c r="G932" s="51" t="str">
        <f>IF('3. Input Data'!G940=0,"--",'3. Input Data'!G940)</f>
        <v>--</v>
      </c>
      <c r="H932" s="58">
        <f t="shared" si="142"/>
        <v>0</v>
      </c>
      <c r="I932" s="51" t="str">
        <f>IF('3. Input Data'!H940=0,"--",'3. Input Data'!H940)</f>
        <v>--</v>
      </c>
      <c r="J932" s="58">
        <f t="shared" si="143"/>
        <v>0</v>
      </c>
      <c r="K932" s="51" t="str">
        <f>IF('3. Input Data'!I940=0,"--",'3. Input Data'!I940)</f>
        <v>--</v>
      </c>
      <c r="L932" s="58">
        <f t="shared" si="144"/>
        <v>0</v>
      </c>
      <c r="M932" s="51" t="str">
        <f>IF('3. Input Data'!J940=0,"--",'3. Input Data'!J940)</f>
        <v>--</v>
      </c>
      <c r="N932" s="58">
        <f t="shared" si="145"/>
        <v>0</v>
      </c>
      <c r="O932" s="51" t="str">
        <f>IF('3. Input Data'!K940=0,"--",'3. Input Data'!K940)</f>
        <v>--</v>
      </c>
      <c r="P932" s="58">
        <f t="shared" si="146"/>
        <v>0</v>
      </c>
      <c r="Q932" s="51" t="str">
        <f>IF('3. Input Data'!L940=0,"--",'3. Input Data'!L940)</f>
        <v>--</v>
      </c>
      <c r="R932" s="58">
        <f t="shared" si="147"/>
        <v>0</v>
      </c>
      <c r="S932" s="74">
        <f t="shared" si="148"/>
        <v>0</v>
      </c>
      <c r="T932" s="58">
        <f t="shared" si="149"/>
        <v>0</v>
      </c>
    </row>
    <row r="933" spans="1:20" x14ac:dyDescent="0.2">
      <c r="A933" s="71">
        <v>926</v>
      </c>
      <c r="B933" s="39">
        <f>'3. Input Data'!B941</f>
        <v>0</v>
      </c>
      <c r="C933" s="51" t="str">
        <f>IF('3. Input Data'!D941=0,"--",'3. Input Data'!D941)</f>
        <v>--</v>
      </c>
      <c r="D933" s="58">
        <f t="shared" si="140"/>
        <v>0</v>
      </c>
      <c r="E933" s="74" t="str">
        <f>IF('3. Input Data'!E941=0,"--",'3. Input Data'!E941)</f>
        <v>--</v>
      </c>
      <c r="F933" s="58">
        <f t="shared" si="141"/>
        <v>0</v>
      </c>
      <c r="G933" s="51" t="str">
        <f>IF('3. Input Data'!G941=0,"--",'3. Input Data'!G941)</f>
        <v>--</v>
      </c>
      <c r="H933" s="58">
        <f t="shared" si="142"/>
        <v>0</v>
      </c>
      <c r="I933" s="51" t="str">
        <f>IF('3. Input Data'!H941=0,"--",'3. Input Data'!H941)</f>
        <v>--</v>
      </c>
      <c r="J933" s="58">
        <f t="shared" si="143"/>
        <v>0</v>
      </c>
      <c r="K933" s="51" t="str">
        <f>IF('3. Input Data'!I941=0,"--",'3. Input Data'!I941)</f>
        <v>--</v>
      </c>
      <c r="L933" s="58">
        <f t="shared" si="144"/>
        <v>0</v>
      </c>
      <c r="M933" s="51" t="str">
        <f>IF('3. Input Data'!J941=0,"--",'3. Input Data'!J941)</f>
        <v>--</v>
      </c>
      <c r="N933" s="58">
        <f t="shared" si="145"/>
        <v>0</v>
      </c>
      <c r="O933" s="51" t="str">
        <f>IF('3. Input Data'!K941=0,"--",'3. Input Data'!K941)</f>
        <v>--</v>
      </c>
      <c r="P933" s="58">
        <f t="shared" si="146"/>
        <v>0</v>
      </c>
      <c r="Q933" s="51" t="str">
        <f>IF('3. Input Data'!L941=0,"--",'3. Input Data'!L941)</f>
        <v>--</v>
      </c>
      <c r="R933" s="58">
        <f t="shared" si="147"/>
        <v>0</v>
      </c>
      <c r="S933" s="74">
        <f t="shared" si="148"/>
        <v>0</v>
      </c>
      <c r="T933" s="58">
        <f t="shared" si="149"/>
        <v>0</v>
      </c>
    </row>
    <row r="934" spans="1:20" x14ac:dyDescent="0.2">
      <c r="A934" s="71">
        <v>927</v>
      </c>
      <c r="B934" s="39">
        <f>'3. Input Data'!B942</f>
        <v>0</v>
      </c>
      <c r="C934" s="51" t="str">
        <f>IF('3. Input Data'!D942=0,"--",'3. Input Data'!D942)</f>
        <v>--</v>
      </c>
      <c r="D934" s="58">
        <f t="shared" si="140"/>
        <v>0</v>
      </c>
      <c r="E934" s="74" t="str">
        <f>IF('3. Input Data'!E942=0,"--",'3. Input Data'!E942)</f>
        <v>--</v>
      </c>
      <c r="F934" s="58">
        <f t="shared" si="141"/>
        <v>0</v>
      </c>
      <c r="G934" s="51" t="str">
        <f>IF('3. Input Data'!G942=0,"--",'3. Input Data'!G942)</f>
        <v>--</v>
      </c>
      <c r="H934" s="58">
        <f t="shared" si="142"/>
        <v>0</v>
      </c>
      <c r="I934" s="51" t="str">
        <f>IF('3. Input Data'!H942=0,"--",'3. Input Data'!H942)</f>
        <v>--</v>
      </c>
      <c r="J934" s="58">
        <f t="shared" si="143"/>
        <v>0</v>
      </c>
      <c r="K934" s="51" t="str">
        <f>IF('3. Input Data'!I942=0,"--",'3. Input Data'!I942)</f>
        <v>--</v>
      </c>
      <c r="L934" s="58">
        <f t="shared" si="144"/>
        <v>0</v>
      </c>
      <c r="M934" s="51" t="str">
        <f>IF('3. Input Data'!J942=0,"--",'3. Input Data'!J942)</f>
        <v>--</v>
      </c>
      <c r="N934" s="58">
        <f t="shared" si="145"/>
        <v>0</v>
      </c>
      <c r="O934" s="51" t="str">
        <f>IF('3. Input Data'!K942=0,"--",'3. Input Data'!K942)</f>
        <v>--</v>
      </c>
      <c r="P934" s="58">
        <f t="shared" si="146"/>
        <v>0</v>
      </c>
      <c r="Q934" s="51" t="str">
        <f>IF('3. Input Data'!L942=0,"--",'3. Input Data'!L942)</f>
        <v>--</v>
      </c>
      <c r="R934" s="58">
        <f t="shared" si="147"/>
        <v>0</v>
      </c>
      <c r="S934" s="74">
        <f t="shared" si="148"/>
        <v>0</v>
      </c>
      <c r="T934" s="58">
        <f t="shared" si="149"/>
        <v>0</v>
      </c>
    </row>
    <row r="935" spans="1:20" x14ac:dyDescent="0.2">
      <c r="A935" s="71">
        <v>928</v>
      </c>
      <c r="B935" s="39">
        <f>'3. Input Data'!B943</f>
        <v>0</v>
      </c>
      <c r="C935" s="51" t="str">
        <f>IF('3. Input Data'!D943=0,"--",'3. Input Data'!D943)</f>
        <v>--</v>
      </c>
      <c r="D935" s="58">
        <f t="shared" si="140"/>
        <v>0</v>
      </c>
      <c r="E935" s="74" t="str">
        <f>IF('3. Input Data'!E943=0,"--",'3. Input Data'!E943)</f>
        <v>--</v>
      </c>
      <c r="F935" s="58">
        <f t="shared" si="141"/>
        <v>0</v>
      </c>
      <c r="G935" s="51" t="str">
        <f>IF('3. Input Data'!G943=0,"--",'3. Input Data'!G943)</f>
        <v>--</v>
      </c>
      <c r="H935" s="58">
        <f t="shared" si="142"/>
        <v>0</v>
      </c>
      <c r="I935" s="51" t="str">
        <f>IF('3. Input Data'!H943=0,"--",'3. Input Data'!H943)</f>
        <v>--</v>
      </c>
      <c r="J935" s="58">
        <f t="shared" si="143"/>
        <v>0</v>
      </c>
      <c r="K935" s="51" t="str">
        <f>IF('3. Input Data'!I943=0,"--",'3. Input Data'!I943)</f>
        <v>--</v>
      </c>
      <c r="L935" s="58">
        <f t="shared" si="144"/>
        <v>0</v>
      </c>
      <c r="M935" s="51" t="str">
        <f>IF('3. Input Data'!J943=0,"--",'3. Input Data'!J943)</f>
        <v>--</v>
      </c>
      <c r="N935" s="58">
        <f t="shared" si="145"/>
        <v>0</v>
      </c>
      <c r="O935" s="51" t="str">
        <f>IF('3. Input Data'!K943=0,"--",'3. Input Data'!K943)</f>
        <v>--</v>
      </c>
      <c r="P935" s="58">
        <f t="shared" si="146"/>
        <v>0</v>
      </c>
      <c r="Q935" s="51" t="str">
        <f>IF('3. Input Data'!L943=0,"--",'3. Input Data'!L943)</f>
        <v>--</v>
      </c>
      <c r="R935" s="58">
        <f t="shared" si="147"/>
        <v>0</v>
      </c>
      <c r="S935" s="74">
        <f t="shared" si="148"/>
        <v>0</v>
      </c>
      <c r="T935" s="58">
        <f t="shared" si="149"/>
        <v>0</v>
      </c>
    </row>
    <row r="936" spans="1:20" x14ac:dyDescent="0.2">
      <c r="A936" s="71">
        <v>929</v>
      </c>
      <c r="B936" s="39">
        <f>'3. Input Data'!B944</f>
        <v>0</v>
      </c>
      <c r="C936" s="51" t="str">
        <f>IF('3. Input Data'!D944=0,"--",'3. Input Data'!D944)</f>
        <v>--</v>
      </c>
      <c r="D936" s="58">
        <f t="shared" si="140"/>
        <v>0</v>
      </c>
      <c r="E936" s="74" t="str">
        <f>IF('3. Input Data'!E944=0,"--",'3. Input Data'!E944)</f>
        <v>--</v>
      </c>
      <c r="F936" s="58">
        <f t="shared" si="141"/>
        <v>0</v>
      </c>
      <c r="G936" s="51" t="str">
        <f>IF('3. Input Data'!G944=0,"--",'3. Input Data'!G944)</f>
        <v>--</v>
      </c>
      <c r="H936" s="58">
        <f t="shared" si="142"/>
        <v>0</v>
      </c>
      <c r="I936" s="51" t="str">
        <f>IF('3. Input Data'!H944=0,"--",'3. Input Data'!H944)</f>
        <v>--</v>
      </c>
      <c r="J936" s="58">
        <f t="shared" si="143"/>
        <v>0</v>
      </c>
      <c r="K936" s="51" t="str">
        <f>IF('3. Input Data'!I944=0,"--",'3. Input Data'!I944)</f>
        <v>--</v>
      </c>
      <c r="L936" s="58">
        <f t="shared" si="144"/>
        <v>0</v>
      </c>
      <c r="M936" s="51" t="str">
        <f>IF('3. Input Data'!J944=0,"--",'3. Input Data'!J944)</f>
        <v>--</v>
      </c>
      <c r="N936" s="58">
        <f t="shared" si="145"/>
        <v>0</v>
      </c>
      <c r="O936" s="51" t="str">
        <f>IF('3. Input Data'!K944=0,"--",'3. Input Data'!K944)</f>
        <v>--</v>
      </c>
      <c r="P936" s="58">
        <f t="shared" si="146"/>
        <v>0</v>
      </c>
      <c r="Q936" s="51" t="str">
        <f>IF('3. Input Data'!L944=0,"--",'3. Input Data'!L944)</f>
        <v>--</v>
      </c>
      <c r="R936" s="58">
        <f t="shared" si="147"/>
        <v>0</v>
      </c>
      <c r="S936" s="74">
        <f t="shared" si="148"/>
        <v>0</v>
      </c>
      <c r="T936" s="58">
        <f t="shared" si="149"/>
        <v>0</v>
      </c>
    </row>
    <row r="937" spans="1:20" x14ac:dyDescent="0.2">
      <c r="A937" s="71">
        <v>930</v>
      </c>
      <c r="B937" s="39">
        <f>'3. Input Data'!B945</f>
        <v>0</v>
      </c>
      <c r="C937" s="51" t="str">
        <f>IF('3. Input Data'!D945=0,"--",'3. Input Data'!D945)</f>
        <v>--</v>
      </c>
      <c r="D937" s="58">
        <f t="shared" si="140"/>
        <v>0</v>
      </c>
      <c r="E937" s="74" t="str">
        <f>IF('3. Input Data'!E945=0,"--",'3. Input Data'!E945)</f>
        <v>--</v>
      </c>
      <c r="F937" s="58">
        <f t="shared" si="141"/>
        <v>0</v>
      </c>
      <c r="G937" s="51" t="str">
        <f>IF('3. Input Data'!G945=0,"--",'3. Input Data'!G945)</f>
        <v>--</v>
      </c>
      <c r="H937" s="58">
        <f t="shared" si="142"/>
        <v>0</v>
      </c>
      <c r="I937" s="51" t="str">
        <f>IF('3. Input Data'!H945=0,"--",'3. Input Data'!H945)</f>
        <v>--</v>
      </c>
      <c r="J937" s="58">
        <f t="shared" si="143"/>
        <v>0</v>
      </c>
      <c r="K937" s="51" t="str">
        <f>IF('3. Input Data'!I945=0,"--",'3. Input Data'!I945)</f>
        <v>--</v>
      </c>
      <c r="L937" s="58">
        <f t="shared" si="144"/>
        <v>0</v>
      </c>
      <c r="M937" s="51" t="str">
        <f>IF('3. Input Data'!J945=0,"--",'3. Input Data'!J945)</f>
        <v>--</v>
      </c>
      <c r="N937" s="58">
        <f t="shared" si="145"/>
        <v>0</v>
      </c>
      <c r="O937" s="51" t="str">
        <f>IF('3. Input Data'!K945=0,"--",'3. Input Data'!K945)</f>
        <v>--</v>
      </c>
      <c r="P937" s="58">
        <f t="shared" si="146"/>
        <v>0</v>
      </c>
      <c r="Q937" s="51" t="str">
        <f>IF('3. Input Data'!L945=0,"--",'3. Input Data'!L945)</f>
        <v>--</v>
      </c>
      <c r="R937" s="58">
        <f t="shared" si="147"/>
        <v>0</v>
      </c>
      <c r="S937" s="74">
        <f t="shared" si="148"/>
        <v>0</v>
      </c>
      <c r="T937" s="58">
        <f t="shared" si="149"/>
        <v>0</v>
      </c>
    </row>
    <row r="938" spans="1:20" x14ac:dyDescent="0.2">
      <c r="A938" s="71">
        <v>931</v>
      </c>
      <c r="B938" s="39">
        <f>'3. Input Data'!B946</f>
        <v>0</v>
      </c>
      <c r="C938" s="51" t="str">
        <f>IF('3. Input Data'!D946=0,"--",'3. Input Data'!D946)</f>
        <v>--</v>
      </c>
      <c r="D938" s="58">
        <f t="shared" si="140"/>
        <v>0</v>
      </c>
      <c r="E938" s="74" t="str">
        <f>IF('3. Input Data'!E946=0,"--",'3. Input Data'!E946)</f>
        <v>--</v>
      </c>
      <c r="F938" s="58">
        <f t="shared" si="141"/>
        <v>0</v>
      </c>
      <c r="G938" s="51" t="str">
        <f>IF('3. Input Data'!G946=0,"--",'3. Input Data'!G946)</f>
        <v>--</v>
      </c>
      <c r="H938" s="58">
        <f t="shared" si="142"/>
        <v>0</v>
      </c>
      <c r="I938" s="51" t="str">
        <f>IF('3. Input Data'!H946=0,"--",'3. Input Data'!H946)</f>
        <v>--</v>
      </c>
      <c r="J938" s="58">
        <f t="shared" si="143"/>
        <v>0</v>
      </c>
      <c r="K938" s="51" t="str">
        <f>IF('3. Input Data'!I946=0,"--",'3. Input Data'!I946)</f>
        <v>--</v>
      </c>
      <c r="L938" s="58">
        <f t="shared" si="144"/>
        <v>0</v>
      </c>
      <c r="M938" s="51" t="str">
        <f>IF('3. Input Data'!J946=0,"--",'3. Input Data'!J946)</f>
        <v>--</v>
      </c>
      <c r="N938" s="58">
        <f t="shared" si="145"/>
        <v>0</v>
      </c>
      <c r="O938" s="51" t="str">
        <f>IF('3. Input Data'!K946=0,"--",'3. Input Data'!K946)</f>
        <v>--</v>
      </c>
      <c r="P938" s="58">
        <f t="shared" si="146"/>
        <v>0</v>
      </c>
      <c r="Q938" s="51" t="str">
        <f>IF('3. Input Data'!L946=0,"--",'3. Input Data'!L946)</f>
        <v>--</v>
      </c>
      <c r="R938" s="58">
        <f t="shared" si="147"/>
        <v>0</v>
      </c>
      <c r="S938" s="74">
        <f t="shared" si="148"/>
        <v>0</v>
      </c>
      <c r="T938" s="58">
        <f t="shared" si="149"/>
        <v>0</v>
      </c>
    </row>
    <row r="939" spans="1:20" x14ac:dyDescent="0.2">
      <c r="A939" s="71">
        <v>932</v>
      </c>
      <c r="B939" s="39">
        <f>'3. Input Data'!B947</f>
        <v>0</v>
      </c>
      <c r="C939" s="51" t="str">
        <f>IF('3. Input Data'!D947=0,"--",'3. Input Data'!D947)</f>
        <v>--</v>
      </c>
      <c r="D939" s="58">
        <f t="shared" si="140"/>
        <v>0</v>
      </c>
      <c r="E939" s="74" t="str">
        <f>IF('3. Input Data'!E947=0,"--",'3. Input Data'!E947)</f>
        <v>--</v>
      </c>
      <c r="F939" s="58">
        <f t="shared" si="141"/>
        <v>0</v>
      </c>
      <c r="G939" s="51" t="str">
        <f>IF('3. Input Data'!G947=0,"--",'3. Input Data'!G947)</f>
        <v>--</v>
      </c>
      <c r="H939" s="58">
        <f t="shared" si="142"/>
        <v>0</v>
      </c>
      <c r="I939" s="51" t="str">
        <f>IF('3. Input Data'!H947=0,"--",'3. Input Data'!H947)</f>
        <v>--</v>
      </c>
      <c r="J939" s="58">
        <f t="shared" si="143"/>
        <v>0</v>
      </c>
      <c r="K939" s="51" t="str">
        <f>IF('3. Input Data'!I947=0,"--",'3. Input Data'!I947)</f>
        <v>--</v>
      </c>
      <c r="L939" s="58">
        <f t="shared" si="144"/>
        <v>0</v>
      </c>
      <c r="M939" s="51" t="str">
        <f>IF('3. Input Data'!J947=0,"--",'3. Input Data'!J947)</f>
        <v>--</v>
      </c>
      <c r="N939" s="58">
        <f t="shared" si="145"/>
        <v>0</v>
      </c>
      <c r="O939" s="51" t="str">
        <f>IF('3. Input Data'!K947=0,"--",'3. Input Data'!K947)</f>
        <v>--</v>
      </c>
      <c r="P939" s="58">
        <f t="shared" si="146"/>
        <v>0</v>
      </c>
      <c r="Q939" s="51" t="str">
        <f>IF('3. Input Data'!L947=0,"--",'3. Input Data'!L947)</f>
        <v>--</v>
      </c>
      <c r="R939" s="58">
        <f t="shared" si="147"/>
        <v>0</v>
      </c>
      <c r="S939" s="74">
        <f t="shared" si="148"/>
        <v>0</v>
      </c>
      <c r="T939" s="58">
        <f t="shared" si="149"/>
        <v>0</v>
      </c>
    </row>
    <row r="940" spans="1:20" x14ac:dyDescent="0.2">
      <c r="A940" s="71">
        <v>933</v>
      </c>
      <c r="B940" s="39">
        <f>'3. Input Data'!B948</f>
        <v>0</v>
      </c>
      <c r="C940" s="51" t="str">
        <f>IF('3. Input Data'!D948=0,"--",'3. Input Data'!D948)</f>
        <v>--</v>
      </c>
      <c r="D940" s="58">
        <f t="shared" si="140"/>
        <v>0</v>
      </c>
      <c r="E940" s="74" t="str">
        <f>IF('3. Input Data'!E948=0,"--",'3. Input Data'!E948)</f>
        <v>--</v>
      </c>
      <c r="F940" s="58">
        <f t="shared" si="141"/>
        <v>0</v>
      </c>
      <c r="G940" s="51" t="str">
        <f>IF('3. Input Data'!G948=0,"--",'3. Input Data'!G948)</f>
        <v>--</v>
      </c>
      <c r="H940" s="58">
        <f t="shared" si="142"/>
        <v>0</v>
      </c>
      <c r="I940" s="51" t="str">
        <f>IF('3. Input Data'!H948=0,"--",'3. Input Data'!H948)</f>
        <v>--</v>
      </c>
      <c r="J940" s="58">
        <f t="shared" si="143"/>
        <v>0</v>
      </c>
      <c r="K940" s="51" t="str">
        <f>IF('3. Input Data'!I948=0,"--",'3. Input Data'!I948)</f>
        <v>--</v>
      </c>
      <c r="L940" s="58">
        <f t="shared" si="144"/>
        <v>0</v>
      </c>
      <c r="M940" s="51" t="str">
        <f>IF('3. Input Data'!J948=0,"--",'3. Input Data'!J948)</f>
        <v>--</v>
      </c>
      <c r="N940" s="58">
        <f t="shared" si="145"/>
        <v>0</v>
      </c>
      <c r="O940" s="51" t="str">
        <f>IF('3. Input Data'!K948=0,"--",'3. Input Data'!K948)</f>
        <v>--</v>
      </c>
      <c r="P940" s="58">
        <f t="shared" si="146"/>
        <v>0</v>
      </c>
      <c r="Q940" s="51" t="str">
        <f>IF('3. Input Data'!L948=0,"--",'3. Input Data'!L948)</f>
        <v>--</v>
      </c>
      <c r="R940" s="58">
        <f t="shared" si="147"/>
        <v>0</v>
      </c>
      <c r="S940" s="74">
        <f t="shared" si="148"/>
        <v>0</v>
      </c>
      <c r="T940" s="58">
        <f t="shared" si="149"/>
        <v>0</v>
      </c>
    </row>
    <row r="941" spans="1:20" x14ac:dyDescent="0.2">
      <c r="A941" s="71">
        <v>934</v>
      </c>
      <c r="B941" s="39">
        <f>'3. Input Data'!B949</f>
        <v>0</v>
      </c>
      <c r="C941" s="51" t="str">
        <f>IF('3. Input Data'!D949=0,"--",'3. Input Data'!D949)</f>
        <v>--</v>
      </c>
      <c r="D941" s="58">
        <f t="shared" si="140"/>
        <v>0</v>
      </c>
      <c r="E941" s="74" t="str">
        <f>IF('3. Input Data'!E949=0,"--",'3. Input Data'!E949)</f>
        <v>--</v>
      </c>
      <c r="F941" s="58">
        <f t="shared" si="141"/>
        <v>0</v>
      </c>
      <c r="G941" s="51" t="str">
        <f>IF('3. Input Data'!G949=0,"--",'3. Input Data'!G949)</f>
        <v>--</v>
      </c>
      <c r="H941" s="58">
        <f t="shared" si="142"/>
        <v>0</v>
      </c>
      <c r="I941" s="51" t="str">
        <f>IF('3. Input Data'!H949=0,"--",'3. Input Data'!H949)</f>
        <v>--</v>
      </c>
      <c r="J941" s="58">
        <f t="shared" si="143"/>
        <v>0</v>
      </c>
      <c r="K941" s="51" t="str">
        <f>IF('3. Input Data'!I949=0,"--",'3. Input Data'!I949)</f>
        <v>--</v>
      </c>
      <c r="L941" s="58">
        <f t="shared" si="144"/>
        <v>0</v>
      </c>
      <c r="M941" s="51" t="str">
        <f>IF('3. Input Data'!J949=0,"--",'3. Input Data'!J949)</f>
        <v>--</v>
      </c>
      <c r="N941" s="58">
        <f t="shared" si="145"/>
        <v>0</v>
      </c>
      <c r="O941" s="51" t="str">
        <f>IF('3. Input Data'!K949=0,"--",'3. Input Data'!K949)</f>
        <v>--</v>
      </c>
      <c r="P941" s="58">
        <f t="shared" si="146"/>
        <v>0</v>
      </c>
      <c r="Q941" s="51" t="str">
        <f>IF('3. Input Data'!L949=0,"--",'3. Input Data'!L949)</f>
        <v>--</v>
      </c>
      <c r="R941" s="58">
        <f t="shared" si="147"/>
        <v>0</v>
      </c>
      <c r="S941" s="74">
        <f t="shared" si="148"/>
        <v>0</v>
      </c>
      <c r="T941" s="58">
        <f t="shared" si="149"/>
        <v>0</v>
      </c>
    </row>
    <row r="942" spans="1:20" x14ac:dyDescent="0.2">
      <c r="A942" s="71">
        <v>935</v>
      </c>
      <c r="B942" s="39">
        <f>'3. Input Data'!B950</f>
        <v>0</v>
      </c>
      <c r="C942" s="51" t="str">
        <f>IF('3. Input Data'!D950=0,"--",'3. Input Data'!D950)</f>
        <v>--</v>
      </c>
      <c r="D942" s="58">
        <f t="shared" si="140"/>
        <v>0</v>
      </c>
      <c r="E942" s="74" t="str">
        <f>IF('3. Input Data'!E950=0,"--",'3. Input Data'!E950)</f>
        <v>--</v>
      </c>
      <c r="F942" s="58">
        <f t="shared" si="141"/>
        <v>0</v>
      </c>
      <c r="G942" s="51" t="str">
        <f>IF('3. Input Data'!G950=0,"--",'3. Input Data'!G950)</f>
        <v>--</v>
      </c>
      <c r="H942" s="58">
        <f t="shared" si="142"/>
        <v>0</v>
      </c>
      <c r="I942" s="51" t="str">
        <f>IF('3. Input Data'!H950=0,"--",'3. Input Data'!H950)</f>
        <v>--</v>
      </c>
      <c r="J942" s="58">
        <f t="shared" si="143"/>
        <v>0</v>
      </c>
      <c r="K942" s="51" t="str">
        <f>IF('3. Input Data'!I950=0,"--",'3. Input Data'!I950)</f>
        <v>--</v>
      </c>
      <c r="L942" s="58">
        <f t="shared" si="144"/>
        <v>0</v>
      </c>
      <c r="M942" s="51" t="str">
        <f>IF('3. Input Data'!J950=0,"--",'3. Input Data'!J950)</f>
        <v>--</v>
      </c>
      <c r="N942" s="58">
        <f t="shared" si="145"/>
        <v>0</v>
      </c>
      <c r="O942" s="51" t="str">
        <f>IF('3. Input Data'!K950=0,"--",'3. Input Data'!K950)</f>
        <v>--</v>
      </c>
      <c r="P942" s="58">
        <f t="shared" si="146"/>
        <v>0</v>
      </c>
      <c r="Q942" s="51" t="str">
        <f>IF('3. Input Data'!L950=0,"--",'3. Input Data'!L950)</f>
        <v>--</v>
      </c>
      <c r="R942" s="58">
        <f t="shared" si="147"/>
        <v>0</v>
      </c>
      <c r="S942" s="74">
        <f t="shared" si="148"/>
        <v>0</v>
      </c>
      <c r="T942" s="58">
        <f t="shared" si="149"/>
        <v>0</v>
      </c>
    </row>
    <row r="943" spans="1:20" x14ac:dyDescent="0.2">
      <c r="A943" s="71">
        <v>936</v>
      </c>
      <c r="B943" s="39">
        <f>'3. Input Data'!B951</f>
        <v>0</v>
      </c>
      <c r="C943" s="51" t="str">
        <f>IF('3. Input Data'!D951=0,"--",'3. Input Data'!D951)</f>
        <v>--</v>
      </c>
      <c r="D943" s="58">
        <f t="shared" si="140"/>
        <v>0</v>
      </c>
      <c r="E943" s="74" t="str">
        <f>IF('3. Input Data'!E951=0,"--",'3. Input Data'!E951)</f>
        <v>--</v>
      </c>
      <c r="F943" s="58">
        <f t="shared" si="141"/>
        <v>0</v>
      </c>
      <c r="G943" s="51" t="str">
        <f>IF('3. Input Data'!G951=0,"--",'3. Input Data'!G951)</f>
        <v>--</v>
      </c>
      <c r="H943" s="58">
        <f t="shared" si="142"/>
        <v>0</v>
      </c>
      <c r="I943" s="51" t="str">
        <f>IF('3. Input Data'!H951=0,"--",'3. Input Data'!H951)</f>
        <v>--</v>
      </c>
      <c r="J943" s="58">
        <f t="shared" si="143"/>
        <v>0</v>
      </c>
      <c r="K943" s="51" t="str">
        <f>IF('3. Input Data'!I951=0,"--",'3. Input Data'!I951)</f>
        <v>--</v>
      </c>
      <c r="L943" s="58">
        <f t="shared" si="144"/>
        <v>0</v>
      </c>
      <c r="M943" s="51" t="str">
        <f>IF('3. Input Data'!J951=0,"--",'3. Input Data'!J951)</f>
        <v>--</v>
      </c>
      <c r="N943" s="58">
        <f t="shared" si="145"/>
        <v>0</v>
      </c>
      <c r="O943" s="51" t="str">
        <f>IF('3. Input Data'!K951=0,"--",'3. Input Data'!K951)</f>
        <v>--</v>
      </c>
      <c r="P943" s="58">
        <f t="shared" si="146"/>
        <v>0</v>
      </c>
      <c r="Q943" s="51" t="str">
        <f>IF('3. Input Data'!L951=0,"--",'3. Input Data'!L951)</f>
        <v>--</v>
      </c>
      <c r="R943" s="58">
        <f t="shared" si="147"/>
        <v>0</v>
      </c>
      <c r="S943" s="74">
        <f t="shared" si="148"/>
        <v>0</v>
      </c>
      <c r="T943" s="58">
        <f t="shared" si="149"/>
        <v>0</v>
      </c>
    </row>
    <row r="944" spans="1:20" x14ac:dyDescent="0.2">
      <c r="A944" s="71">
        <v>937</v>
      </c>
      <c r="B944" s="39">
        <f>'3. Input Data'!B952</f>
        <v>0</v>
      </c>
      <c r="C944" s="51" t="str">
        <f>IF('3. Input Data'!D952=0,"--",'3. Input Data'!D952)</f>
        <v>--</v>
      </c>
      <c r="D944" s="58">
        <f t="shared" si="140"/>
        <v>0</v>
      </c>
      <c r="E944" s="74" t="str">
        <f>IF('3. Input Data'!E952=0,"--",'3. Input Data'!E952)</f>
        <v>--</v>
      </c>
      <c r="F944" s="58">
        <f t="shared" si="141"/>
        <v>0</v>
      </c>
      <c r="G944" s="51" t="str">
        <f>IF('3. Input Data'!G952=0,"--",'3. Input Data'!G952)</f>
        <v>--</v>
      </c>
      <c r="H944" s="58">
        <f t="shared" si="142"/>
        <v>0</v>
      </c>
      <c r="I944" s="51" t="str">
        <f>IF('3. Input Data'!H952=0,"--",'3. Input Data'!H952)</f>
        <v>--</v>
      </c>
      <c r="J944" s="58">
        <f t="shared" si="143"/>
        <v>0</v>
      </c>
      <c r="K944" s="51" t="str">
        <f>IF('3. Input Data'!I952=0,"--",'3. Input Data'!I952)</f>
        <v>--</v>
      </c>
      <c r="L944" s="58">
        <f t="shared" si="144"/>
        <v>0</v>
      </c>
      <c r="M944" s="51" t="str">
        <f>IF('3. Input Data'!J952=0,"--",'3. Input Data'!J952)</f>
        <v>--</v>
      </c>
      <c r="N944" s="58">
        <f t="shared" si="145"/>
        <v>0</v>
      </c>
      <c r="O944" s="51" t="str">
        <f>IF('3. Input Data'!K952=0,"--",'3. Input Data'!K952)</f>
        <v>--</v>
      </c>
      <c r="P944" s="58">
        <f t="shared" si="146"/>
        <v>0</v>
      </c>
      <c r="Q944" s="51" t="str">
        <f>IF('3. Input Data'!L952=0,"--",'3. Input Data'!L952)</f>
        <v>--</v>
      </c>
      <c r="R944" s="58">
        <f t="shared" si="147"/>
        <v>0</v>
      </c>
      <c r="S944" s="74">
        <f t="shared" si="148"/>
        <v>0</v>
      </c>
      <c r="T944" s="58">
        <f t="shared" si="149"/>
        <v>0</v>
      </c>
    </row>
    <row r="945" spans="1:20" x14ac:dyDescent="0.2">
      <c r="A945" s="71">
        <v>938</v>
      </c>
      <c r="B945" s="39">
        <f>'3. Input Data'!B953</f>
        <v>0</v>
      </c>
      <c r="C945" s="51" t="str">
        <f>IF('3. Input Data'!D953=0,"--",'3. Input Data'!D953)</f>
        <v>--</v>
      </c>
      <c r="D945" s="58">
        <f t="shared" si="140"/>
        <v>0</v>
      </c>
      <c r="E945" s="74" t="str">
        <f>IF('3. Input Data'!E953=0,"--",'3. Input Data'!E953)</f>
        <v>--</v>
      </c>
      <c r="F945" s="58">
        <f t="shared" si="141"/>
        <v>0</v>
      </c>
      <c r="G945" s="51" t="str">
        <f>IF('3. Input Data'!G953=0,"--",'3. Input Data'!G953)</f>
        <v>--</v>
      </c>
      <c r="H945" s="58">
        <f t="shared" si="142"/>
        <v>0</v>
      </c>
      <c r="I945" s="51" t="str">
        <f>IF('3. Input Data'!H953=0,"--",'3. Input Data'!H953)</f>
        <v>--</v>
      </c>
      <c r="J945" s="58">
        <f t="shared" si="143"/>
        <v>0</v>
      </c>
      <c r="K945" s="51" t="str">
        <f>IF('3. Input Data'!I953=0,"--",'3. Input Data'!I953)</f>
        <v>--</v>
      </c>
      <c r="L945" s="58">
        <f t="shared" si="144"/>
        <v>0</v>
      </c>
      <c r="M945" s="51" t="str">
        <f>IF('3. Input Data'!J953=0,"--",'3. Input Data'!J953)</f>
        <v>--</v>
      </c>
      <c r="N945" s="58">
        <f t="shared" si="145"/>
        <v>0</v>
      </c>
      <c r="O945" s="51" t="str">
        <f>IF('3. Input Data'!K953=0,"--",'3. Input Data'!K953)</f>
        <v>--</v>
      </c>
      <c r="P945" s="58">
        <f t="shared" si="146"/>
        <v>0</v>
      </c>
      <c r="Q945" s="51" t="str">
        <f>IF('3. Input Data'!L953=0,"--",'3. Input Data'!L953)</f>
        <v>--</v>
      </c>
      <c r="R945" s="58">
        <f t="shared" si="147"/>
        <v>0</v>
      </c>
      <c r="S945" s="74">
        <f t="shared" si="148"/>
        <v>0</v>
      </c>
      <c r="T945" s="58">
        <f t="shared" si="149"/>
        <v>0</v>
      </c>
    </row>
    <row r="946" spans="1:20" x14ac:dyDescent="0.2">
      <c r="A946" s="71">
        <v>939</v>
      </c>
      <c r="B946" s="39">
        <f>'3. Input Data'!B954</f>
        <v>0</v>
      </c>
      <c r="C946" s="51" t="str">
        <f>IF('3. Input Data'!D954=0,"--",'3. Input Data'!D954)</f>
        <v>--</v>
      </c>
      <c r="D946" s="58">
        <f t="shared" si="140"/>
        <v>0</v>
      </c>
      <c r="E946" s="74" t="str">
        <f>IF('3. Input Data'!E954=0,"--",'3. Input Data'!E954)</f>
        <v>--</v>
      </c>
      <c r="F946" s="58">
        <f t="shared" si="141"/>
        <v>0</v>
      </c>
      <c r="G946" s="51" t="str">
        <f>IF('3. Input Data'!G954=0,"--",'3. Input Data'!G954)</f>
        <v>--</v>
      </c>
      <c r="H946" s="58">
        <f t="shared" si="142"/>
        <v>0</v>
      </c>
      <c r="I946" s="51" t="str">
        <f>IF('3. Input Data'!H954=0,"--",'3. Input Data'!H954)</f>
        <v>--</v>
      </c>
      <c r="J946" s="58">
        <f t="shared" si="143"/>
        <v>0</v>
      </c>
      <c r="K946" s="51" t="str">
        <f>IF('3. Input Data'!I954=0,"--",'3. Input Data'!I954)</f>
        <v>--</v>
      </c>
      <c r="L946" s="58">
        <f t="shared" si="144"/>
        <v>0</v>
      </c>
      <c r="M946" s="51" t="str">
        <f>IF('3. Input Data'!J954=0,"--",'3. Input Data'!J954)</f>
        <v>--</v>
      </c>
      <c r="N946" s="58">
        <f t="shared" si="145"/>
        <v>0</v>
      </c>
      <c r="O946" s="51" t="str">
        <f>IF('3. Input Data'!K954=0,"--",'3. Input Data'!K954)</f>
        <v>--</v>
      </c>
      <c r="P946" s="58">
        <f t="shared" si="146"/>
        <v>0</v>
      </c>
      <c r="Q946" s="51" t="str">
        <f>IF('3. Input Data'!L954=0,"--",'3. Input Data'!L954)</f>
        <v>--</v>
      </c>
      <c r="R946" s="58">
        <f t="shared" si="147"/>
        <v>0</v>
      </c>
      <c r="S946" s="74">
        <f t="shared" si="148"/>
        <v>0</v>
      </c>
      <c r="T946" s="58">
        <f t="shared" si="149"/>
        <v>0</v>
      </c>
    </row>
    <row r="947" spans="1:20" x14ac:dyDescent="0.2">
      <c r="A947" s="71">
        <v>940</v>
      </c>
      <c r="B947" s="39">
        <f>'3. Input Data'!B955</f>
        <v>0</v>
      </c>
      <c r="C947" s="51" t="str">
        <f>IF('3. Input Data'!D955=0,"--",'3. Input Data'!D955)</f>
        <v>--</v>
      </c>
      <c r="D947" s="58">
        <f t="shared" si="140"/>
        <v>0</v>
      </c>
      <c r="E947" s="74" t="str">
        <f>IF('3. Input Data'!E955=0,"--",'3. Input Data'!E955)</f>
        <v>--</v>
      </c>
      <c r="F947" s="58">
        <f t="shared" si="141"/>
        <v>0</v>
      </c>
      <c r="G947" s="51" t="str">
        <f>IF('3. Input Data'!G955=0,"--",'3. Input Data'!G955)</f>
        <v>--</v>
      </c>
      <c r="H947" s="58">
        <f t="shared" si="142"/>
        <v>0</v>
      </c>
      <c r="I947" s="51" t="str">
        <f>IF('3. Input Data'!H955=0,"--",'3. Input Data'!H955)</f>
        <v>--</v>
      </c>
      <c r="J947" s="58">
        <f t="shared" si="143"/>
        <v>0</v>
      </c>
      <c r="K947" s="51" t="str">
        <f>IF('3. Input Data'!I955=0,"--",'3. Input Data'!I955)</f>
        <v>--</v>
      </c>
      <c r="L947" s="58">
        <f t="shared" si="144"/>
        <v>0</v>
      </c>
      <c r="M947" s="51" t="str">
        <f>IF('3. Input Data'!J955=0,"--",'3. Input Data'!J955)</f>
        <v>--</v>
      </c>
      <c r="N947" s="58">
        <f t="shared" si="145"/>
        <v>0</v>
      </c>
      <c r="O947" s="51" t="str">
        <f>IF('3. Input Data'!K955=0,"--",'3. Input Data'!K955)</f>
        <v>--</v>
      </c>
      <c r="P947" s="58">
        <f t="shared" si="146"/>
        <v>0</v>
      </c>
      <c r="Q947" s="51" t="str">
        <f>IF('3. Input Data'!L955=0,"--",'3. Input Data'!L955)</f>
        <v>--</v>
      </c>
      <c r="R947" s="58">
        <f t="shared" si="147"/>
        <v>0</v>
      </c>
      <c r="S947" s="74">
        <f t="shared" si="148"/>
        <v>0</v>
      </c>
      <c r="T947" s="58">
        <f t="shared" si="149"/>
        <v>0</v>
      </c>
    </row>
    <row r="948" spans="1:20" x14ac:dyDescent="0.2">
      <c r="A948" s="71">
        <v>941</v>
      </c>
      <c r="B948" s="39">
        <f>'3. Input Data'!B956</f>
        <v>0</v>
      </c>
      <c r="C948" s="51" t="str">
        <f>IF('3. Input Data'!D956=0,"--",'3. Input Data'!D956)</f>
        <v>--</v>
      </c>
      <c r="D948" s="58">
        <f t="shared" si="140"/>
        <v>0</v>
      </c>
      <c r="E948" s="74" t="str">
        <f>IF('3. Input Data'!E956=0,"--",'3. Input Data'!E956)</f>
        <v>--</v>
      </c>
      <c r="F948" s="58">
        <f t="shared" si="141"/>
        <v>0</v>
      </c>
      <c r="G948" s="51" t="str">
        <f>IF('3. Input Data'!G956=0,"--",'3. Input Data'!G956)</f>
        <v>--</v>
      </c>
      <c r="H948" s="58">
        <f t="shared" si="142"/>
        <v>0</v>
      </c>
      <c r="I948" s="51" t="str">
        <f>IF('3. Input Data'!H956=0,"--",'3. Input Data'!H956)</f>
        <v>--</v>
      </c>
      <c r="J948" s="58">
        <f t="shared" si="143"/>
        <v>0</v>
      </c>
      <c r="K948" s="51" t="str">
        <f>IF('3. Input Data'!I956=0,"--",'3. Input Data'!I956)</f>
        <v>--</v>
      </c>
      <c r="L948" s="58">
        <f t="shared" si="144"/>
        <v>0</v>
      </c>
      <c r="M948" s="51" t="str">
        <f>IF('3. Input Data'!J956=0,"--",'3. Input Data'!J956)</f>
        <v>--</v>
      </c>
      <c r="N948" s="58">
        <f t="shared" si="145"/>
        <v>0</v>
      </c>
      <c r="O948" s="51" t="str">
        <f>IF('3. Input Data'!K956=0,"--",'3. Input Data'!K956)</f>
        <v>--</v>
      </c>
      <c r="P948" s="58">
        <f t="shared" si="146"/>
        <v>0</v>
      </c>
      <c r="Q948" s="51" t="str">
        <f>IF('3. Input Data'!L956=0,"--",'3. Input Data'!L956)</f>
        <v>--</v>
      </c>
      <c r="R948" s="58">
        <f t="shared" si="147"/>
        <v>0</v>
      </c>
      <c r="S948" s="74">
        <f t="shared" si="148"/>
        <v>0</v>
      </c>
      <c r="T948" s="58">
        <f t="shared" si="149"/>
        <v>0</v>
      </c>
    </row>
    <row r="949" spans="1:20" x14ac:dyDescent="0.2">
      <c r="A949" s="71">
        <v>942</v>
      </c>
      <c r="B949" s="39">
        <f>'3. Input Data'!B957</f>
        <v>0</v>
      </c>
      <c r="C949" s="51" t="str">
        <f>IF('3. Input Data'!D957=0,"--",'3. Input Data'!D957)</f>
        <v>--</v>
      </c>
      <c r="D949" s="58">
        <f t="shared" si="140"/>
        <v>0</v>
      </c>
      <c r="E949" s="74" t="str">
        <f>IF('3. Input Data'!E957=0,"--",'3. Input Data'!E957)</f>
        <v>--</v>
      </c>
      <c r="F949" s="58">
        <f t="shared" si="141"/>
        <v>0</v>
      </c>
      <c r="G949" s="51" t="str">
        <f>IF('3. Input Data'!G957=0,"--",'3. Input Data'!G957)</f>
        <v>--</v>
      </c>
      <c r="H949" s="58">
        <f t="shared" si="142"/>
        <v>0</v>
      </c>
      <c r="I949" s="51" t="str">
        <f>IF('3. Input Data'!H957=0,"--",'3. Input Data'!H957)</f>
        <v>--</v>
      </c>
      <c r="J949" s="58">
        <f t="shared" si="143"/>
        <v>0</v>
      </c>
      <c r="K949" s="51" t="str">
        <f>IF('3. Input Data'!I957=0,"--",'3. Input Data'!I957)</f>
        <v>--</v>
      </c>
      <c r="L949" s="58">
        <f t="shared" si="144"/>
        <v>0</v>
      </c>
      <c r="M949" s="51" t="str">
        <f>IF('3. Input Data'!J957=0,"--",'3. Input Data'!J957)</f>
        <v>--</v>
      </c>
      <c r="N949" s="58">
        <f t="shared" si="145"/>
        <v>0</v>
      </c>
      <c r="O949" s="51" t="str">
        <f>IF('3. Input Data'!K957=0,"--",'3. Input Data'!K957)</f>
        <v>--</v>
      </c>
      <c r="P949" s="58">
        <f t="shared" si="146"/>
        <v>0</v>
      </c>
      <c r="Q949" s="51" t="str">
        <f>IF('3. Input Data'!L957=0,"--",'3. Input Data'!L957)</f>
        <v>--</v>
      </c>
      <c r="R949" s="58">
        <f t="shared" si="147"/>
        <v>0</v>
      </c>
      <c r="S949" s="74">
        <f t="shared" si="148"/>
        <v>0</v>
      </c>
      <c r="T949" s="58">
        <f t="shared" si="149"/>
        <v>0</v>
      </c>
    </row>
    <row r="950" spans="1:20" x14ac:dyDescent="0.2">
      <c r="A950" s="71">
        <v>943</v>
      </c>
      <c r="B950" s="39">
        <f>'3. Input Data'!B958</f>
        <v>0</v>
      </c>
      <c r="C950" s="51" t="str">
        <f>IF('3. Input Data'!D958=0,"--",'3. Input Data'!D958)</f>
        <v>--</v>
      </c>
      <c r="D950" s="58">
        <f t="shared" si="140"/>
        <v>0</v>
      </c>
      <c r="E950" s="74" t="str">
        <f>IF('3. Input Data'!E958=0,"--",'3. Input Data'!E958)</f>
        <v>--</v>
      </c>
      <c r="F950" s="58">
        <f t="shared" si="141"/>
        <v>0</v>
      </c>
      <c r="G950" s="51" t="str">
        <f>IF('3. Input Data'!G958=0,"--",'3. Input Data'!G958)</f>
        <v>--</v>
      </c>
      <c r="H950" s="58">
        <f t="shared" si="142"/>
        <v>0</v>
      </c>
      <c r="I950" s="51" t="str">
        <f>IF('3. Input Data'!H958=0,"--",'3. Input Data'!H958)</f>
        <v>--</v>
      </c>
      <c r="J950" s="58">
        <f t="shared" si="143"/>
        <v>0</v>
      </c>
      <c r="K950" s="51" t="str">
        <f>IF('3. Input Data'!I958=0,"--",'3. Input Data'!I958)</f>
        <v>--</v>
      </c>
      <c r="L950" s="58">
        <f t="shared" si="144"/>
        <v>0</v>
      </c>
      <c r="M950" s="51" t="str">
        <f>IF('3. Input Data'!J958=0,"--",'3. Input Data'!J958)</f>
        <v>--</v>
      </c>
      <c r="N950" s="58">
        <f t="shared" si="145"/>
        <v>0</v>
      </c>
      <c r="O950" s="51" t="str">
        <f>IF('3. Input Data'!K958=0,"--",'3. Input Data'!K958)</f>
        <v>--</v>
      </c>
      <c r="P950" s="58">
        <f t="shared" si="146"/>
        <v>0</v>
      </c>
      <c r="Q950" s="51" t="str">
        <f>IF('3. Input Data'!L958=0,"--",'3. Input Data'!L958)</f>
        <v>--</v>
      </c>
      <c r="R950" s="58">
        <f t="shared" si="147"/>
        <v>0</v>
      </c>
      <c r="S950" s="74">
        <f t="shared" si="148"/>
        <v>0</v>
      </c>
      <c r="T950" s="58">
        <f t="shared" si="149"/>
        <v>0</v>
      </c>
    </row>
    <row r="951" spans="1:20" x14ac:dyDescent="0.2">
      <c r="A951" s="71">
        <v>944</v>
      </c>
      <c r="B951" s="39">
        <f>'3. Input Data'!B959</f>
        <v>0</v>
      </c>
      <c r="C951" s="51" t="str">
        <f>IF('3. Input Data'!D959=0,"--",'3. Input Data'!D959)</f>
        <v>--</v>
      </c>
      <c r="D951" s="58">
        <f t="shared" si="140"/>
        <v>0</v>
      </c>
      <c r="E951" s="74" t="str">
        <f>IF('3. Input Data'!E959=0,"--",'3. Input Data'!E959)</f>
        <v>--</v>
      </c>
      <c r="F951" s="58">
        <f t="shared" si="141"/>
        <v>0</v>
      </c>
      <c r="G951" s="51" t="str">
        <f>IF('3. Input Data'!G959=0,"--",'3. Input Data'!G959)</f>
        <v>--</v>
      </c>
      <c r="H951" s="58">
        <f t="shared" si="142"/>
        <v>0</v>
      </c>
      <c r="I951" s="51" t="str">
        <f>IF('3. Input Data'!H959=0,"--",'3. Input Data'!H959)</f>
        <v>--</v>
      </c>
      <c r="J951" s="58">
        <f t="shared" si="143"/>
        <v>0</v>
      </c>
      <c r="K951" s="51" t="str">
        <f>IF('3. Input Data'!I959=0,"--",'3. Input Data'!I959)</f>
        <v>--</v>
      </c>
      <c r="L951" s="58">
        <f t="shared" si="144"/>
        <v>0</v>
      </c>
      <c r="M951" s="51" t="str">
        <f>IF('3. Input Data'!J959=0,"--",'3. Input Data'!J959)</f>
        <v>--</v>
      </c>
      <c r="N951" s="58">
        <f t="shared" si="145"/>
        <v>0</v>
      </c>
      <c r="O951" s="51" t="str">
        <f>IF('3. Input Data'!K959=0,"--",'3. Input Data'!K959)</f>
        <v>--</v>
      </c>
      <c r="P951" s="58">
        <f t="shared" si="146"/>
        <v>0</v>
      </c>
      <c r="Q951" s="51" t="str">
        <f>IF('3. Input Data'!L959=0,"--",'3. Input Data'!L959)</f>
        <v>--</v>
      </c>
      <c r="R951" s="58">
        <f t="shared" si="147"/>
        <v>0</v>
      </c>
      <c r="S951" s="74">
        <f t="shared" si="148"/>
        <v>0</v>
      </c>
      <c r="T951" s="58">
        <f t="shared" si="149"/>
        <v>0</v>
      </c>
    </row>
    <row r="952" spans="1:20" x14ac:dyDescent="0.2">
      <c r="A952" s="71">
        <v>945</v>
      </c>
      <c r="B952" s="39">
        <f>'3. Input Data'!B960</f>
        <v>0</v>
      </c>
      <c r="C952" s="51" t="str">
        <f>IF('3. Input Data'!D960=0,"--",'3. Input Data'!D960)</f>
        <v>--</v>
      </c>
      <c r="D952" s="58">
        <f t="shared" si="140"/>
        <v>0</v>
      </c>
      <c r="E952" s="74" t="str">
        <f>IF('3. Input Data'!E960=0,"--",'3. Input Data'!E960)</f>
        <v>--</v>
      </c>
      <c r="F952" s="58">
        <f t="shared" si="141"/>
        <v>0</v>
      </c>
      <c r="G952" s="51" t="str">
        <f>IF('3. Input Data'!G960=0,"--",'3. Input Data'!G960)</f>
        <v>--</v>
      </c>
      <c r="H952" s="58">
        <f t="shared" si="142"/>
        <v>0</v>
      </c>
      <c r="I952" s="51" t="str">
        <f>IF('3. Input Data'!H960=0,"--",'3. Input Data'!H960)</f>
        <v>--</v>
      </c>
      <c r="J952" s="58">
        <f t="shared" si="143"/>
        <v>0</v>
      </c>
      <c r="K952" s="51" t="str">
        <f>IF('3. Input Data'!I960=0,"--",'3. Input Data'!I960)</f>
        <v>--</v>
      </c>
      <c r="L952" s="58">
        <f t="shared" si="144"/>
        <v>0</v>
      </c>
      <c r="M952" s="51" t="str">
        <f>IF('3. Input Data'!J960=0,"--",'3. Input Data'!J960)</f>
        <v>--</v>
      </c>
      <c r="N952" s="58">
        <f t="shared" si="145"/>
        <v>0</v>
      </c>
      <c r="O952" s="51" t="str">
        <f>IF('3. Input Data'!K960=0,"--",'3. Input Data'!K960)</f>
        <v>--</v>
      </c>
      <c r="P952" s="58">
        <f t="shared" si="146"/>
        <v>0</v>
      </c>
      <c r="Q952" s="51" t="str">
        <f>IF('3. Input Data'!L960=0,"--",'3. Input Data'!L960)</f>
        <v>--</v>
      </c>
      <c r="R952" s="58">
        <f t="shared" si="147"/>
        <v>0</v>
      </c>
      <c r="S952" s="74">
        <f t="shared" si="148"/>
        <v>0</v>
      </c>
      <c r="T952" s="58">
        <f t="shared" si="149"/>
        <v>0</v>
      </c>
    </row>
    <row r="953" spans="1:20" x14ac:dyDescent="0.2">
      <c r="A953" s="71">
        <v>946</v>
      </c>
      <c r="B953" s="39">
        <f>'3. Input Data'!B961</f>
        <v>0</v>
      </c>
      <c r="C953" s="51" t="str">
        <f>IF('3. Input Data'!D961=0,"--",'3. Input Data'!D961)</f>
        <v>--</v>
      </c>
      <c r="D953" s="58">
        <f t="shared" si="140"/>
        <v>0</v>
      </c>
      <c r="E953" s="74" t="str">
        <f>IF('3. Input Data'!E961=0,"--",'3. Input Data'!E961)</f>
        <v>--</v>
      </c>
      <c r="F953" s="58">
        <f t="shared" si="141"/>
        <v>0</v>
      </c>
      <c r="G953" s="51" t="str">
        <f>IF('3. Input Data'!G961=0,"--",'3. Input Data'!G961)</f>
        <v>--</v>
      </c>
      <c r="H953" s="58">
        <f t="shared" si="142"/>
        <v>0</v>
      </c>
      <c r="I953" s="51" t="str">
        <f>IF('3. Input Data'!H961=0,"--",'3. Input Data'!H961)</f>
        <v>--</v>
      </c>
      <c r="J953" s="58">
        <f t="shared" si="143"/>
        <v>0</v>
      </c>
      <c r="K953" s="51" t="str">
        <f>IF('3. Input Data'!I961=0,"--",'3. Input Data'!I961)</f>
        <v>--</v>
      </c>
      <c r="L953" s="58">
        <f t="shared" si="144"/>
        <v>0</v>
      </c>
      <c r="M953" s="51" t="str">
        <f>IF('3. Input Data'!J961=0,"--",'3. Input Data'!J961)</f>
        <v>--</v>
      </c>
      <c r="N953" s="58">
        <f t="shared" si="145"/>
        <v>0</v>
      </c>
      <c r="O953" s="51" t="str">
        <f>IF('3. Input Data'!K961=0,"--",'3. Input Data'!K961)</f>
        <v>--</v>
      </c>
      <c r="P953" s="58">
        <f t="shared" si="146"/>
        <v>0</v>
      </c>
      <c r="Q953" s="51" t="str">
        <f>IF('3. Input Data'!L961=0,"--",'3. Input Data'!L961)</f>
        <v>--</v>
      </c>
      <c r="R953" s="58">
        <f t="shared" si="147"/>
        <v>0</v>
      </c>
      <c r="S953" s="74">
        <f t="shared" si="148"/>
        <v>0</v>
      </c>
      <c r="T953" s="58">
        <f t="shared" si="149"/>
        <v>0</v>
      </c>
    </row>
    <row r="954" spans="1:20" x14ac:dyDescent="0.2">
      <c r="A954" s="71">
        <v>947</v>
      </c>
      <c r="B954" s="39">
        <f>'3. Input Data'!B962</f>
        <v>0</v>
      </c>
      <c r="C954" s="51" t="str">
        <f>IF('3. Input Data'!D962=0,"--",'3. Input Data'!D962)</f>
        <v>--</v>
      </c>
      <c r="D954" s="58">
        <f t="shared" si="140"/>
        <v>0</v>
      </c>
      <c r="E954" s="74" t="str">
        <f>IF('3. Input Data'!E962=0,"--",'3. Input Data'!E962)</f>
        <v>--</v>
      </c>
      <c r="F954" s="58">
        <f t="shared" si="141"/>
        <v>0</v>
      </c>
      <c r="G954" s="51" t="str">
        <f>IF('3. Input Data'!G962=0,"--",'3. Input Data'!G962)</f>
        <v>--</v>
      </c>
      <c r="H954" s="58">
        <f t="shared" si="142"/>
        <v>0</v>
      </c>
      <c r="I954" s="51" t="str">
        <f>IF('3. Input Data'!H962=0,"--",'3. Input Data'!H962)</f>
        <v>--</v>
      </c>
      <c r="J954" s="58">
        <f t="shared" si="143"/>
        <v>0</v>
      </c>
      <c r="K954" s="51" t="str">
        <f>IF('3. Input Data'!I962=0,"--",'3. Input Data'!I962)</f>
        <v>--</v>
      </c>
      <c r="L954" s="58">
        <f t="shared" si="144"/>
        <v>0</v>
      </c>
      <c r="M954" s="51" t="str">
        <f>IF('3. Input Data'!J962=0,"--",'3. Input Data'!J962)</f>
        <v>--</v>
      </c>
      <c r="N954" s="58">
        <f t="shared" si="145"/>
        <v>0</v>
      </c>
      <c r="O954" s="51" t="str">
        <f>IF('3. Input Data'!K962=0,"--",'3. Input Data'!K962)</f>
        <v>--</v>
      </c>
      <c r="P954" s="58">
        <f t="shared" si="146"/>
        <v>0</v>
      </c>
      <c r="Q954" s="51" t="str">
        <f>IF('3. Input Data'!L962=0,"--",'3. Input Data'!L962)</f>
        <v>--</v>
      </c>
      <c r="R954" s="58">
        <f t="shared" si="147"/>
        <v>0</v>
      </c>
      <c r="S954" s="74">
        <f t="shared" si="148"/>
        <v>0</v>
      </c>
      <c r="T954" s="58">
        <f t="shared" si="149"/>
        <v>0</v>
      </c>
    </row>
    <row r="955" spans="1:20" x14ac:dyDescent="0.2">
      <c r="A955" s="71">
        <v>948</v>
      </c>
      <c r="B955" s="39">
        <f>'3. Input Data'!B963</f>
        <v>0</v>
      </c>
      <c r="C955" s="51" t="str">
        <f>IF('3. Input Data'!D963=0,"--",'3. Input Data'!D963)</f>
        <v>--</v>
      </c>
      <c r="D955" s="58">
        <f t="shared" si="140"/>
        <v>0</v>
      </c>
      <c r="E955" s="74" t="str">
        <f>IF('3. Input Data'!E963=0,"--",'3. Input Data'!E963)</f>
        <v>--</v>
      </c>
      <c r="F955" s="58">
        <f t="shared" si="141"/>
        <v>0</v>
      </c>
      <c r="G955" s="51" t="str">
        <f>IF('3. Input Data'!G963=0,"--",'3. Input Data'!G963)</f>
        <v>--</v>
      </c>
      <c r="H955" s="58">
        <f t="shared" si="142"/>
        <v>0</v>
      </c>
      <c r="I955" s="51" t="str">
        <f>IF('3. Input Data'!H963=0,"--",'3. Input Data'!H963)</f>
        <v>--</v>
      </c>
      <c r="J955" s="58">
        <f t="shared" si="143"/>
        <v>0</v>
      </c>
      <c r="K955" s="51" t="str">
        <f>IF('3. Input Data'!I963=0,"--",'3. Input Data'!I963)</f>
        <v>--</v>
      </c>
      <c r="L955" s="58">
        <f t="shared" si="144"/>
        <v>0</v>
      </c>
      <c r="M955" s="51" t="str">
        <f>IF('3. Input Data'!J963=0,"--",'3. Input Data'!J963)</f>
        <v>--</v>
      </c>
      <c r="N955" s="58">
        <f t="shared" si="145"/>
        <v>0</v>
      </c>
      <c r="O955" s="51" t="str">
        <f>IF('3. Input Data'!K963=0,"--",'3. Input Data'!K963)</f>
        <v>--</v>
      </c>
      <c r="P955" s="58">
        <f t="shared" si="146"/>
        <v>0</v>
      </c>
      <c r="Q955" s="51" t="str">
        <f>IF('3. Input Data'!L963=0,"--",'3. Input Data'!L963)</f>
        <v>--</v>
      </c>
      <c r="R955" s="58">
        <f t="shared" si="147"/>
        <v>0</v>
      </c>
      <c r="S955" s="74">
        <f t="shared" si="148"/>
        <v>0</v>
      </c>
      <c r="T955" s="58">
        <f t="shared" si="149"/>
        <v>0</v>
      </c>
    </row>
    <row r="956" spans="1:20" x14ac:dyDescent="0.2">
      <c r="A956" s="71">
        <v>949</v>
      </c>
      <c r="B956" s="39">
        <f>'3. Input Data'!B964</f>
        <v>0</v>
      </c>
      <c r="C956" s="51" t="str">
        <f>IF('3. Input Data'!D964=0,"--",'3. Input Data'!D964)</f>
        <v>--</v>
      </c>
      <c r="D956" s="58">
        <f t="shared" si="140"/>
        <v>0</v>
      </c>
      <c r="E956" s="74" t="str">
        <f>IF('3. Input Data'!E964=0,"--",'3. Input Data'!E964)</f>
        <v>--</v>
      </c>
      <c r="F956" s="58">
        <f t="shared" si="141"/>
        <v>0</v>
      </c>
      <c r="G956" s="51" t="str">
        <f>IF('3. Input Data'!G964=0,"--",'3. Input Data'!G964)</f>
        <v>--</v>
      </c>
      <c r="H956" s="58">
        <f t="shared" si="142"/>
        <v>0</v>
      </c>
      <c r="I956" s="51" t="str">
        <f>IF('3. Input Data'!H964=0,"--",'3. Input Data'!H964)</f>
        <v>--</v>
      </c>
      <c r="J956" s="58">
        <f t="shared" si="143"/>
        <v>0</v>
      </c>
      <c r="K956" s="51" t="str">
        <f>IF('3. Input Data'!I964=0,"--",'3. Input Data'!I964)</f>
        <v>--</v>
      </c>
      <c r="L956" s="58">
        <f t="shared" si="144"/>
        <v>0</v>
      </c>
      <c r="M956" s="51" t="str">
        <f>IF('3. Input Data'!J964=0,"--",'3. Input Data'!J964)</f>
        <v>--</v>
      </c>
      <c r="N956" s="58">
        <f t="shared" si="145"/>
        <v>0</v>
      </c>
      <c r="O956" s="51" t="str">
        <f>IF('3. Input Data'!K964=0,"--",'3. Input Data'!K964)</f>
        <v>--</v>
      </c>
      <c r="P956" s="58">
        <f t="shared" si="146"/>
        <v>0</v>
      </c>
      <c r="Q956" s="51" t="str">
        <f>IF('3. Input Data'!L964=0,"--",'3. Input Data'!L964)</f>
        <v>--</v>
      </c>
      <c r="R956" s="58">
        <f t="shared" si="147"/>
        <v>0</v>
      </c>
      <c r="S956" s="74">
        <f t="shared" si="148"/>
        <v>0</v>
      </c>
      <c r="T956" s="58">
        <f t="shared" si="149"/>
        <v>0</v>
      </c>
    </row>
    <row r="957" spans="1:20" x14ac:dyDescent="0.2">
      <c r="A957" s="71">
        <v>950</v>
      </c>
      <c r="B957" s="39">
        <f>'3. Input Data'!B965</f>
        <v>0</v>
      </c>
      <c r="C957" s="51" t="str">
        <f>IF('3. Input Data'!D965=0,"--",'3. Input Data'!D965)</f>
        <v>--</v>
      </c>
      <c r="D957" s="58">
        <f t="shared" si="140"/>
        <v>0</v>
      </c>
      <c r="E957" s="74" t="str">
        <f>IF('3. Input Data'!E965=0,"--",'3. Input Data'!E965)</f>
        <v>--</v>
      </c>
      <c r="F957" s="58">
        <f t="shared" si="141"/>
        <v>0</v>
      </c>
      <c r="G957" s="51" t="str">
        <f>IF('3. Input Data'!G965=0,"--",'3. Input Data'!G965)</f>
        <v>--</v>
      </c>
      <c r="H957" s="58">
        <f t="shared" si="142"/>
        <v>0</v>
      </c>
      <c r="I957" s="51" t="str">
        <f>IF('3. Input Data'!H965=0,"--",'3. Input Data'!H965)</f>
        <v>--</v>
      </c>
      <c r="J957" s="58">
        <f t="shared" si="143"/>
        <v>0</v>
      </c>
      <c r="K957" s="51" t="str">
        <f>IF('3. Input Data'!I965=0,"--",'3. Input Data'!I965)</f>
        <v>--</v>
      </c>
      <c r="L957" s="58">
        <f t="shared" si="144"/>
        <v>0</v>
      </c>
      <c r="M957" s="51" t="str">
        <f>IF('3. Input Data'!J965=0,"--",'3. Input Data'!J965)</f>
        <v>--</v>
      </c>
      <c r="N957" s="58">
        <f t="shared" si="145"/>
        <v>0</v>
      </c>
      <c r="O957" s="51" t="str">
        <f>IF('3. Input Data'!K965=0,"--",'3. Input Data'!K965)</f>
        <v>--</v>
      </c>
      <c r="P957" s="58">
        <f t="shared" si="146"/>
        <v>0</v>
      </c>
      <c r="Q957" s="51" t="str">
        <f>IF('3. Input Data'!L965=0,"--",'3. Input Data'!L965)</f>
        <v>--</v>
      </c>
      <c r="R957" s="58">
        <f t="shared" si="147"/>
        <v>0</v>
      </c>
      <c r="S957" s="74">
        <f t="shared" si="148"/>
        <v>0</v>
      </c>
      <c r="T957" s="58">
        <f t="shared" si="149"/>
        <v>0</v>
      </c>
    </row>
    <row r="958" spans="1:20" x14ac:dyDescent="0.2">
      <c r="A958" s="71">
        <v>951</v>
      </c>
      <c r="B958" s="39">
        <f>'3. Input Data'!B966</f>
        <v>0</v>
      </c>
      <c r="C958" s="51" t="str">
        <f>IF('3. Input Data'!D966=0,"--",'3. Input Data'!D966)</f>
        <v>--</v>
      </c>
      <c r="D958" s="58">
        <f t="shared" si="140"/>
        <v>0</v>
      </c>
      <c r="E958" s="74" t="str">
        <f>IF('3. Input Data'!E966=0,"--",'3. Input Data'!E966)</f>
        <v>--</v>
      </c>
      <c r="F958" s="58">
        <f t="shared" si="141"/>
        <v>0</v>
      </c>
      <c r="G958" s="51" t="str">
        <f>IF('3. Input Data'!G966=0,"--",'3. Input Data'!G966)</f>
        <v>--</v>
      </c>
      <c r="H958" s="58">
        <f t="shared" si="142"/>
        <v>0</v>
      </c>
      <c r="I958" s="51" t="str">
        <f>IF('3. Input Data'!H966=0,"--",'3. Input Data'!H966)</f>
        <v>--</v>
      </c>
      <c r="J958" s="58">
        <f t="shared" si="143"/>
        <v>0</v>
      </c>
      <c r="K958" s="51" t="str">
        <f>IF('3. Input Data'!I966=0,"--",'3. Input Data'!I966)</f>
        <v>--</v>
      </c>
      <c r="L958" s="58">
        <f t="shared" si="144"/>
        <v>0</v>
      </c>
      <c r="M958" s="51" t="str">
        <f>IF('3. Input Data'!J966=0,"--",'3. Input Data'!J966)</f>
        <v>--</v>
      </c>
      <c r="N958" s="58">
        <f t="shared" si="145"/>
        <v>0</v>
      </c>
      <c r="O958" s="51" t="str">
        <f>IF('3. Input Data'!K966=0,"--",'3. Input Data'!K966)</f>
        <v>--</v>
      </c>
      <c r="P958" s="58">
        <f t="shared" si="146"/>
        <v>0</v>
      </c>
      <c r="Q958" s="51" t="str">
        <f>IF('3. Input Data'!L966=0,"--",'3. Input Data'!L966)</f>
        <v>--</v>
      </c>
      <c r="R958" s="58">
        <f t="shared" si="147"/>
        <v>0</v>
      </c>
      <c r="S958" s="74">
        <f t="shared" si="148"/>
        <v>0</v>
      </c>
      <c r="T958" s="58">
        <f t="shared" si="149"/>
        <v>0</v>
      </c>
    </row>
    <row r="959" spans="1:20" x14ac:dyDescent="0.2">
      <c r="A959" s="71">
        <v>952</v>
      </c>
      <c r="B959" s="39">
        <f>'3. Input Data'!B967</f>
        <v>0</v>
      </c>
      <c r="C959" s="51" t="str">
        <f>IF('3. Input Data'!D967=0,"--",'3. Input Data'!D967)</f>
        <v>--</v>
      </c>
      <c r="D959" s="58">
        <f t="shared" si="140"/>
        <v>0</v>
      </c>
      <c r="E959" s="74" t="str">
        <f>IF('3. Input Data'!E967=0,"--",'3. Input Data'!E967)</f>
        <v>--</v>
      </c>
      <c r="F959" s="58">
        <f t="shared" si="141"/>
        <v>0</v>
      </c>
      <c r="G959" s="51" t="str">
        <f>IF('3. Input Data'!G967=0,"--",'3. Input Data'!G967)</f>
        <v>--</v>
      </c>
      <c r="H959" s="58">
        <f t="shared" si="142"/>
        <v>0</v>
      </c>
      <c r="I959" s="51" t="str">
        <f>IF('3. Input Data'!H967=0,"--",'3. Input Data'!H967)</f>
        <v>--</v>
      </c>
      <c r="J959" s="58">
        <f t="shared" si="143"/>
        <v>0</v>
      </c>
      <c r="K959" s="51" t="str">
        <f>IF('3. Input Data'!I967=0,"--",'3. Input Data'!I967)</f>
        <v>--</v>
      </c>
      <c r="L959" s="58">
        <f t="shared" si="144"/>
        <v>0</v>
      </c>
      <c r="M959" s="51" t="str">
        <f>IF('3. Input Data'!J967=0,"--",'3. Input Data'!J967)</f>
        <v>--</v>
      </c>
      <c r="N959" s="58">
        <f t="shared" si="145"/>
        <v>0</v>
      </c>
      <c r="O959" s="51" t="str">
        <f>IF('3. Input Data'!K967=0,"--",'3. Input Data'!K967)</f>
        <v>--</v>
      </c>
      <c r="P959" s="58">
        <f t="shared" si="146"/>
        <v>0</v>
      </c>
      <c r="Q959" s="51" t="str">
        <f>IF('3. Input Data'!L967=0,"--",'3. Input Data'!L967)</f>
        <v>--</v>
      </c>
      <c r="R959" s="58">
        <f t="shared" si="147"/>
        <v>0</v>
      </c>
      <c r="S959" s="74">
        <f t="shared" si="148"/>
        <v>0</v>
      </c>
      <c r="T959" s="58">
        <f t="shared" si="149"/>
        <v>0</v>
      </c>
    </row>
    <row r="960" spans="1:20" x14ac:dyDescent="0.2">
      <c r="A960" s="71">
        <v>953</v>
      </c>
      <c r="B960" s="39">
        <f>'3. Input Data'!B968</f>
        <v>0</v>
      </c>
      <c r="C960" s="51" t="str">
        <f>IF('3. Input Data'!D968=0,"--",'3. Input Data'!D968)</f>
        <v>--</v>
      </c>
      <c r="D960" s="58">
        <f t="shared" si="140"/>
        <v>0</v>
      </c>
      <c r="E960" s="74" t="str">
        <f>IF('3. Input Data'!E968=0,"--",'3. Input Data'!E968)</f>
        <v>--</v>
      </c>
      <c r="F960" s="58">
        <f t="shared" si="141"/>
        <v>0</v>
      </c>
      <c r="G960" s="51" t="str">
        <f>IF('3. Input Data'!G968=0,"--",'3. Input Data'!G968)</f>
        <v>--</v>
      </c>
      <c r="H960" s="58">
        <f t="shared" si="142"/>
        <v>0</v>
      </c>
      <c r="I960" s="51" t="str">
        <f>IF('3. Input Data'!H968=0,"--",'3. Input Data'!H968)</f>
        <v>--</v>
      </c>
      <c r="J960" s="58">
        <f t="shared" si="143"/>
        <v>0</v>
      </c>
      <c r="K960" s="51" t="str">
        <f>IF('3. Input Data'!I968=0,"--",'3. Input Data'!I968)</f>
        <v>--</v>
      </c>
      <c r="L960" s="58">
        <f t="shared" si="144"/>
        <v>0</v>
      </c>
      <c r="M960" s="51" t="str">
        <f>IF('3. Input Data'!J968=0,"--",'3. Input Data'!J968)</f>
        <v>--</v>
      </c>
      <c r="N960" s="58">
        <f t="shared" si="145"/>
        <v>0</v>
      </c>
      <c r="O960" s="51" t="str">
        <f>IF('3. Input Data'!K968=0,"--",'3. Input Data'!K968)</f>
        <v>--</v>
      </c>
      <c r="P960" s="58">
        <f t="shared" si="146"/>
        <v>0</v>
      </c>
      <c r="Q960" s="51" t="str">
        <f>IF('3. Input Data'!L968=0,"--",'3. Input Data'!L968)</f>
        <v>--</v>
      </c>
      <c r="R960" s="58">
        <f t="shared" si="147"/>
        <v>0</v>
      </c>
      <c r="S960" s="74">
        <f t="shared" si="148"/>
        <v>0</v>
      </c>
      <c r="T960" s="58">
        <f t="shared" si="149"/>
        <v>0</v>
      </c>
    </row>
    <row r="961" spans="1:20" x14ac:dyDescent="0.2">
      <c r="A961" s="71">
        <v>954</v>
      </c>
      <c r="B961" s="39">
        <f>'3. Input Data'!B969</f>
        <v>0</v>
      </c>
      <c r="C961" s="51" t="str">
        <f>IF('3. Input Data'!D969=0,"--",'3. Input Data'!D969)</f>
        <v>--</v>
      </c>
      <c r="D961" s="58">
        <f t="shared" si="140"/>
        <v>0</v>
      </c>
      <c r="E961" s="74" t="str">
        <f>IF('3. Input Data'!E969=0,"--",'3. Input Data'!E969)</f>
        <v>--</v>
      </c>
      <c r="F961" s="58">
        <f t="shared" si="141"/>
        <v>0</v>
      </c>
      <c r="G961" s="51" t="str">
        <f>IF('3. Input Data'!G969=0,"--",'3. Input Data'!G969)</f>
        <v>--</v>
      </c>
      <c r="H961" s="58">
        <f t="shared" si="142"/>
        <v>0</v>
      </c>
      <c r="I961" s="51" t="str">
        <f>IF('3. Input Data'!H969=0,"--",'3. Input Data'!H969)</f>
        <v>--</v>
      </c>
      <c r="J961" s="58">
        <f t="shared" si="143"/>
        <v>0</v>
      </c>
      <c r="K961" s="51" t="str">
        <f>IF('3. Input Data'!I969=0,"--",'3. Input Data'!I969)</f>
        <v>--</v>
      </c>
      <c r="L961" s="58">
        <f t="shared" si="144"/>
        <v>0</v>
      </c>
      <c r="M961" s="51" t="str">
        <f>IF('3. Input Data'!J969=0,"--",'3. Input Data'!J969)</f>
        <v>--</v>
      </c>
      <c r="N961" s="58">
        <f t="shared" si="145"/>
        <v>0</v>
      </c>
      <c r="O961" s="51" t="str">
        <f>IF('3. Input Data'!K969=0,"--",'3. Input Data'!K969)</f>
        <v>--</v>
      </c>
      <c r="P961" s="58">
        <f t="shared" si="146"/>
        <v>0</v>
      </c>
      <c r="Q961" s="51" t="str">
        <f>IF('3. Input Data'!L969=0,"--",'3. Input Data'!L969)</f>
        <v>--</v>
      </c>
      <c r="R961" s="58">
        <f t="shared" si="147"/>
        <v>0</v>
      </c>
      <c r="S961" s="74">
        <f t="shared" si="148"/>
        <v>0</v>
      </c>
      <c r="T961" s="58">
        <f t="shared" si="149"/>
        <v>0</v>
      </c>
    </row>
    <row r="962" spans="1:20" x14ac:dyDescent="0.2">
      <c r="A962" s="71">
        <v>955</v>
      </c>
      <c r="B962" s="39">
        <f>'3. Input Data'!B970</f>
        <v>0</v>
      </c>
      <c r="C962" s="51" t="str">
        <f>IF('3. Input Data'!D970=0,"--",'3. Input Data'!D970)</f>
        <v>--</v>
      </c>
      <c r="D962" s="58">
        <f t="shared" si="140"/>
        <v>0</v>
      </c>
      <c r="E962" s="74" t="str">
        <f>IF('3. Input Data'!E970=0,"--",'3. Input Data'!E970)</f>
        <v>--</v>
      </c>
      <c r="F962" s="58">
        <f t="shared" si="141"/>
        <v>0</v>
      </c>
      <c r="G962" s="51" t="str">
        <f>IF('3. Input Data'!G970=0,"--",'3. Input Data'!G970)</f>
        <v>--</v>
      </c>
      <c r="H962" s="58">
        <f t="shared" si="142"/>
        <v>0</v>
      </c>
      <c r="I962" s="51" t="str">
        <f>IF('3. Input Data'!H970=0,"--",'3. Input Data'!H970)</f>
        <v>--</v>
      </c>
      <c r="J962" s="58">
        <f t="shared" si="143"/>
        <v>0</v>
      </c>
      <c r="K962" s="51" t="str">
        <f>IF('3. Input Data'!I970=0,"--",'3. Input Data'!I970)</f>
        <v>--</v>
      </c>
      <c r="L962" s="58">
        <f t="shared" si="144"/>
        <v>0</v>
      </c>
      <c r="M962" s="51" t="str">
        <f>IF('3. Input Data'!J970=0,"--",'3. Input Data'!J970)</f>
        <v>--</v>
      </c>
      <c r="N962" s="58">
        <f t="shared" si="145"/>
        <v>0</v>
      </c>
      <c r="O962" s="51" t="str">
        <f>IF('3. Input Data'!K970=0,"--",'3. Input Data'!K970)</f>
        <v>--</v>
      </c>
      <c r="P962" s="58">
        <f t="shared" si="146"/>
        <v>0</v>
      </c>
      <c r="Q962" s="51" t="str">
        <f>IF('3. Input Data'!L970=0,"--",'3. Input Data'!L970)</f>
        <v>--</v>
      </c>
      <c r="R962" s="58">
        <f t="shared" si="147"/>
        <v>0</v>
      </c>
      <c r="S962" s="74">
        <f t="shared" si="148"/>
        <v>0</v>
      </c>
      <c r="T962" s="58">
        <f t="shared" si="149"/>
        <v>0</v>
      </c>
    </row>
    <row r="963" spans="1:20" x14ac:dyDescent="0.2">
      <c r="A963" s="71">
        <v>956</v>
      </c>
      <c r="B963" s="39">
        <f>'3. Input Data'!B971</f>
        <v>0</v>
      </c>
      <c r="C963" s="51" t="str">
        <f>IF('3. Input Data'!D971=0,"--",'3. Input Data'!D971)</f>
        <v>--</v>
      </c>
      <c r="D963" s="58">
        <f t="shared" si="140"/>
        <v>0</v>
      </c>
      <c r="E963" s="74" t="str">
        <f>IF('3. Input Data'!E971=0,"--",'3. Input Data'!E971)</f>
        <v>--</v>
      </c>
      <c r="F963" s="58">
        <f t="shared" si="141"/>
        <v>0</v>
      </c>
      <c r="G963" s="51" t="str">
        <f>IF('3. Input Data'!G971=0,"--",'3. Input Data'!G971)</f>
        <v>--</v>
      </c>
      <c r="H963" s="58">
        <f t="shared" si="142"/>
        <v>0</v>
      </c>
      <c r="I963" s="51" t="str">
        <f>IF('3. Input Data'!H971=0,"--",'3. Input Data'!H971)</f>
        <v>--</v>
      </c>
      <c r="J963" s="58">
        <f t="shared" si="143"/>
        <v>0</v>
      </c>
      <c r="K963" s="51" t="str">
        <f>IF('3. Input Data'!I971=0,"--",'3. Input Data'!I971)</f>
        <v>--</v>
      </c>
      <c r="L963" s="58">
        <f t="shared" si="144"/>
        <v>0</v>
      </c>
      <c r="M963" s="51" t="str">
        <f>IF('3. Input Data'!J971=0,"--",'3. Input Data'!J971)</f>
        <v>--</v>
      </c>
      <c r="N963" s="58">
        <f t="shared" si="145"/>
        <v>0</v>
      </c>
      <c r="O963" s="51" t="str">
        <f>IF('3. Input Data'!K971=0,"--",'3. Input Data'!K971)</f>
        <v>--</v>
      </c>
      <c r="P963" s="58">
        <f t="shared" si="146"/>
        <v>0</v>
      </c>
      <c r="Q963" s="51" t="str">
        <f>IF('3. Input Data'!L971=0,"--",'3. Input Data'!L971)</f>
        <v>--</v>
      </c>
      <c r="R963" s="58">
        <f t="shared" si="147"/>
        <v>0</v>
      </c>
      <c r="S963" s="74">
        <f t="shared" si="148"/>
        <v>0</v>
      </c>
      <c r="T963" s="58">
        <f t="shared" si="149"/>
        <v>0</v>
      </c>
    </row>
    <row r="964" spans="1:20" x14ac:dyDescent="0.2">
      <c r="A964" s="71">
        <v>957</v>
      </c>
      <c r="B964" s="39">
        <f>'3. Input Data'!B972</f>
        <v>0</v>
      </c>
      <c r="C964" s="51" t="str">
        <f>IF('3. Input Data'!D972=0,"--",'3. Input Data'!D972)</f>
        <v>--</v>
      </c>
      <c r="D964" s="58">
        <f t="shared" si="140"/>
        <v>0</v>
      </c>
      <c r="E964" s="74" t="str">
        <f>IF('3. Input Data'!E972=0,"--",'3. Input Data'!E972)</f>
        <v>--</v>
      </c>
      <c r="F964" s="58">
        <f t="shared" si="141"/>
        <v>0</v>
      </c>
      <c r="G964" s="51" t="str">
        <f>IF('3. Input Data'!G972=0,"--",'3. Input Data'!G972)</f>
        <v>--</v>
      </c>
      <c r="H964" s="58">
        <f t="shared" si="142"/>
        <v>0</v>
      </c>
      <c r="I964" s="51" t="str">
        <f>IF('3. Input Data'!H972=0,"--",'3. Input Data'!H972)</f>
        <v>--</v>
      </c>
      <c r="J964" s="58">
        <f t="shared" si="143"/>
        <v>0</v>
      </c>
      <c r="K964" s="51" t="str">
        <f>IF('3. Input Data'!I972=0,"--",'3. Input Data'!I972)</f>
        <v>--</v>
      </c>
      <c r="L964" s="58">
        <f t="shared" si="144"/>
        <v>0</v>
      </c>
      <c r="M964" s="51" t="str">
        <f>IF('3. Input Data'!J972=0,"--",'3. Input Data'!J972)</f>
        <v>--</v>
      </c>
      <c r="N964" s="58">
        <f t="shared" si="145"/>
        <v>0</v>
      </c>
      <c r="O964" s="51" t="str">
        <f>IF('3. Input Data'!K972=0,"--",'3. Input Data'!K972)</f>
        <v>--</v>
      </c>
      <c r="P964" s="58">
        <f t="shared" si="146"/>
        <v>0</v>
      </c>
      <c r="Q964" s="51" t="str">
        <f>IF('3. Input Data'!L972=0,"--",'3. Input Data'!L972)</f>
        <v>--</v>
      </c>
      <c r="R964" s="58">
        <f t="shared" si="147"/>
        <v>0</v>
      </c>
      <c r="S964" s="74">
        <f t="shared" si="148"/>
        <v>0</v>
      </c>
      <c r="T964" s="58">
        <f t="shared" si="149"/>
        <v>0</v>
      </c>
    </row>
    <row r="965" spans="1:20" x14ac:dyDescent="0.2">
      <c r="A965" s="71">
        <v>958</v>
      </c>
      <c r="B965" s="39">
        <f>'3. Input Data'!B973</f>
        <v>0</v>
      </c>
      <c r="C965" s="51" t="str">
        <f>IF('3. Input Data'!D973=0,"--",'3. Input Data'!D973)</f>
        <v>--</v>
      </c>
      <c r="D965" s="58">
        <f t="shared" si="140"/>
        <v>0</v>
      </c>
      <c r="E965" s="74" t="str">
        <f>IF('3. Input Data'!E973=0,"--",'3. Input Data'!E973)</f>
        <v>--</v>
      </c>
      <c r="F965" s="58">
        <f t="shared" si="141"/>
        <v>0</v>
      </c>
      <c r="G965" s="51" t="str">
        <f>IF('3. Input Data'!G973=0,"--",'3. Input Data'!G973)</f>
        <v>--</v>
      </c>
      <c r="H965" s="58">
        <f t="shared" si="142"/>
        <v>0</v>
      </c>
      <c r="I965" s="51" t="str">
        <f>IF('3. Input Data'!H973=0,"--",'3. Input Data'!H973)</f>
        <v>--</v>
      </c>
      <c r="J965" s="58">
        <f t="shared" si="143"/>
        <v>0</v>
      </c>
      <c r="K965" s="51" t="str">
        <f>IF('3. Input Data'!I973=0,"--",'3. Input Data'!I973)</f>
        <v>--</v>
      </c>
      <c r="L965" s="58">
        <f t="shared" si="144"/>
        <v>0</v>
      </c>
      <c r="M965" s="51" t="str">
        <f>IF('3. Input Data'!J973=0,"--",'3. Input Data'!J973)</f>
        <v>--</v>
      </c>
      <c r="N965" s="58">
        <f t="shared" si="145"/>
        <v>0</v>
      </c>
      <c r="O965" s="51" t="str">
        <f>IF('3. Input Data'!K973=0,"--",'3. Input Data'!K973)</f>
        <v>--</v>
      </c>
      <c r="P965" s="58">
        <f t="shared" si="146"/>
        <v>0</v>
      </c>
      <c r="Q965" s="51" t="str">
        <f>IF('3. Input Data'!L973=0,"--",'3. Input Data'!L973)</f>
        <v>--</v>
      </c>
      <c r="R965" s="58">
        <f t="shared" si="147"/>
        <v>0</v>
      </c>
      <c r="S965" s="74">
        <f t="shared" si="148"/>
        <v>0</v>
      </c>
      <c r="T965" s="58">
        <f t="shared" si="149"/>
        <v>0</v>
      </c>
    </row>
    <row r="966" spans="1:20" x14ac:dyDescent="0.2">
      <c r="A966" s="71">
        <v>959</v>
      </c>
      <c r="B966" s="39">
        <f>'3. Input Data'!B974</f>
        <v>0</v>
      </c>
      <c r="C966" s="51" t="str">
        <f>IF('3. Input Data'!D974=0,"--",'3. Input Data'!D974)</f>
        <v>--</v>
      </c>
      <c r="D966" s="58">
        <f t="shared" si="140"/>
        <v>0</v>
      </c>
      <c r="E966" s="74" t="str">
        <f>IF('3. Input Data'!E974=0,"--",'3. Input Data'!E974)</f>
        <v>--</v>
      </c>
      <c r="F966" s="58">
        <f t="shared" si="141"/>
        <v>0</v>
      </c>
      <c r="G966" s="51" t="str">
        <f>IF('3. Input Data'!G974=0,"--",'3. Input Data'!G974)</f>
        <v>--</v>
      </c>
      <c r="H966" s="58">
        <f t="shared" si="142"/>
        <v>0</v>
      </c>
      <c r="I966" s="51" t="str">
        <f>IF('3. Input Data'!H974=0,"--",'3. Input Data'!H974)</f>
        <v>--</v>
      </c>
      <c r="J966" s="58">
        <f t="shared" si="143"/>
        <v>0</v>
      </c>
      <c r="K966" s="51" t="str">
        <f>IF('3. Input Data'!I974=0,"--",'3. Input Data'!I974)</f>
        <v>--</v>
      </c>
      <c r="L966" s="58">
        <f t="shared" si="144"/>
        <v>0</v>
      </c>
      <c r="M966" s="51" t="str">
        <f>IF('3. Input Data'!J974=0,"--",'3. Input Data'!J974)</f>
        <v>--</v>
      </c>
      <c r="N966" s="58">
        <f t="shared" si="145"/>
        <v>0</v>
      </c>
      <c r="O966" s="51" t="str">
        <f>IF('3. Input Data'!K974=0,"--",'3. Input Data'!K974)</f>
        <v>--</v>
      </c>
      <c r="P966" s="58">
        <f t="shared" si="146"/>
        <v>0</v>
      </c>
      <c r="Q966" s="51" t="str">
        <f>IF('3. Input Data'!L974=0,"--",'3. Input Data'!L974)</f>
        <v>--</v>
      </c>
      <c r="R966" s="58">
        <f t="shared" si="147"/>
        <v>0</v>
      </c>
      <c r="S966" s="74">
        <f t="shared" si="148"/>
        <v>0</v>
      </c>
      <c r="T966" s="58">
        <f t="shared" si="149"/>
        <v>0</v>
      </c>
    </row>
    <row r="967" spans="1:20" x14ac:dyDescent="0.2">
      <c r="A967" s="71">
        <v>960</v>
      </c>
      <c r="B967" s="39">
        <f>'3. Input Data'!B975</f>
        <v>0</v>
      </c>
      <c r="C967" s="51" t="str">
        <f>IF('3. Input Data'!D975=0,"--",'3. Input Data'!D975)</f>
        <v>--</v>
      </c>
      <c r="D967" s="58">
        <f t="shared" si="140"/>
        <v>0</v>
      </c>
      <c r="E967" s="74" t="str">
        <f>IF('3. Input Data'!E975=0,"--",'3. Input Data'!E975)</f>
        <v>--</v>
      </c>
      <c r="F967" s="58">
        <f t="shared" si="141"/>
        <v>0</v>
      </c>
      <c r="G967" s="51" t="str">
        <f>IF('3. Input Data'!G975=0,"--",'3. Input Data'!G975)</f>
        <v>--</v>
      </c>
      <c r="H967" s="58">
        <f t="shared" si="142"/>
        <v>0</v>
      </c>
      <c r="I967" s="51" t="str">
        <f>IF('3. Input Data'!H975=0,"--",'3. Input Data'!H975)</f>
        <v>--</v>
      </c>
      <c r="J967" s="58">
        <f t="shared" si="143"/>
        <v>0</v>
      </c>
      <c r="K967" s="51" t="str">
        <f>IF('3. Input Data'!I975=0,"--",'3. Input Data'!I975)</f>
        <v>--</v>
      </c>
      <c r="L967" s="58">
        <f t="shared" si="144"/>
        <v>0</v>
      </c>
      <c r="M967" s="51" t="str">
        <f>IF('3. Input Data'!J975=0,"--",'3. Input Data'!J975)</f>
        <v>--</v>
      </c>
      <c r="N967" s="58">
        <f t="shared" si="145"/>
        <v>0</v>
      </c>
      <c r="O967" s="51" t="str">
        <f>IF('3. Input Data'!K975=0,"--",'3. Input Data'!K975)</f>
        <v>--</v>
      </c>
      <c r="P967" s="58">
        <f t="shared" si="146"/>
        <v>0</v>
      </c>
      <c r="Q967" s="51" t="str">
        <f>IF('3. Input Data'!L975=0,"--",'3. Input Data'!L975)</f>
        <v>--</v>
      </c>
      <c r="R967" s="58">
        <f t="shared" si="147"/>
        <v>0</v>
      </c>
      <c r="S967" s="74">
        <f t="shared" si="148"/>
        <v>0</v>
      </c>
      <c r="T967" s="58">
        <f t="shared" si="149"/>
        <v>0</v>
      </c>
    </row>
    <row r="968" spans="1:20" x14ac:dyDescent="0.2">
      <c r="A968" s="71">
        <v>961</v>
      </c>
      <c r="B968" s="39">
        <f>'3. Input Data'!B976</f>
        <v>0</v>
      </c>
      <c r="C968" s="51" t="str">
        <f>IF('3. Input Data'!D976=0,"--",'3. Input Data'!D976)</f>
        <v>--</v>
      </c>
      <c r="D968" s="58">
        <f t="shared" si="140"/>
        <v>0</v>
      </c>
      <c r="E968" s="74" t="str">
        <f>IF('3. Input Data'!E976=0,"--",'3. Input Data'!E976)</f>
        <v>--</v>
      </c>
      <c r="F968" s="58">
        <f t="shared" si="141"/>
        <v>0</v>
      </c>
      <c r="G968" s="51" t="str">
        <f>IF('3. Input Data'!G976=0,"--",'3. Input Data'!G976)</f>
        <v>--</v>
      </c>
      <c r="H968" s="58">
        <f t="shared" si="142"/>
        <v>0</v>
      </c>
      <c r="I968" s="51" t="str">
        <f>IF('3. Input Data'!H976=0,"--",'3. Input Data'!H976)</f>
        <v>--</v>
      </c>
      <c r="J968" s="58">
        <f t="shared" si="143"/>
        <v>0</v>
      </c>
      <c r="K968" s="51" t="str">
        <f>IF('3. Input Data'!I976=0,"--",'3. Input Data'!I976)</f>
        <v>--</v>
      </c>
      <c r="L968" s="58">
        <f t="shared" si="144"/>
        <v>0</v>
      </c>
      <c r="M968" s="51" t="str">
        <f>IF('3. Input Data'!J976=0,"--",'3. Input Data'!J976)</f>
        <v>--</v>
      </c>
      <c r="N968" s="58">
        <f t="shared" si="145"/>
        <v>0</v>
      </c>
      <c r="O968" s="51" t="str">
        <f>IF('3. Input Data'!K976=0,"--",'3. Input Data'!K976)</f>
        <v>--</v>
      </c>
      <c r="P968" s="58">
        <f t="shared" si="146"/>
        <v>0</v>
      </c>
      <c r="Q968" s="51" t="str">
        <f>IF('3. Input Data'!L976=0,"--",'3. Input Data'!L976)</f>
        <v>--</v>
      </c>
      <c r="R968" s="58">
        <f t="shared" si="147"/>
        <v>0</v>
      </c>
      <c r="S968" s="74">
        <f t="shared" si="148"/>
        <v>0</v>
      </c>
      <c r="T968" s="58">
        <f t="shared" si="149"/>
        <v>0</v>
      </c>
    </row>
    <row r="969" spans="1:20" x14ac:dyDescent="0.2">
      <c r="A969" s="71">
        <v>962</v>
      </c>
      <c r="B969" s="39">
        <f>'3. Input Data'!B977</f>
        <v>0</v>
      </c>
      <c r="C969" s="51" t="str">
        <f>IF('3. Input Data'!D977=0,"--",'3. Input Data'!D977)</f>
        <v>--</v>
      </c>
      <c r="D969" s="58">
        <f t="shared" ref="D969:D1016" si="150">IF(C969="--",0,LOG10(5+STANDARDIZE(C969,$C$1,$D$2)))</f>
        <v>0</v>
      </c>
      <c r="E969" s="74" t="str">
        <f>IF('3. Input Data'!E977=0,"--",'3. Input Data'!E977)</f>
        <v>--</v>
      </c>
      <c r="F969" s="58">
        <f t="shared" ref="F969:F1016" si="151">IF(E969="--",0,LOG10(5+STANDARDIZE(E969,$E$1,$F$2)))</f>
        <v>0</v>
      </c>
      <c r="G969" s="51" t="str">
        <f>IF('3. Input Data'!G977=0,"--",'3. Input Data'!G977)</f>
        <v>--</v>
      </c>
      <c r="H969" s="58">
        <f t="shared" ref="H969:H1016" si="152">IF(G969="--",0,LOG10(5+STANDARDIZE(G969,$G$1,$H$2)))</f>
        <v>0</v>
      </c>
      <c r="I969" s="51" t="str">
        <f>IF('3. Input Data'!H977=0,"--",'3. Input Data'!H977)</f>
        <v>--</v>
      </c>
      <c r="J969" s="58">
        <f t="shared" ref="J969:J1016" si="153">IF(I969="--",0,LOG10(5+STANDARDIZE(I969,$I$1,$J$2)))</f>
        <v>0</v>
      </c>
      <c r="K969" s="51" t="str">
        <f>IF('3. Input Data'!I977=0,"--",'3. Input Data'!I977)</f>
        <v>--</v>
      </c>
      <c r="L969" s="58">
        <f t="shared" ref="L969:L1016" si="154">IF(K969="--",0,LOG10(5+STANDARDIZE(K969,$K$1,$L$2)))</f>
        <v>0</v>
      </c>
      <c r="M969" s="51" t="str">
        <f>IF('3. Input Data'!J977=0,"--",'3. Input Data'!J977)</f>
        <v>--</v>
      </c>
      <c r="N969" s="58">
        <f t="shared" ref="N969:N1016" si="155">IF(M969="--",0,LOG10(5+STANDARDIZE(M969,$M$1,$N$2)))</f>
        <v>0</v>
      </c>
      <c r="O969" s="51" t="str">
        <f>IF('3. Input Data'!K977=0,"--",'3. Input Data'!K977)</f>
        <v>--</v>
      </c>
      <c r="P969" s="58">
        <f t="shared" ref="P969:P1016" si="156">IF(O969="--",0,LOG10(5+STANDARDIZE(O969,$O$1,$P$2)))</f>
        <v>0</v>
      </c>
      <c r="Q969" s="51" t="str">
        <f>IF('3. Input Data'!L977=0,"--",'3. Input Data'!L977)</f>
        <v>--</v>
      </c>
      <c r="R969" s="58">
        <f t="shared" ref="R969:R1016" si="157">IF(Q969="--",0,LOG10(5+STANDARDIZE(Q969,$Q$1,$R$2)))</f>
        <v>0</v>
      </c>
      <c r="S969" s="74">
        <f t="shared" ref="S969:S1016" si="158">IF(O969="--",0,O969)+IF(Q969="--",0,Q969)</f>
        <v>0</v>
      </c>
      <c r="T969" s="58">
        <f t="shared" ref="T969:T1016" si="159">IF(S969=0,0,LOG10(5+STANDARDIZE(S969,$S$1,$T$2)))</f>
        <v>0</v>
      </c>
    </row>
    <row r="970" spans="1:20" x14ac:dyDescent="0.2">
      <c r="A970" s="71">
        <v>963</v>
      </c>
      <c r="B970" s="39">
        <f>'3. Input Data'!B978</f>
        <v>0</v>
      </c>
      <c r="C970" s="51" t="str">
        <f>IF('3. Input Data'!D978=0,"--",'3. Input Data'!D978)</f>
        <v>--</v>
      </c>
      <c r="D970" s="58">
        <f t="shared" si="150"/>
        <v>0</v>
      </c>
      <c r="E970" s="74" t="str">
        <f>IF('3. Input Data'!E978=0,"--",'3. Input Data'!E978)</f>
        <v>--</v>
      </c>
      <c r="F970" s="58">
        <f t="shared" si="151"/>
        <v>0</v>
      </c>
      <c r="G970" s="51" t="str">
        <f>IF('3. Input Data'!G978=0,"--",'3. Input Data'!G978)</f>
        <v>--</v>
      </c>
      <c r="H970" s="58">
        <f t="shared" si="152"/>
        <v>0</v>
      </c>
      <c r="I970" s="51" t="str">
        <f>IF('3. Input Data'!H978=0,"--",'3. Input Data'!H978)</f>
        <v>--</v>
      </c>
      <c r="J970" s="58">
        <f t="shared" si="153"/>
        <v>0</v>
      </c>
      <c r="K970" s="51" t="str">
        <f>IF('3. Input Data'!I978=0,"--",'3. Input Data'!I978)</f>
        <v>--</v>
      </c>
      <c r="L970" s="58">
        <f t="shared" si="154"/>
        <v>0</v>
      </c>
      <c r="M970" s="51" t="str">
        <f>IF('3. Input Data'!J978=0,"--",'3. Input Data'!J978)</f>
        <v>--</v>
      </c>
      <c r="N970" s="58">
        <f t="shared" si="155"/>
        <v>0</v>
      </c>
      <c r="O970" s="51" t="str">
        <f>IF('3. Input Data'!K978=0,"--",'3. Input Data'!K978)</f>
        <v>--</v>
      </c>
      <c r="P970" s="58">
        <f t="shared" si="156"/>
        <v>0</v>
      </c>
      <c r="Q970" s="51" t="str">
        <f>IF('3. Input Data'!L978=0,"--",'3. Input Data'!L978)</f>
        <v>--</v>
      </c>
      <c r="R970" s="58">
        <f t="shared" si="157"/>
        <v>0</v>
      </c>
      <c r="S970" s="74">
        <f t="shared" si="158"/>
        <v>0</v>
      </c>
      <c r="T970" s="58">
        <f t="shared" si="159"/>
        <v>0</v>
      </c>
    </row>
    <row r="971" spans="1:20" x14ac:dyDescent="0.2">
      <c r="A971" s="71">
        <v>964</v>
      </c>
      <c r="B971" s="39">
        <f>'3. Input Data'!B979</f>
        <v>0</v>
      </c>
      <c r="C971" s="51" t="str">
        <f>IF('3. Input Data'!D979=0,"--",'3. Input Data'!D979)</f>
        <v>--</v>
      </c>
      <c r="D971" s="58">
        <f t="shared" si="150"/>
        <v>0</v>
      </c>
      <c r="E971" s="74" t="str">
        <f>IF('3. Input Data'!E979=0,"--",'3. Input Data'!E979)</f>
        <v>--</v>
      </c>
      <c r="F971" s="58">
        <f t="shared" si="151"/>
        <v>0</v>
      </c>
      <c r="G971" s="51" t="str">
        <f>IF('3. Input Data'!G979=0,"--",'3. Input Data'!G979)</f>
        <v>--</v>
      </c>
      <c r="H971" s="58">
        <f t="shared" si="152"/>
        <v>0</v>
      </c>
      <c r="I971" s="51" t="str">
        <f>IF('3. Input Data'!H979=0,"--",'3. Input Data'!H979)</f>
        <v>--</v>
      </c>
      <c r="J971" s="58">
        <f t="shared" si="153"/>
        <v>0</v>
      </c>
      <c r="K971" s="51" t="str">
        <f>IF('3. Input Data'!I979=0,"--",'3. Input Data'!I979)</f>
        <v>--</v>
      </c>
      <c r="L971" s="58">
        <f t="shared" si="154"/>
        <v>0</v>
      </c>
      <c r="M971" s="51" t="str">
        <f>IF('3. Input Data'!J979=0,"--",'3. Input Data'!J979)</f>
        <v>--</v>
      </c>
      <c r="N971" s="58">
        <f t="shared" si="155"/>
        <v>0</v>
      </c>
      <c r="O971" s="51" t="str">
        <f>IF('3. Input Data'!K979=0,"--",'3. Input Data'!K979)</f>
        <v>--</v>
      </c>
      <c r="P971" s="58">
        <f t="shared" si="156"/>
        <v>0</v>
      </c>
      <c r="Q971" s="51" t="str">
        <f>IF('3. Input Data'!L979=0,"--",'3. Input Data'!L979)</f>
        <v>--</v>
      </c>
      <c r="R971" s="58">
        <f t="shared" si="157"/>
        <v>0</v>
      </c>
      <c r="S971" s="74">
        <f t="shared" si="158"/>
        <v>0</v>
      </c>
      <c r="T971" s="58">
        <f t="shared" si="159"/>
        <v>0</v>
      </c>
    </row>
    <row r="972" spans="1:20" x14ac:dyDescent="0.2">
      <c r="A972" s="71">
        <v>965</v>
      </c>
      <c r="B972" s="39">
        <f>'3. Input Data'!B980</f>
        <v>0</v>
      </c>
      <c r="C972" s="51" t="str">
        <f>IF('3. Input Data'!D980=0,"--",'3. Input Data'!D980)</f>
        <v>--</v>
      </c>
      <c r="D972" s="58">
        <f t="shared" si="150"/>
        <v>0</v>
      </c>
      <c r="E972" s="74" t="str">
        <f>IF('3. Input Data'!E980=0,"--",'3. Input Data'!E980)</f>
        <v>--</v>
      </c>
      <c r="F972" s="58">
        <f t="shared" si="151"/>
        <v>0</v>
      </c>
      <c r="G972" s="51" t="str">
        <f>IF('3. Input Data'!G980=0,"--",'3. Input Data'!G980)</f>
        <v>--</v>
      </c>
      <c r="H972" s="58">
        <f t="shared" si="152"/>
        <v>0</v>
      </c>
      <c r="I972" s="51" t="str">
        <f>IF('3. Input Data'!H980=0,"--",'3. Input Data'!H980)</f>
        <v>--</v>
      </c>
      <c r="J972" s="58">
        <f t="shared" si="153"/>
        <v>0</v>
      </c>
      <c r="K972" s="51" t="str">
        <f>IF('3. Input Data'!I980=0,"--",'3. Input Data'!I980)</f>
        <v>--</v>
      </c>
      <c r="L972" s="58">
        <f t="shared" si="154"/>
        <v>0</v>
      </c>
      <c r="M972" s="51" t="str">
        <f>IF('3. Input Data'!J980=0,"--",'3. Input Data'!J980)</f>
        <v>--</v>
      </c>
      <c r="N972" s="58">
        <f t="shared" si="155"/>
        <v>0</v>
      </c>
      <c r="O972" s="51" t="str">
        <f>IF('3. Input Data'!K980=0,"--",'3. Input Data'!K980)</f>
        <v>--</v>
      </c>
      <c r="P972" s="58">
        <f t="shared" si="156"/>
        <v>0</v>
      </c>
      <c r="Q972" s="51" t="str">
        <f>IF('3. Input Data'!L980=0,"--",'3. Input Data'!L980)</f>
        <v>--</v>
      </c>
      <c r="R972" s="58">
        <f t="shared" si="157"/>
        <v>0</v>
      </c>
      <c r="S972" s="74">
        <f t="shared" si="158"/>
        <v>0</v>
      </c>
      <c r="T972" s="58">
        <f t="shared" si="159"/>
        <v>0</v>
      </c>
    </row>
    <row r="973" spans="1:20" x14ac:dyDescent="0.2">
      <c r="A973" s="71">
        <v>966</v>
      </c>
      <c r="B973" s="39">
        <f>'3. Input Data'!B981</f>
        <v>0</v>
      </c>
      <c r="C973" s="51" t="str">
        <f>IF('3. Input Data'!D981=0,"--",'3. Input Data'!D981)</f>
        <v>--</v>
      </c>
      <c r="D973" s="58">
        <f t="shared" si="150"/>
        <v>0</v>
      </c>
      <c r="E973" s="74" t="str">
        <f>IF('3. Input Data'!E981=0,"--",'3. Input Data'!E981)</f>
        <v>--</v>
      </c>
      <c r="F973" s="58">
        <f t="shared" si="151"/>
        <v>0</v>
      </c>
      <c r="G973" s="51" t="str">
        <f>IF('3. Input Data'!G981=0,"--",'3. Input Data'!G981)</f>
        <v>--</v>
      </c>
      <c r="H973" s="58">
        <f t="shared" si="152"/>
        <v>0</v>
      </c>
      <c r="I973" s="51" t="str">
        <f>IF('3. Input Data'!H981=0,"--",'3. Input Data'!H981)</f>
        <v>--</v>
      </c>
      <c r="J973" s="58">
        <f t="shared" si="153"/>
        <v>0</v>
      </c>
      <c r="K973" s="51" t="str">
        <f>IF('3. Input Data'!I981=0,"--",'3. Input Data'!I981)</f>
        <v>--</v>
      </c>
      <c r="L973" s="58">
        <f t="shared" si="154"/>
        <v>0</v>
      </c>
      <c r="M973" s="51" t="str">
        <f>IF('3. Input Data'!J981=0,"--",'3. Input Data'!J981)</f>
        <v>--</v>
      </c>
      <c r="N973" s="58">
        <f t="shared" si="155"/>
        <v>0</v>
      </c>
      <c r="O973" s="51" t="str">
        <f>IF('3. Input Data'!K981=0,"--",'3. Input Data'!K981)</f>
        <v>--</v>
      </c>
      <c r="P973" s="58">
        <f t="shared" si="156"/>
        <v>0</v>
      </c>
      <c r="Q973" s="51" t="str">
        <f>IF('3. Input Data'!L981=0,"--",'3. Input Data'!L981)</f>
        <v>--</v>
      </c>
      <c r="R973" s="58">
        <f t="shared" si="157"/>
        <v>0</v>
      </c>
      <c r="S973" s="74">
        <f t="shared" si="158"/>
        <v>0</v>
      </c>
      <c r="T973" s="58">
        <f t="shared" si="159"/>
        <v>0</v>
      </c>
    </row>
    <row r="974" spans="1:20" x14ac:dyDescent="0.2">
      <c r="A974" s="71">
        <v>967</v>
      </c>
      <c r="B974" s="39">
        <f>'3. Input Data'!B982</f>
        <v>0</v>
      </c>
      <c r="C974" s="51" t="str">
        <f>IF('3. Input Data'!D982=0,"--",'3. Input Data'!D982)</f>
        <v>--</v>
      </c>
      <c r="D974" s="58">
        <f t="shared" si="150"/>
        <v>0</v>
      </c>
      <c r="E974" s="74" t="str">
        <f>IF('3. Input Data'!E982=0,"--",'3. Input Data'!E982)</f>
        <v>--</v>
      </c>
      <c r="F974" s="58">
        <f t="shared" si="151"/>
        <v>0</v>
      </c>
      <c r="G974" s="51" t="str">
        <f>IF('3. Input Data'!G982=0,"--",'3. Input Data'!G982)</f>
        <v>--</v>
      </c>
      <c r="H974" s="58">
        <f t="shared" si="152"/>
        <v>0</v>
      </c>
      <c r="I974" s="51" t="str">
        <f>IF('3. Input Data'!H982=0,"--",'3. Input Data'!H982)</f>
        <v>--</v>
      </c>
      <c r="J974" s="58">
        <f t="shared" si="153"/>
        <v>0</v>
      </c>
      <c r="K974" s="51" t="str">
        <f>IF('3. Input Data'!I982=0,"--",'3. Input Data'!I982)</f>
        <v>--</v>
      </c>
      <c r="L974" s="58">
        <f t="shared" si="154"/>
        <v>0</v>
      </c>
      <c r="M974" s="51" t="str">
        <f>IF('3. Input Data'!J982=0,"--",'3. Input Data'!J982)</f>
        <v>--</v>
      </c>
      <c r="N974" s="58">
        <f t="shared" si="155"/>
        <v>0</v>
      </c>
      <c r="O974" s="51" t="str">
        <f>IF('3. Input Data'!K982=0,"--",'3. Input Data'!K982)</f>
        <v>--</v>
      </c>
      <c r="P974" s="58">
        <f t="shared" si="156"/>
        <v>0</v>
      </c>
      <c r="Q974" s="51" t="str">
        <f>IF('3. Input Data'!L982=0,"--",'3. Input Data'!L982)</f>
        <v>--</v>
      </c>
      <c r="R974" s="58">
        <f t="shared" si="157"/>
        <v>0</v>
      </c>
      <c r="S974" s="74">
        <f t="shared" si="158"/>
        <v>0</v>
      </c>
      <c r="T974" s="58">
        <f t="shared" si="159"/>
        <v>0</v>
      </c>
    </row>
    <row r="975" spans="1:20" x14ac:dyDescent="0.2">
      <c r="A975" s="71">
        <v>968</v>
      </c>
      <c r="B975" s="39">
        <f>'3. Input Data'!B983</f>
        <v>0</v>
      </c>
      <c r="C975" s="51" t="str">
        <f>IF('3. Input Data'!D983=0,"--",'3. Input Data'!D983)</f>
        <v>--</v>
      </c>
      <c r="D975" s="58">
        <f t="shared" si="150"/>
        <v>0</v>
      </c>
      <c r="E975" s="74" t="str">
        <f>IF('3. Input Data'!E983=0,"--",'3. Input Data'!E983)</f>
        <v>--</v>
      </c>
      <c r="F975" s="58">
        <f t="shared" si="151"/>
        <v>0</v>
      </c>
      <c r="G975" s="51" t="str">
        <f>IF('3. Input Data'!G983=0,"--",'3. Input Data'!G983)</f>
        <v>--</v>
      </c>
      <c r="H975" s="58">
        <f t="shared" si="152"/>
        <v>0</v>
      </c>
      <c r="I975" s="51" t="str">
        <f>IF('3. Input Data'!H983=0,"--",'3. Input Data'!H983)</f>
        <v>--</v>
      </c>
      <c r="J975" s="58">
        <f t="shared" si="153"/>
        <v>0</v>
      </c>
      <c r="K975" s="51" t="str">
        <f>IF('3. Input Data'!I983=0,"--",'3. Input Data'!I983)</f>
        <v>--</v>
      </c>
      <c r="L975" s="58">
        <f t="shared" si="154"/>
        <v>0</v>
      </c>
      <c r="M975" s="51" t="str">
        <f>IF('3. Input Data'!J983=0,"--",'3. Input Data'!J983)</f>
        <v>--</v>
      </c>
      <c r="N975" s="58">
        <f t="shared" si="155"/>
        <v>0</v>
      </c>
      <c r="O975" s="51" t="str">
        <f>IF('3. Input Data'!K983=0,"--",'3. Input Data'!K983)</f>
        <v>--</v>
      </c>
      <c r="P975" s="58">
        <f t="shared" si="156"/>
        <v>0</v>
      </c>
      <c r="Q975" s="51" t="str">
        <f>IF('3. Input Data'!L983=0,"--",'3. Input Data'!L983)</f>
        <v>--</v>
      </c>
      <c r="R975" s="58">
        <f t="shared" si="157"/>
        <v>0</v>
      </c>
      <c r="S975" s="74">
        <f t="shared" si="158"/>
        <v>0</v>
      </c>
      <c r="T975" s="58">
        <f t="shared" si="159"/>
        <v>0</v>
      </c>
    </row>
    <row r="976" spans="1:20" x14ac:dyDescent="0.2">
      <c r="A976" s="71">
        <v>969</v>
      </c>
      <c r="B976" s="39">
        <f>'3. Input Data'!B984</f>
        <v>0</v>
      </c>
      <c r="C976" s="51" t="str">
        <f>IF('3. Input Data'!D984=0,"--",'3. Input Data'!D984)</f>
        <v>--</v>
      </c>
      <c r="D976" s="58">
        <f t="shared" si="150"/>
        <v>0</v>
      </c>
      <c r="E976" s="74" t="str">
        <f>IF('3. Input Data'!E984=0,"--",'3. Input Data'!E984)</f>
        <v>--</v>
      </c>
      <c r="F976" s="58">
        <f t="shared" si="151"/>
        <v>0</v>
      </c>
      <c r="G976" s="51" t="str">
        <f>IF('3. Input Data'!G984=0,"--",'3. Input Data'!G984)</f>
        <v>--</v>
      </c>
      <c r="H976" s="58">
        <f t="shared" si="152"/>
        <v>0</v>
      </c>
      <c r="I976" s="51" t="str">
        <f>IF('3. Input Data'!H984=0,"--",'3. Input Data'!H984)</f>
        <v>--</v>
      </c>
      <c r="J976" s="58">
        <f t="shared" si="153"/>
        <v>0</v>
      </c>
      <c r="K976" s="51" t="str">
        <f>IF('3. Input Data'!I984=0,"--",'3. Input Data'!I984)</f>
        <v>--</v>
      </c>
      <c r="L976" s="58">
        <f t="shared" si="154"/>
        <v>0</v>
      </c>
      <c r="M976" s="51" t="str">
        <f>IF('3. Input Data'!J984=0,"--",'3. Input Data'!J984)</f>
        <v>--</v>
      </c>
      <c r="N976" s="58">
        <f t="shared" si="155"/>
        <v>0</v>
      </c>
      <c r="O976" s="51" t="str">
        <f>IF('3. Input Data'!K984=0,"--",'3. Input Data'!K984)</f>
        <v>--</v>
      </c>
      <c r="P976" s="58">
        <f t="shared" si="156"/>
        <v>0</v>
      </c>
      <c r="Q976" s="51" t="str">
        <f>IF('3. Input Data'!L984=0,"--",'3. Input Data'!L984)</f>
        <v>--</v>
      </c>
      <c r="R976" s="58">
        <f t="shared" si="157"/>
        <v>0</v>
      </c>
      <c r="S976" s="74">
        <f t="shared" si="158"/>
        <v>0</v>
      </c>
      <c r="T976" s="58">
        <f t="shared" si="159"/>
        <v>0</v>
      </c>
    </row>
    <row r="977" spans="1:20" x14ac:dyDescent="0.2">
      <c r="A977" s="71">
        <v>970</v>
      </c>
      <c r="B977" s="39">
        <f>'3. Input Data'!B985</f>
        <v>0</v>
      </c>
      <c r="C977" s="51" t="str">
        <f>IF('3. Input Data'!D985=0,"--",'3. Input Data'!D985)</f>
        <v>--</v>
      </c>
      <c r="D977" s="58">
        <f t="shared" si="150"/>
        <v>0</v>
      </c>
      <c r="E977" s="74" t="str">
        <f>IF('3. Input Data'!E985=0,"--",'3. Input Data'!E985)</f>
        <v>--</v>
      </c>
      <c r="F977" s="58">
        <f t="shared" si="151"/>
        <v>0</v>
      </c>
      <c r="G977" s="51" t="str">
        <f>IF('3. Input Data'!G985=0,"--",'3. Input Data'!G985)</f>
        <v>--</v>
      </c>
      <c r="H977" s="58">
        <f t="shared" si="152"/>
        <v>0</v>
      </c>
      <c r="I977" s="51" t="str">
        <f>IF('3. Input Data'!H985=0,"--",'3. Input Data'!H985)</f>
        <v>--</v>
      </c>
      <c r="J977" s="58">
        <f t="shared" si="153"/>
        <v>0</v>
      </c>
      <c r="K977" s="51" t="str">
        <f>IF('3. Input Data'!I985=0,"--",'3. Input Data'!I985)</f>
        <v>--</v>
      </c>
      <c r="L977" s="58">
        <f t="shared" si="154"/>
        <v>0</v>
      </c>
      <c r="M977" s="51" t="str">
        <f>IF('3. Input Data'!J985=0,"--",'3. Input Data'!J985)</f>
        <v>--</v>
      </c>
      <c r="N977" s="58">
        <f t="shared" si="155"/>
        <v>0</v>
      </c>
      <c r="O977" s="51" t="str">
        <f>IF('3. Input Data'!K985=0,"--",'3. Input Data'!K985)</f>
        <v>--</v>
      </c>
      <c r="P977" s="58">
        <f t="shared" si="156"/>
        <v>0</v>
      </c>
      <c r="Q977" s="51" t="str">
        <f>IF('3. Input Data'!L985=0,"--",'3. Input Data'!L985)</f>
        <v>--</v>
      </c>
      <c r="R977" s="58">
        <f t="shared" si="157"/>
        <v>0</v>
      </c>
      <c r="S977" s="74">
        <f t="shared" si="158"/>
        <v>0</v>
      </c>
      <c r="T977" s="58">
        <f t="shared" si="159"/>
        <v>0</v>
      </c>
    </row>
    <row r="978" spans="1:20" x14ac:dyDescent="0.2">
      <c r="A978" s="71">
        <v>971</v>
      </c>
      <c r="B978" s="39">
        <f>'3. Input Data'!B986</f>
        <v>0</v>
      </c>
      <c r="C978" s="51" t="str">
        <f>IF('3. Input Data'!D986=0,"--",'3. Input Data'!D986)</f>
        <v>--</v>
      </c>
      <c r="D978" s="58">
        <f t="shared" si="150"/>
        <v>0</v>
      </c>
      <c r="E978" s="74" t="str">
        <f>IF('3. Input Data'!E986=0,"--",'3. Input Data'!E986)</f>
        <v>--</v>
      </c>
      <c r="F978" s="58">
        <f t="shared" si="151"/>
        <v>0</v>
      </c>
      <c r="G978" s="51" t="str">
        <f>IF('3. Input Data'!G986=0,"--",'3. Input Data'!G986)</f>
        <v>--</v>
      </c>
      <c r="H978" s="58">
        <f t="shared" si="152"/>
        <v>0</v>
      </c>
      <c r="I978" s="51" t="str">
        <f>IF('3. Input Data'!H986=0,"--",'3. Input Data'!H986)</f>
        <v>--</v>
      </c>
      <c r="J978" s="58">
        <f t="shared" si="153"/>
        <v>0</v>
      </c>
      <c r="K978" s="51" t="str">
        <f>IF('3. Input Data'!I986=0,"--",'3. Input Data'!I986)</f>
        <v>--</v>
      </c>
      <c r="L978" s="58">
        <f t="shared" si="154"/>
        <v>0</v>
      </c>
      <c r="M978" s="51" t="str">
        <f>IF('3. Input Data'!J986=0,"--",'3. Input Data'!J986)</f>
        <v>--</v>
      </c>
      <c r="N978" s="58">
        <f t="shared" si="155"/>
        <v>0</v>
      </c>
      <c r="O978" s="51" t="str">
        <f>IF('3. Input Data'!K986=0,"--",'3. Input Data'!K986)</f>
        <v>--</v>
      </c>
      <c r="P978" s="58">
        <f t="shared" si="156"/>
        <v>0</v>
      </c>
      <c r="Q978" s="51" t="str">
        <f>IF('3. Input Data'!L986=0,"--",'3. Input Data'!L986)</f>
        <v>--</v>
      </c>
      <c r="R978" s="58">
        <f t="shared" si="157"/>
        <v>0</v>
      </c>
      <c r="S978" s="74">
        <f t="shared" si="158"/>
        <v>0</v>
      </c>
      <c r="T978" s="58">
        <f t="shared" si="159"/>
        <v>0</v>
      </c>
    </row>
    <row r="979" spans="1:20" x14ac:dyDescent="0.2">
      <c r="A979" s="71">
        <v>972</v>
      </c>
      <c r="B979" s="39">
        <f>'3. Input Data'!B987</f>
        <v>0</v>
      </c>
      <c r="C979" s="51" t="str">
        <f>IF('3. Input Data'!D987=0,"--",'3. Input Data'!D987)</f>
        <v>--</v>
      </c>
      <c r="D979" s="58">
        <f t="shared" si="150"/>
        <v>0</v>
      </c>
      <c r="E979" s="74" t="str">
        <f>IF('3. Input Data'!E987=0,"--",'3. Input Data'!E987)</f>
        <v>--</v>
      </c>
      <c r="F979" s="58">
        <f t="shared" si="151"/>
        <v>0</v>
      </c>
      <c r="G979" s="51" t="str">
        <f>IF('3. Input Data'!G987=0,"--",'3. Input Data'!G987)</f>
        <v>--</v>
      </c>
      <c r="H979" s="58">
        <f t="shared" si="152"/>
        <v>0</v>
      </c>
      <c r="I979" s="51" t="str">
        <f>IF('3. Input Data'!H987=0,"--",'3. Input Data'!H987)</f>
        <v>--</v>
      </c>
      <c r="J979" s="58">
        <f t="shared" si="153"/>
        <v>0</v>
      </c>
      <c r="K979" s="51" t="str">
        <f>IF('3. Input Data'!I987=0,"--",'3. Input Data'!I987)</f>
        <v>--</v>
      </c>
      <c r="L979" s="58">
        <f t="shared" si="154"/>
        <v>0</v>
      </c>
      <c r="M979" s="51" t="str">
        <f>IF('3. Input Data'!J987=0,"--",'3. Input Data'!J987)</f>
        <v>--</v>
      </c>
      <c r="N979" s="58">
        <f t="shared" si="155"/>
        <v>0</v>
      </c>
      <c r="O979" s="51" t="str">
        <f>IF('3. Input Data'!K987=0,"--",'3. Input Data'!K987)</f>
        <v>--</v>
      </c>
      <c r="P979" s="58">
        <f t="shared" si="156"/>
        <v>0</v>
      </c>
      <c r="Q979" s="51" t="str">
        <f>IF('3. Input Data'!L987=0,"--",'3. Input Data'!L987)</f>
        <v>--</v>
      </c>
      <c r="R979" s="58">
        <f t="shared" si="157"/>
        <v>0</v>
      </c>
      <c r="S979" s="74">
        <f t="shared" si="158"/>
        <v>0</v>
      </c>
      <c r="T979" s="58">
        <f t="shared" si="159"/>
        <v>0</v>
      </c>
    </row>
    <row r="980" spans="1:20" x14ac:dyDescent="0.2">
      <c r="A980" s="71">
        <v>973</v>
      </c>
      <c r="B980" s="39">
        <f>'3. Input Data'!B988</f>
        <v>0</v>
      </c>
      <c r="C980" s="51" t="str">
        <f>IF('3. Input Data'!D988=0,"--",'3. Input Data'!D988)</f>
        <v>--</v>
      </c>
      <c r="D980" s="58">
        <f t="shared" si="150"/>
        <v>0</v>
      </c>
      <c r="E980" s="74" t="str">
        <f>IF('3. Input Data'!E988=0,"--",'3. Input Data'!E988)</f>
        <v>--</v>
      </c>
      <c r="F980" s="58">
        <f t="shared" si="151"/>
        <v>0</v>
      </c>
      <c r="G980" s="51" t="str">
        <f>IF('3. Input Data'!G988=0,"--",'3. Input Data'!G988)</f>
        <v>--</v>
      </c>
      <c r="H980" s="58">
        <f t="shared" si="152"/>
        <v>0</v>
      </c>
      <c r="I980" s="51" t="str">
        <f>IF('3. Input Data'!H988=0,"--",'3. Input Data'!H988)</f>
        <v>--</v>
      </c>
      <c r="J980" s="58">
        <f t="shared" si="153"/>
        <v>0</v>
      </c>
      <c r="K980" s="51" t="str">
        <f>IF('3. Input Data'!I988=0,"--",'3. Input Data'!I988)</f>
        <v>--</v>
      </c>
      <c r="L980" s="58">
        <f t="shared" si="154"/>
        <v>0</v>
      </c>
      <c r="M980" s="51" t="str">
        <f>IF('3. Input Data'!J988=0,"--",'3. Input Data'!J988)</f>
        <v>--</v>
      </c>
      <c r="N980" s="58">
        <f t="shared" si="155"/>
        <v>0</v>
      </c>
      <c r="O980" s="51" t="str">
        <f>IF('3. Input Data'!K988=0,"--",'3. Input Data'!K988)</f>
        <v>--</v>
      </c>
      <c r="P980" s="58">
        <f t="shared" si="156"/>
        <v>0</v>
      </c>
      <c r="Q980" s="51" t="str">
        <f>IF('3. Input Data'!L988=0,"--",'3. Input Data'!L988)</f>
        <v>--</v>
      </c>
      <c r="R980" s="58">
        <f t="shared" si="157"/>
        <v>0</v>
      </c>
      <c r="S980" s="74">
        <f t="shared" si="158"/>
        <v>0</v>
      </c>
      <c r="T980" s="58">
        <f t="shared" si="159"/>
        <v>0</v>
      </c>
    </row>
    <row r="981" spans="1:20" x14ac:dyDescent="0.2">
      <c r="A981" s="71">
        <v>974</v>
      </c>
      <c r="B981" s="39">
        <f>'3. Input Data'!B989</f>
        <v>0</v>
      </c>
      <c r="C981" s="51" t="str">
        <f>IF('3. Input Data'!D989=0,"--",'3. Input Data'!D989)</f>
        <v>--</v>
      </c>
      <c r="D981" s="58">
        <f t="shared" si="150"/>
        <v>0</v>
      </c>
      <c r="E981" s="74" t="str">
        <f>IF('3. Input Data'!E989=0,"--",'3. Input Data'!E989)</f>
        <v>--</v>
      </c>
      <c r="F981" s="58">
        <f t="shared" si="151"/>
        <v>0</v>
      </c>
      <c r="G981" s="51" t="str">
        <f>IF('3. Input Data'!G989=0,"--",'3. Input Data'!G989)</f>
        <v>--</v>
      </c>
      <c r="H981" s="58">
        <f t="shared" si="152"/>
        <v>0</v>
      </c>
      <c r="I981" s="51" t="str">
        <f>IF('3. Input Data'!H989=0,"--",'3. Input Data'!H989)</f>
        <v>--</v>
      </c>
      <c r="J981" s="58">
        <f t="shared" si="153"/>
        <v>0</v>
      </c>
      <c r="K981" s="51" t="str">
        <f>IF('3. Input Data'!I989=0,"--",'3. Input Data'!I989)</f>
        <v>--</v>
      </c>
      <c r="L981" s="58">
        <f t="shared" si="154"/>
        <v>0</v>
      </c>
      <c r="M981" s="51" t="str">
        <f>IF('3. Input Data'!J989=0,"--",'3. Input Data'!J989)</f>
        <v>--</v>
      </c>
      <c r="N981" s="58">
        <f t="shared" si="155"/>
        <v>0</v>
      </c>
      <c r="O981" s="51" t="str">
        <f>IF('3. Input Data'!K989=0,"--",'3. Input Data'!K989)</f>
        <v>--</v>
      </c>
      <c r="P981" s="58">
        <f t="shared" si="156"/>
        <v>0</v>
      </c>
      <c r="Q981" s="51" t="str">
        <f>IF('3. Input Data'!L989=0,"--",'3. Input Data'!L989)</f>
        <v>--</v>
      </c>
      <c r="R981" s="58">
        <f t="shared" si="157"/>
        <v>0</v>
      </c>
      <c r="S981" s="74">
        <f t="shared" si="158"/>
        <v>0</v>
      </c>
      <c r="T981" s="58">
        <f t="shared" si="159"/>
        <v>0</v>
      </c>
    </row>
    <row r="982" spans="1:20" x14ac:dyDescent="0.2">
      <c r="A982" s="71">
        <v>975</v>
      </c>
      <c r="B982" s="39">
        <f>'3. Input Data'!B990</f>
        <v>0</v>
      </c>
      <c r="C982" s="51" t="str">
        <f>IF('3. Input Data'!D990=0,"--",'3. Input Data'!D990)</f>
        <v>--</v>
      </c>
      <c r="D982" s="58">
        <f t="shared" si="150"/>
        <v>0</v>
      </c>
      <c r="E982" s="74" t="str">
        <f>IF('3. Input Data'!E990=0,"--",'3. Input Data'!E990)</f>
        <v>--</v>
      </c>
      <c r="F982" s="58">
        <f t="shared" si="151"/>
        <v>0</v>
      </c>
      <c r="G982" s="51" t="str">
        <f>IF('3. Input Data'!G990=0,"--",'3. Input Data'!G990)</f>
        <v>--</v>
      </c>
      <c r="H982" s="58">
        <f t="shared" si="152"/>
        <v>0</v>
      </c>
      <c r="I982" s="51" t="str">
        <f>IF('3. Input Data'!H990=0,"--",'3. Input Data'!H990)</f>
        <v>--</v>
      </c>
      <c r="J982" s="58">
        <f t="shared" si="153"/>
        <v>0</v>
      </c>
      <c r="K982" s="51" t="str">
        <f>IF('3. Input Data'!I990=0,"--",'3. Input Data'!I990)</f>
        <v>--</v>
      </c>
      <c r="L982" s="58">
        <f t="shared" si="154"/>
        <v>0</v>
      </c>
      <c r="M982" s="51" t="str">
        <f>IF('3. Input Data'!J990=0,"--",'3. Input Data'!J990)</f>
        <v>--</v>
      </c>
      <c r="N982" s="58">
        <f t="shared" si="155"/>
        <v>0</v>
      </c>
      <c r="O982" s="51" t="str">
        <f>IF('3. Input Data'!K990=0,"--",'3. Input Data'!K990)</f>
        <v>--</v>
      </c>
      <c r="P982" s="58">
        <f t="shared" si="156"/>
        <v>0</v>
      </c>
      <c r="Q982" s="51" t="str">
        <f>IF('3. Input Data'!L990=0,"--",'3. Input Data'!L990)</f>
        <v>--</v>
      </c>
      <c r="R982" s="58">
        <f t="shared" si="157"/>
        <v>0</v>
      </c>
      <c r="S982" s="74">
        <f t="shared" si="158"/>
        <v>0</v>
      </c>
      <c r="T982" s="58">
        <f t="shared" si="159"/>
        <v>0</v>
      </c>
    </row>
    <row r="983" spans="1:20" x14ac:dyDescent="0.2">
      <c r="A983" s="71">
        <v>976</v>
      </c>
      <c r="B983" s="39">
        <f>'3. Input Data'!B991</f>
        <v>0</v>
      </c>
      <c r="C983" s="51" t="str">
        <f>IF('3. Input Data'!D991=0,"--",'3. Input Data'!D991)</f>
        <v>--</v>
      </c>
      <c r="D983" s="58">
        <f t="shared" si="150"/>
        <v>0</v>
      </c>
      <c r="E983" s="74" t="str">
        <f>IF('3. Input Data'!E991=0,"--",'3. Input Data'!E991)</f>
        <v>--</v>
      </c>
      <c r="F983" s="58">
        <f t="shared" si="151"/>
        <v>0</v>
      </c>
      <c r="G983" s="51" t="str">
        <f>IF('3. Input Data'!G991=0,"--",'3. Input Data'!G991)</f>
        <v>--</v>
      </c>
      <c r="H983" s="58">
        <f t="shared" si="152"/>
        <v>0</v>
      </c>
      <c r="I983" s="51" t="str">
        <f>IF('3. Input Data'!H991=0,"--",'3. Input Data'!H991)</f>
        <v>--</v>
      </c>
      <c r="J983" s="58">
        <f t="shared" si="153"/>
        <v>0</v>
      </c>
      <c r="K983" s="51" t="str">
        <f>IF('3. Input Data'!I991=0,"--",'3. Input Data'!I991)</f>
        <v>--</v>
      </c>
      <c r="L983" s="58">
        <f t="shared" si="154"/>
        <v>0</v>
      </c>
      <c r="M983" s="51" t="str">
        <f>IF('3. Input Data'!J991=0,"--",'3. Input Data'!J991)</f>
        <v>--</v>
      </c>
      <c r="N983" s="58">
        <f t="shared" si="155"/>
        <v>0</v>
      </c>
      <c r="O983" s="51" t="str">
        <f>IF('3. Input Data'!K991=0,"--",'3. Input Data'!K991)</f>
        <v>--</v>
      </c>
      <c r="P983" s="58">
        <f t="shared" si="156"/>
        <v>0</v>
      </c>
      <c r="Q983" s="51" t="str">
        <f>IF('3. Input Data'!L991=0,"--",'3. Input Data'!L991)</f>
        <v>--</v>
      </c>
      <c r="R983" s="58">
        <f t="shared" si="157"/>
        <v>0</v>
      </c>
      <c r="S983" s="74">
        <f t="shared" si="158"/>
        <v>0</v>
      </c>
      <c r="T983" s="58">
        <f t="shared" si="159"/>
        <v>0</v>
      </c>
    </row>
    <row r="984" spans="1:20" x14ac:dyDescent="0.2">
      <c r="A984" s="71">
        <v>977</v>
      </c>
      <c r="B984" s="39">
        <f>'3. Input Data'!B992</f>
        <v>0</v>
      </c>
      <c r="C984" s="51" t="str">
        <f>IF('3. Input Data'!D992=0,"--",'3. Input Data'!D992)</f>
        <v>--</v>
      </c>
      <c r="D984" s="58">
        <f t="shared" si="150"/>
        <v>0</v>
      </c>
      <c r="E984" s="74" t="str">
        <f>IF('3. Input Data'!E992=0,"--",'3. Input Data'!E992)</f>
        <v>--</v>
      </c>
      <c r="F984" s="58">
        <f t="shared" si="151"/>
        <v>0</v>
      </c>
      <c r="G984" s="51" t="str">
        <f>IF('3. Input Data'!G992=0,"--",'3. Input Data'!G992)</f>
        <v>--</v>
      </c>
      <c r="H984" s="58">
        <f t="shared" si="152"/>
        <v>0</v>
      </c>
      <c r="I984" s="51" t="str">
        <f>IF('3. Input Data'!H992=0,"--",'3. Input Data'!H992)</f>
        <v>--</v>
      </c>
      <c r="J984" s="58">
        <f t="shared" si="153"/>
        <v>0</v>
      </c>
      <c r="K984" s="51" t="str">
        <f>IF('3. Input Data'!I992=0,"--",'3. Input Data'!I992)</f>
        <v>--</v>
      </c>
      <c r="L984" s="58">
        <f t="shared" si="154"/>
        <v>0</v>
      </c>
      <c r="M984" s="51" t="str">
        <f>IF('3. Input Data'!J992=0,"--",'3. Input Data'!J992)</f>
        <v>--</v>
      </c>
      <c r="N984" s="58">
        <f t="shared" si="155"/>
        <v>0</v>
      </c>
      <c r="O984" s="51" t="str">
        <f>IF('3. Input Data'!K992=0,"--",'3. Input Data'!K992)</f>
        <v>--</v>
      </c>
      <c r="P984" s="58">
        <f t="shared" si="156"/>
        <v>0</v>
      </c>
      <c r="Q984" s="51" t="str">
        <f>IF('3. Input Data'!L992=0,"--",'3. Input Data'!L992)</f>
        <v>--</v>
      </c>
      <c r="R984" s="58">
        <f t="shared" si="157"/>
        <v>0</v>
      </c>
      <c r="S984" s="74">
        <f t="shared" si="158"/>
        <v>0</v>
      </c>
      <c r="T984" s="58">
        <f t="shared" si="159"/>
        <v>0</v>
      </c>
    </row>
    <row r="985" spans="1:20" x14ac:dyDescent="0.2">
      <c r="A985" s="71">
        <v>978</v>
      </c>
      <c r="B985" s="39">
        <f>'3. Input Data'!B993</f>
        <v>0</v>
      </c>
      <c r="C985" s="51" t="str">
        <f>IF('3. Input Data'!D993=0,"--",'3. Input Data'!D993)</f>
        <v>--</v>
      </c>
      <c r="D985" s="58">
        <f t="shared" si="150"/>
        <v>0</v>
      </c>
      <c r="E985" s="74" t="str">
        <f>IF('3. Input Data'!E993=0,"--",'3. Input Data'!E993)</f>
        <v>--</v>
      </c>
      <c r="F985" s="58">
        <f t="shared" si="151"/>
        <v>0</v>
      </c>
      <c r="G985" s="51" t="str">
        <f>IF('3. Input Data'!G993=0,"--",'3. Input Data'!G993)</f>
        <v>--</v>
      </c>
      <c r="H985" s="58">
        <f t="shared" si="152"/>
        <v>0</v>
      </c>
      <c r="I985" s="51" t="str">
        <f>IF('3. Input Data'!H993=0,"--",'3. Input Data'!H993)</f>
        <v>--</v>
      </c>
      <c r="J985" s="58">
        <f t="shared" si="153"/>
        <v>0</v>
      </c>
      <c r="K985" s="51" t="str">
        <f>IF('3. Input Data'!I993=0,"--",'3. Input Data'!I993)</f>
        <v>--</v>
      </c>
      <c r="L985" s="58">
        <f t="shared" si="154"/>
        <v>0</v>
      </c>
      <c r="M985" s="51" t="str">
        <f>IF('3. Input Data'!J993=0,"--",'3. Input Data'!J993)</f>
        <v>--</v>
      </c>
      <c r="N985" s="58">
        <f t="shared" si="155"/>
        <v>0</v>
      </c>
      <c r="O985" s="51" t="str">
        <f>IF('3. Input Data'!K993=0,"--",'3. Input Data'!K993)</f>
        <v>--</v>
      </c>
      <c r="P985" s="58">
        <f t="shared" si="156"/>
        <v>0</v>
      </c>
      <c r="Q985" s="51" t="str">
        <f>IF('3. Input Data'!L993=0,"--",'3. Input Data'!L993)</f>
        <v>--</v>
      </c>
      <c r="R985" s="58">
        <f t="shared" si="157"/>
        <v>0</v>
      </c>
      <c r="S985" s="74">
        <f t="shared" si="158"/>
        <v>0</v>
      </c>
      <c r="T985" s="58">
        <f t="shared" si="159"/>
        <v>0</v>
      </c>
    </row>
    <row r="986" spans="1:20" x14ac:dyDescent="0.2">
      <c r="A986" s="71">
        <v>979</v>
      </c>
      <c r="B986" s="39">
        <f>'3. Input Data'!B994</f>
        <v>0</v>
      </c>
      <c r="C986" s="51" t="str">
        <f>IF('3. Input Data'!D994=0,"--",'3. Input Data'!D994)</f>
        <v>--</v>
      </c>
      <c r="D986" s="58">
        <f t="shared" si="150"/>
        <v>0</v>
      </c>
      <c r="E986" s="74" t="str">
        <f>IF('3. Input Data'!E994=0,"--",'3. Input Data'!E994)</f>
        <v>--</v>
      </c>
      <c r="F986" s="58">
        <f t="shared" si="151"/>
        <v>0</v>
      </c>
      <c r="G986" s="51" t="str">
        <f>IF('3. Input Data'!G994=0,"--",'3. Input Data'!G994)</f>
        <v>--</v>
      </c>
      <c r="H986" s="58">
        <f t="shared" si="152"/>
        <v>0</v>
      </c>
      <c r="I986" s="51" t="str">
        <f>IF('3. Input Data'!H994=0,"--",'3. Input Data'!H994)</f>
        <v>--</v>
      </c>
      <c r="J986" s="58">
        <f t="shared" si="153"/>
        <v>0</v>
      </c>
      <c r="K986" s="51" t="str">
        <f>IF('3. Input Data'!I994=0,"--",'3. Input Data'!I994)</f>
        <v>--</v>
      </c>
      <c r="L986" s="58">
        <f t="shared" si="154"/>
        <v>0</v>
      </c>
      <c r="M986" s="51" t="str">
        <f>IF('3. Input Data'!J994=0,"--",'3. Input Data'!J994)</f>
        <v>--</v>
      </c>
      <c r="N986" s="58">
        <f t="shared" si="155"/>
        <v>0</v>
      </c>
      <c r="O986" s="51" t="str">
        <f>IF('3. Input Data'!K994=0,"--",'3. Input Data'!K994)</f>
        <v>--</v>
      </c>
      <c r="P986" s="58">
        <f t="shared" si="156"/>
        <v>0</v>
      </c>
      <c r="Q986" s="51" t="str">
        <f>IF('3. Input Data'!L994=0,"--",'3. Input Data'!L994)</f>
        <v>--</v>
      </c>
      <c r="R986" s="58">
        <f t="shared" si="157"/>
        <v>0</v>
      </c>
      <c r="S986" s="74">
        <f t="shared" si="158"/>
        <v>0</v>
      </c>
      <c r="T986" s="58">
        <f t="shared" si="159"/>
        <v>0</v>
      </c>
    </row>
    <row r="987" spans="1:20" x14ac:dyDescent="0.2">
      <c r="A987" s="71">
        <v>980</v>
      </c>
      <c r="B987" s="39">
        <f>'3. Input Data'!B995</f>
        <v>0</v>
      </c>
      <c r="C987" s="51" t="str">
        <f>IF('3. Input Data'!D995=0,"--",'3. Input Data'!D995)</f>
        <v>--</v>
      </c>
      <c r="D987" s="58">
        <f t="shared" si="150"/>
        <v>0</v>
      </c>
      <c r="E987" s="74" t="str">
        <f>IF('3. Input Data'!E995=0,"--",'3. Input Data'!E995)</f>
        <v>--</v>
      </c>
      <c r="F987" s="58">
        <f t="shared" si="151"/>
        <v>0</v>
      </c>
      <c r="G987" s="51" t="str">
        <f>IF('3. Input Data'!G995=0,"--",'3. Input Data'!G995)</f>
        <v>--</v>
      </c>
      <c r="H987" s="58">
        <f t="shared" si="152"/>
        <v>0</v>
      </c>
      <c r="I987" s="51" t="str">
        <f>IF('3. Input Data'!H995=0,"--",'3. Input Data'!H995)</f>
        <v>--</v>
      </c>
      <c r="J987" s="58">
        <f t="shared" si="153"/>
        <v>0</v>
      </c>
      <c r="K987" s="51" t="str">
        <f>IF('3. Input Data'!I995=0,"--",'3. Input Data'!I995)</f>
        <v>--</v>
      </c>
      <c r="L987" s="58">
        <f t="shared" si="154"/>
        <v>0</v>
      </c>
      <c r="M987" s="51" t="str">
        <f>IF('3. Input Data'!J995=0,"--",'3. Input Data'!J995)</f>
        <v>--</v>
      </c>
      <c r="N987" s="58">
        <f t="shared" si="155"/>
        <v>0</v>
      </c>
      <c r="O987" s="51" t="str">
        <f>IF('3. Input Data'!K995=0,"--",'3. Input Data'!K995)</f>
        <v>--</v>
      </c>
      <c r="P987" s="58">
        <f t="shared" si="156"/>
        <v>0</v>
      </c>
      <c r="Q987" s="51" t="str">
        <f>IF('3. Input Data'!L995=0,"--",'3. Input Data'!L995)</f>
        <v>--</v>
      </c>
      <c r="R987" s="58">
        <f t="shared" si="157"/>
        <v>0</v>
      </c>
      <c r="S987" s="74">
        <f t="shared" si="158"/>
        <v>0</v>
      </c>
      <c r="T987" s="58">
        <f t="shared" si="159"/>
        <v>0</v>
      </c>
    </row>
    <row r="988" spans="1:20" x14ac:dyDescent="0.2">
      <c r="A988" s="71">
        <v>981</v>
      </c>
      <c r="B988" s="39">
        <f>'3. Input Data'!B996</f>
        <v>0</v>
      </c>
      <c r="C988" s="51" t="str">
        <f>IF('3. Input Data'!D996=0,"--",'3. Input Data'!D996)</f>
        <v>--</v>
      </c>
      <c r="D988" s="58">
        <f t="shared" si="150"/>
        <v>0</v>
      </c>
      <c r="E988" s="74" t="str">
        <f>IF('3. Input Data'!E996=0,"--",'3. Input Data'!E996)</f>
        <v>--</v>
      </c>
      <c r="F988" s="58">
        <f t="shared" si="151"/>
        <v>0</v>
      </c>
      <c r="G988" s="51" t="str">
        <f>IF('3. Input Data'!G996=0,"--",'3. Input Data'!G996)</f>
        <v>--</v>
      </c>
      <c r="H988" s="58">
        <f t="shared" si="152"/>
        <v>0</v>
      </c>
      <c r="I988" s="51" t="str">
        <f>IF('3. Input Data'!H996=0,"--",'3. Input Data'!H996)</f>
        <v>--</v>
      </c>
      <c r="J988" s="58">
        <f t="shared" si="153"/>
        <v>0</v>
      </c>
      <c r="K988" s="51" t="str">
        <f>IF('3. Input Data'!I996=0,"--",'3. Input Data'!I996)</f>
        <v>--</v>
      </c>
      <c r="L988" s="58">
        <f t="shared" si="154"/>
        <v>0</v>
      </c>
      <c r="M988" s="51" t="str">
        <f>IF('3. Input Data'!J996=0,"--",'3. Input Data'!J996)</f>
        <v>--</v>
      </c>
      <c r="N988" s="58">
        <f t="shared" si="155"/>
        <v>0</v>
      </c>
      <c r="O988" s="51" t="str">
        <f>IF('3. Input Data'!K996=0,"--",'3. Input Data'!K996)</f>
        <v>--</v>
      </c>
      <c r="P988" s="58">
        <f t="shared" si="156"/>
        <v>0</v>
      </c>
      <c r="Q988" s="51" t="str">
        <f>IF('3. Input Data'!L996=0,"--",'3. Input Data'!L996)</f>
        <v>--</v>
      </c>
      <c r="R988" s="58">
        <f t="shared" si="157"/>
        <v>0</v>
      </c>
      <c r="S988" s="74">
        <f t="shared" si="158"/>
        <v>0</v>
      </c>
      <c r="T988" s="58">
        <f t="shared" si="159"/>
        <v>0</v>
      </c>
    </row>
    <row r="989" spans="1:20" x14ac:dyDescent="0.2">
      <c r="A989" s="71">
        <v>982</v>
      </c>
      <c r="B989" s="39">
        <f>'3. Input Data'!B997</f>
        <v>0</v>
      </c>
      <c r="C989" s="51" t="str">
        <f>IF('3. Input Data'!D997=0,"--",'3. Input Data'!D997)</f>
        <v>--</v>
      </c>
      <c r="D989" s="58">
        <f t="shared" si="150"/>
        <v>0</v>
      </c>
      <c r="E989" s="74" t="str">
        <f>IF('3. Input Data'!E997=0,"--",'3. Input Data'!E997)</f>
        <v>--</v>
      </c>
      <c r="F989" s="58">
        <f t="shared" si="151"/>
        <v>0</v>
      </c>
      <c r="G989" s="51" t="str">
        <f>IF('3. Input Data'!G997=0,"--",'3. Input Data'!G997)</f>
        <v>--</v>
      </c>
      <c r="H989" s="58">
        <f t="shared" si="152"/>
        <v>0</v>
      </c>
      <c r="I989" s="51" t="str">
        <f>IF('3. Input Data'!H997=0,"--",'3. Input Data'!H997)</f>
        <v>--</v>
      </c>
      <c r="J989" s="58">
        <f t="shared" si="153"/>
        <v>0</v>
      </c>
      <c r="K989" s="51" t="str">
        <f>IF('3. Input Data'!I997=0,"--",'3. Input Data'!I997)</f>
        <v>--</v>
      </c>
      <c r="L989" s="58">
        <f t="shared" si="154"/>
        <v>0</v>
      </c>
      <c r="M989" s="51" t="str">
        <f>IF('3. Input Data'!J997=0,"--",'3. Input Data'!J997)</f>
        <v>--</v>
      </c>
      <c r="N989" s="58">
        <f t="shared" si="155"/>
        <v>0</v>
      </c>
      <c r="O989" s="51" t="str">
        <f>IF('3. Input Data'!K997=0,"--",'3. Input Data'!K997)</f>
        <v>--</v>
      </c>
      <c r="P989" s="58">
        <f t="shared" si="156"/>
        <v>0</v>
      </c>
      <c r="Q989" s="51" t="str">
        <f>IF('3. Input Data'!L997=0,"--",'3. Input Data'!L997)</f>
        <v>--</v>
      </c>
      <c r="R989" s="58">
        <f t="shared" si="157"/>
        <v>0</v>
      </c>
      <c r="S989" s="74">
        <f t="shared" si="158"/>
        <v>0</v>
      </c>
      <c r="T989" s="58">
        <f t="shared" si="159"/>
        <v>0</v>
      </c>
    </row>
    <row r="990" spans="1:20" x14ac:dyDescent="0.2">
      <c r="A990" s="71">
        <v>983</v>
      </c>
      <c r="B990" s="39">
        <f>'3. Input Data'!B998</f>
        <v>0</v>
      </c>
      <c r="C990" s="51" t="str">
        <f>IF('3. Input Data'!D998=0,"--",'3. Input Data'!D998)</f>
        <v>--</v>
      </c>
      <c r="D990" s="58">
        <f t="shared" si="150"/>
        <v>0</v>
      </c>
      <c r="E990" s="74" t="str">
        <f>IF('3. Input Data'!E998=0,"--",'3. Input Data'!E998)</f>
        <v>--</v>
      </c>
      <c r="F990" s="58">
        <f t="shared" si="151"/>
        <v>0</v>
      </c>
      <c r="G990" s="51" t="str">
        <f>IF('3. Input Data'!G998=0,"--",'3. Input Data'!G998)</f>
        <v>--</v>
      </c>
      <c r="H990" s="58">
        <f t="shared" si="152"/>
        <v>0</v>
      </c>
      <c r="I990" s="51" t="str">
        <f>IF('3. Input Data'!H998=0,"--",'3. Input Data'!H998)</f>
        <v>--</v>
      </c>
      <c r="J990" s="58">
        <f t="shared" si="153"/>
        <v>0</v>
      </c>
      <c r="K990" s="51" t="str">
        <f>IF('3. Input Data'!I998=0,"--",'3. Input Data'!I998)</f>
        <v>--</v>
      </c>
      <c r="L990" s="58">
        <f t="shared" si="154"/>
        <v>0</v>
      </c>
      <c r="M990" s="51" t="str">
        <f>IF('3. Input Data'!J998=0,"--",'3. Input Data'!J998)</f>
        <v>--</v>
      </c>
      <c r="N990" s="58">
        <f t="shared" si="155"/>
        <v>0</v>
      </c>
      <c r="O990" s="51" t="str">
        <f>IF('3. Input Data'!K998=0,"--",'3. Input Data'!K998)</f>
        <v>--</v>
      </c>
      <c r="P990" s="58">
        <f t="shared" si="156"/>
        <v>0</v>
      </c>
      <c r="Q990" s="51" t="str">
        <f>IF('3. Input Data'!L998=0,"--",'3. Input Data'!L998)</f>
        <v>--</v>
      </c>
      <c r="R990" s="58">
        <f t="shared" si="157"/>
        <v>0</v>
      </c>
      <c r="S990" s="74">
        <f t="shared" si="158"/>
        <v>0</v>
      </c>
      <c r="T990" s="58">
        <f t="shared" si="159"/>
        <v>0</v>
      </c>
    </row>
    <row r="991" spans="1:20" x14ac:dyDescent="0.2">
      <c r="A991" s="71">
        <v>984</v>
      </c>
      <c r="B991" s="39">
        <f>'3. Input Data'!B999</f>
        <v>0</v>
      </c>
      <c r="C991" s="51" t="str">
        <f>IF('3. Input Data'!D999=0,"--",'3. Input Data'!D999)</f>
        <v>--</v>
      </c>
      <c r="D991" s="58">
        <f t="shared" si="150"/>
        <v>0</v>
      </c>
      <c r="E991" s="74" t="str">
        <f>IF('3. Input Data'!E999=0,"--",'3. Input Data'!E999)</f>
        <v>--</v>
      </c>
      <c r="F991" s="58">
        <f t="shared" si="151"/>
        <v>0</v>
      </c>
      <c r="G991" s="51" t="str">
        <f>IF('3. Input Data'!G999=0,"--",'3. Input Data'!G999)</f>
        <v>--</v>
      </c>
      <c r="H991" s="58">
        <f t="shared" si="152"/>
        <v>0</v>
      </c>
      <c r="I991" s="51" t="str">
        <f>IF('3. Input Data'!H999=0,"--",'3. Input Data'!H999)</f>
        <v>--</v>
      </c>
      <c r="J991" s="58">
        <f t="shared" si="153"/>
        <v>0</v>
      </c>
      <c r="K991" s="51" t="str">
        <f>IF('3. Input Data'!I999=0,"--",'3. Input Data'!I999)</f>
        <v>--</v>
      </c>
      <c r="L991" s="58">
        <f t="shared" si="154"/>
        <v>0</v>
      </c>
      <c r="M991" s="51" t="str">
        <f>IF('3. Input Data'!J999=0,"--",'3. Input Data'!J999)</f>
        <v>--</v>
      </c>
      <c r="N991" s="58">
        <f t="shared" si="155"/>
        <v>0</v>
      </c>
      <c r="O991" s="51" t="str">
        <f>IF('3. Input Data'!K999=0,"--",'3. Input Data'!K999)</f>
        <v>--</v>
      </c>
      <c r="P991" s="58">
        <f t="shared" si="156"/>
        <v>0</v>
      </c>
      <c r="Q991" s="51" t="str">
        <f>IF('3. Input Data'!L999=0,"--",'3. Input Data'!L999)</f>
        <v>--</v>
      </c>
      <c r="R991" s="58">
        <f t="shared" si="157"/>
        <v>0</v>
      </c>
      <c r="S991" s="74">
        <f t="shared" si="158"/>
        <v>0</v>
      </c>
      <c r="T991" s="58">
        <f t="shared" si="159"/>
        <v>0</v>
      </c>
    </row>
    <row r="992" spans="1:20" x14ac:dyDescent="0.2">
      <c r="A992" s="71">
        <v>985</v>
      </c>
      <c r="B992" s="39">
        <f>'3. Input Data'!B1000</f>
        <v>0</v>
      </c>
      <c r="C992" s="51" t="str">
        <f>IF('3. Input Data'!D1000=0,"--",'3. Input Data'!D1000)</f>
        <v>--</v>
      </c>
      <c r="D992" s="58">
        <f t="shared" si="150"/>
        <v>0</v>
      </c>
      <c r="E992" s="74" t="str">
        <f>IF('3. Input Data'!E1000=0,"--",'3. Input Data'!E1000)</f>
        <v>--</v>
      </c>
      <c r="F992" s="58">
        <f t="shared" si="151"/>
        <v>0</v>
      </c>
      <c r="G992" s="51" t="str">
        <f>IF('3. Input Data'!G1000=0,"--",'3. Input Data'!G1000)</f>
        <v>--</v>
      </c>
      <c r="H992" s="58">
        <f t="shared" si="152"/>
        <v>0</v>
      </c>
      <c r="I992" s="51" t="str">
        <f>IF('3. Input Data'!H1000=0,"--",'3. Input Data'!H1000)</f>
        <v>--</v>
      </c>
      <c r="J992" s="58">
        <f t="shared" si="153"/>
        <v>0</v>
      </c>
      <c r="K992" s="51" t="str">
        <f>IF('3. Input Data'!I1000=0,"--",'3. Input Data'!I1000)</f>
        <v>--</v>
      </c>
      <c r="L992" s="58">
        <f t="shared" si="154"/>
        <v>0</v>
      </c>
      <c r="M992" s="51" t="str">
        <f>IF('3. Input Data'!J1000=0,"--",'3. Input Data'!J1000)</f>
        <v>--</v>
      </c>
      <c r="N992" s="58">
        <f t="shared" si="155"/>
        <v>0</v>
      </c>
      <c r="O992" s="51" t="str">
        <f>IF('3. Input Data'!K1000=0,"--",'3. Input Data'!K1000)</f>
        <v>--</v>
      </c>
      <c r="P992" s="58">
        <f t="shared" si="156"/>
        <v>0</v>
      </c>
      <c r="Q992" s="51" t="str">
        <f>IF('3. Input Data'!L1000=0,"--",'3. Input Data'!L1000)</f>
        <v>--</v>
      </c>
      <c r="R992" s="58">
        <f t="shared" si="157"/>
        <v>0</v>
      </c>
      <c r="S992" s="74">
        <f t="shared" si="158"/>
        <v>0</v>
      </c>
      <c r="T992" s="58">
        <f t="shared" si="159"/>
        <v>0</v>
      </c>
    </row>
    <row r="993" spans="1:20" x14ac:dyDescent="0.2">
      <c r="A993" s="71">
        <v>986</v>
      </c>
      <c r="B993" s="39">
        <f>'3. Input Data'!B1001</f>
        <v>0</v>
      </c>
      <c r="C993" s="51" t="str">
        <f>IF('3. Input Data'!D1001=0,"--",'3. Input Data'!D1001)</f>
        <v>--</v>
      </c>
      <c r="D993" s="58">
        <f t="shared" si="150"/>
        <v>0</v>
      </c>
      <c r="E993" s="74" t="str">
        <f>IF('3. Input Data'!E1001=0,"--",'3. Input Data'!E1001)</f>
        <v>--</v>
      </c>
      <c r="F993" s="58">
        <f t="shared" si="151"/>
        <v>0</v>
      </c>
      <c r="G993" s="51" t="str">
        <f>IF('3. Input Data'!G1001=0,"--",'3. Input Data'!G1001)</f>
        <v>--</v>
      </c>
      <c r="H993" s="58">
        <f t="shared" si="152"/>
        <v>0</v>
      </c>
      <c r="I993" s="51" t="str">
        <f>IF('3. Input Data'!H1001=0,"--",'3. Input Data'!H1001)</f>
        <v>--</v>
      </c>
      <c r="J993" s="58">
        <f t="shared" si="153"/>
        <v>0</v>
      </c>
      <c r="K993" s="51" t="str">
        <f>IF('3. Input Data'!I1001=0,"--",'3. Input Data'!I1001)</f>
        <v>--</v>
      </c>
      <c r="L993" s="58">
        <f t="shared" si="154"/>
        <v>0</v>
      </c>
      <c r="M993" s="51" t="str">
        <f>IF('3. Input Data'!J1001=0,"--",'3. Input Data'!J1001)</f>
        <v>--</v>
      </c>
      <c r="N993" s="58">
        <f t="shared" si="155"/>
        <v>0</v>
      </c>
      <c r="O993" s="51" t="str">
        <f>IF('3. Input Data'!K1001=0,"--",'3. Input Data'!K1001)</f>
        <v>--</v>
      </c>
      <c r="P993" s="58">
        <f t="shared" si="156"/>
        <v>0</v>
      </c>
      <c r="Q993" s="51" t="str">
        <f>IF('3. Input Data'!L1001=0,"--",'3. Input Data'!L1001)</f>
        <v>--</v>
      </c>
      <c r="R993" s="58">
        <f t="shared" si="157"/>
        <v>0</v>
      </c>
      <c r="S993" s="74">
        <f t="shared" si="158"/>
        <v>0</v>
      </c>
      <c r="T993" s="58">
        <f t="shared" si="159"/>
        <v>0</v>
      </c>
    </row>
    <row r="994" spans="1:20" x14ac:dyDescent="0.2">
      <c r="A994" s="71">
        <v>987</v>
      </c>
      <c r="B994" s="39">
        <f>'3. Input Data'!B1002</f>
        <v>0</v>
      </c>
      <c r="C994" s="51" t="str">
        <f>IF('3. Input Data'!D1002=0,"--",'3. Input Data'!D1002)</f>
        <v>--</v>
      </c>
      <c r="D994" s="58">
        <f t="shared" si="150"/>
        <v>0</v>
      </c>
      <c r="E994" s="74" t="str">
        <f>IF('3. Input Data'!E1002=0,"--",'3. Input Data'!E1002)</f>
        <v>--</v>
      </c>
      <c r="F994" s="58">
        <f t="shared" si="151"/>
        <v>0</v>
      </c>
      <c r="G994" s="51" t="str">
        <f>IF('3. Input Data'!G1002=0,"--",'3. Input Data'!G1002)</f>
        <v>--</v>
      </c>
      <c r="H994" s="58">
        <f t="shared" si="152"/>
        <v>0</v>
      </c>
      <c r="I994" s="51" t="str">
        <f>IF('3. Input Data'!H1002=0,"--",'3. Input Data'!H1002)</f>
        <v>--</v>
      </c>
      <c r="J994" s="58">
        <f t="shared" si="153"/>
        <v>0</v>
      </c>
      <c r="K994" s="51" t="str">
        <f>IF('3. Input Data'!I1002=0,"--",'3. Input Data'!I1002)</f>
        <v>--</v>
      </c>
      <c r="L994" s="58">
        <f t="shared" si="154"/>
        <v>0</v>
      </c>
      <c r="M994" s="51" t="str">
        <f>IF('3. Input Data'!J1002=0,"--",'3. Input Data'!J1002)</f>
        <v>--</v>
      </c>
      <c r="N994" s="58">
        <f t="shared" si="155"/>
        <v>0</v>
      </c>
      <c r="O994" s="51" t="str">
        <f>IF('3. Input Data'!K1002=0,"--",'3. Input Data'!K1002)</f>
        <v>--</v>
      </c>
      <c r="P994" s="58">
        <f t="shared" si="156"/>
        <v>0</v>
      </c>
      <c r="Q994" s="51" t="str">
        <f>IF('3. Input Data'!L1002=0,"--",'3. Input Data'!L1002)</f>
        <v>--</v>
      </c>
      <c r="R994" s="58">
        <f t="shared" si="157"/>
        <v>0</v>
      </c>
      <c r="S994" s="74">
        <f t="shared" si="158"/>
        <v>0</v>
      </c>
      <c r="T994" s="58">
        <f t="shared" si="159"/>
        <v>0</v>
      </c>
    </row>
    <row r="995" spans="1:20" x14ac:dyDescent="0.2">
      <c r="A995" s="71">
        <v>988</v>
      </c>
      <c r="B995" s="39">
        <f>'3. Input Data'!B1003</f>
        <v>0</v>
      </c>
      <c r="C995" s="51" t="str">
        <f>IF('3. Input Data'!D1003=0,"--",'3. Input Data'!D1003)</f>
        <v>--</v>
      </c>
      <c r="D995" s="58">
        <f t="shared" si="150"/>
        <v>0</v>
      </c>
      <c r="E995" s="74" t="str">
        <f>IF('3. Input Data'!E1003=0,"--",'3. Input Data'!E1003)</f>
        <v>--</v>
      </c>
      <c r="F995" s="58">
        <f t="shared" si="151"/>
        <v>0</v>
      </c>
      <c r="G995" s="51" t="str">
        <f>IF('3. Input Data'!G1003=0,"--",'3. Input Data'!G1003)</f>
        <v>--</v>
      </c>
      <c r="H995" s="58">
        <f t="shared" si="152"/>
        <v>0</v>
      </c>
      <c r="I995" s="51" t="str">
        <f>IF('3. Input Data'!H1003=0,"--",'3. Input Data'!H1003)</f>
        <v>--</v>
      </c>
      <c r="J995" s="58">
        <f t="shared" si="153"/>
        <v>0</v>
      </c>
      <c r="K995" s="51" t="str">
        <f>IF('3. Input Data'!I1003=0,"--",'3. Input Data'!I1003)</f>
        <v>--</v>
      </c>
      <c r="L995" s="58">
        <f t="shared" si="154"/>
        <v>0</v>
      </c>
      <c r="M995" s="51" t="str">
        <f>IF('3. Input Data'!J1003=0,"--",'3. Input Data'!J1003)</f>
        <v>--</v>
      </c>
      <c r="N995" s="58">
        <f t="shared" si="155"/>
        <v>0</v>
      </c>
      <c r="O995" s="51" t="str">
        <f>IF('3. Input Data'!K1003=0,"--",'3. Input Data'!K1003)</f>
        <v>--</v>
      </c>
      <c r="P995" s="58">
        <f t="shared" si="156"/>
        <v>0</v>
      </c>
      <c r="Q995" s="51" t="str">
        <f>IF('3. Input Data'!L1003=0,"--",'3. Input Data'!L1003)</f>
        <v>--</v>
      </c>
      <c r="R995" s="58">
        <f t="shared" si="157"/>
        <v>0</v>
      </c>
      <c r="S995" s="74">
        <f t="shared" si="158"/>
        <v>0</v>
      </c>
      <c r="T995" s="58">
        <f t="shared" si="159"/>
        <v>0</v>
      </c>
    </row>
    <row r="996" spans="1:20" x14ac:dyDescent="0.2">
      <c r="A996" s="71">
        <v>989</v>
      </c>
      <c r="B996" s="39">
        <f>'3. Input Data'!B1004</f>
        <v>0</v>
      </c>
      <c r="C996" s="51" t="str">
        <f>IF('3. Input Data'!D1004=0,"--",'3. Input Data'!D1004)</f>
        <v>--</v>
      </c>
      <c r="D996" s="58">
        <f t="shared" si="150"/>
        <v>0</v>
      </c>
      <c r="E996" s="74" t="str">
        <f>IF('3. Input Data'!E1004=0,"--",'3. Input Data'!E1004)</f>
        <v>--</v>
      </c>
      <c r="F996" s="58">
        <f t="shared" si="151"/>
        <v>0</v>
      </c>
      <c r="G996" s="51" t="str">
        <f>IF('3. Input Data'!G1004=0,"--",'3. Input Data'!G1004)</f>
        <v>--</v>
      </c>
      <c r="H996" s="58">
        <f t="shared" si="152"/>
        <v>0</v>
      </c>
      <c r="I996" s="51" t="str">
        <f>IF('3. Input Data'!H1004=0,"--",'3. Input Data'!H1004)</f>
        <v>--</v>
      </c>
      <c r="J996" s="58">
        <f t="shared" si="153"/>
        <v>0</v>
      </c>
      <c r="K996" s="51" t="str">
        <f>IF('3. Input Data'!I1004=0,"--",'3. Input Data'!I1004)</f>
        <v>--</v>
      </c>
      <c r="L996" s="58">
        <f t="shared" si="154"/>
        <v>0</v>
      </c>
      <c r="M996" s="51" t="str">
        <f>IF('3. Input Data'!J1004=0,"--",'3. Input Data'!J1004)</f>
        <v>--</v>
      </c>
      <c r="N996" s="58">
        <f t="shared" si="155"/>
        <v>0</v>
      </c>
      <c r="O996" s="51" t="str">
        <f>IF('3. Input Data'!K1004=0,"--",'3. Input Data'!K1004)</f>
        <v>--</v>
      </c>
      <c r="P996" s="58">
        <f t="shared" si="156"/>
        <v>0</v>
      </c>
      <c r="Q996" s="51" t="str">
        <f>IF('3. Input Data'!L1004=0,"--",'3. Input Data'!L1004)</f>
        <v>--</v>
      </c>
      <c r="R996" s="58">
        <f t="shared" si="157"/>
        <v>0</v>
      </c>
      <c r="S996" s="74">
        <f t="shared" si="158"/>
        <v>0</v>
      </c>
      <c r="T996" s="58">
        <f t="shared" si="159"/>
        <v>0</v>
      </c>
    </row>
    <row r="997" spans="1:20" x14ac:dyDescent="0.2">
      <c r="A997" s="71">
        <v>990</v>
      </c>
      <c r="B997" s="39">
        <f>'3. Input Data'!B1005</f>
        <v>0</v>
      </c>
      <c r="C997" s="51" t="str">
        <f>IF('3. Input Data'!D1005=0,"--",'3. Input Data'!D1005)</f>
        <v>--</v>
      </c>
      <c r="D997" s="58">
        <f t="shared" si="150"/>
        <v>0</v>
      </c>
      <c r="E997" s="74" t="str">
        <f>IF('3. Input Data'!E1005=0,"--",'3. Input Data'!E1005)</f>
        <v>--</v>
      </c>
      <c r="F997" s="58">
        <f t="shared" si="151"/>
        <v>0</v>
      </c>
      <c r="G997" s="51" t="str">
        <f>IF('3. Input Data'!G1005=0,"--",'3. Input Data'!G1005)</f>
        <v>--</v>
      </c>
      <c r="H997" s="58">
        <f t="shared" si="152"/>
        <v>0</v>
      </c>
      <c r="I997" s="51" t="str">
        <f>IF('3. Input Data'!H1005=0,"--",'3. Input Data'!H1005)</f>
        <v>--</v>
      </c>
      <c r="J997" s="58">
        <f t="shared" si="153"/>
        <v>0</v>
      </c>
      <c r="K997" s="51" t="str">
        <f>IF('3. Input Data'!I1005=0,"--",'3. Input Data'!I1005)</f>
        <v>--</v>
      </c>
      <c r="L997" s="58">
        <f t="shared" si="154"/>
        <v>0</v>
      </c>
      <c r="M997" s="51" t="str">
        <f>IF('3. Input Data'!J1005=0,"--",'3. Input Data'!J1005)</f>
        <v>--</v>
      </c>
      <c r="N997" s="58">
        <f t="shared" si="155"/>
        <v>0</v>
      </c>
      <c r="O997" s="51" t="str">
        <f>IF('3. Input Data'!K1005=0,"--",'3. Input Data'!K1005)</f>
        <v>--</v>
      </c>
      <c r="P997" s="58">
        <f t="shared" si="156"/>
        <v>0</v>
      </c>
      <c r="Q997" s="51" t="str">
        <f>IF('3. Input Data'!L1005=0,"--",'3. Input Data'!L1005)</f>
        <v>--</v>
      </c>
      <c r="R997" s="58">
        <f t="shared" si="157"/>
        <v>0</v>
      </c>
      <c r="S997" s="74">
        <f t="shared" si="158"/>
        <v>0</v>
      </c>
      <c r="T997" s="58">
        <f t="shared" si="159"/>
        <v>0</v>
      </c>
    </row>
    <row r="998" spans="1:20" x14ac:dyDescent="0.2">
      <c r="A998" s="71">
        <v>991</v>
      </c>
      <c r="B998" s="39">
        <f>'3. Input Data'!B1006</f>
        <v>0</v>
      </c>
      <c r="C998" s="51" t="str">
        <f>IF('3. Input Data'!D1006=0,"--",'3. Input Data'!D1006)</f>
        <v>--</v>
      </c>
      <c r="D998" s="58">
        <f t="shared" si="150"/>
        <v>0</v>
      </c>
      <c r="E998" s="74" t="str">
        <f>IF('3. Input Data'!E1006=0,"--",'3. Input Data'!E1006)</f>
        <v>--</v>
      </c>
      <c r="F998" s="58">
        <f t="shared" si="151"/>
        <v>0</v>
      </c>
      <c r="G998" s="51" t="str">
        <f>IF('3. Input Data'!G1006=0,"--",'3. Input Data'!G1006)</f>
        <v>--</v>
      </c>
      <c r="H998" s="58">
        <f t="shared" si="152"/>
        <v>0</v>
      </c>
      <c r="I998" s="51" t="str">
        <f>IF('3. Input Data'!H1006=0,"--",'3. Input Data'!H1006)</f>
        <v>--</v>
      </c>
      <c r="J998" s="58">
        <f t="shared" si="153"/>
        <v>0</v>
      </c>
      <c r="K998" s="51" t="str">
        <f>IF('3. Input Data'!I1006=0,"--",'3. Input Data'!I1006)</f>
        <v>--</v>
      </c>
      <c r="L998" s="58">
        <f t="shared" si="154"/>
        <v>0</v>
      </c>
      <c r="M998" s="51" t="str">
        <f>IF('3. Input Data'!J1006=0,"--",'3. Input Data'!J1006)</f>
        <v>--</v>
      </c>
      <c r="N998" s="58">
        <f t="shared" si="155"/>
        <v>0</v>
      </c>
      <c r="O998" s="51" t="str">
        <f>IF('3. Input Data'!K1006=0,"--",'3. Input Data'!K1006)</f>
        <v>--</v>
      </c>
      <c r="P998" s="58">
        <f t="shared" si="156"/>
        <v>0</v>
      </c>
      <c r="Q998" s="51" t="str">
        <f>IF('3. Input Data'!L1006=0,"--",'3. Input Data'!L1006)</f>
        <v>--</v>
      </c>
      <c r="R998" s="58">
        <f t="shared" si="157"/>
        <v>0</v>
      </c>
      <c r="S998" s="74">
        <f t="shared" si="158"/>
        <v>0</v>
      </c>
      <c r="T998" s="58">
        <f t="shared" si="159"/>
        <v>0</v>
      </c>
    </row>
    <row r="999" spans="1:20" x14ac:dyDescent="0.2">
      <c r="A999" s="71">
        <v>992</v>
      </c>
      <c r="B999" s="39">
        <f>'3. Input Data'!B1007</f>
        <v>0</v>
      </c>
      <c r="C999" s="51" t="str">
        <f>IF('3. Input Data'!D1007=0,"--",'3. Input Data'!D1007)</f>
        <v>--</v>
      </c>
      <c r="D999" s="58">
        <f t="shared" si="150"/>
        <v>0</v>
      </c>
      <c r="E999" s="74" t="str">
        <f>IF('3. Input Data'!E1007=0,"--",'3. Input Data'!E1007)</f>
        <v>--</v>
      </c>
      <c r="F999" s="58">
        <f t="shared" si="151"/>
        <v>0</v>
      </c>
      <c r="G999" s="51" t="str">
        <f>IF('3. Input Data'!G1007=0,"--",'3. Input Data'!G1007)</f>
        <v>--</v>
      </c>
      <c r="H999" s="58">
        <f t="shared" si="152"/>
        <v>0</v>
      </c>
      <c r="I999" s="51" t="str">
        <f>IF('3. Input Data'!H1007=0,"--",'3. Input Data'!H1007)</f>
        <v>--</v>
      </c>
      <c r="J999" s="58">
        <f t="shared" si="153"/>
        <v>0</v>
      </c>
      <c r="K999" s="51" t="str">
        <f>IF('3. Input Data'!I1007=0,"--",'3. Input Data'!I1007)</f>
        <v>--</v>
      </c>
      <c r="L999" s="58">
        <f t="shared" si="154"/>
        <v>0</v>
      </c>
      <c r="M999" s="51" t="str">
        <f>IF('3. Input Data'!J1007=0,"--",'3. Input Data'!J1007)</f>
        <v>--</v>
      </c>
      <c r="N999" s="58">
        <f t="shared" si="155"/>
        <v>0</v>
      </c>
      <c r="O999" s="51" t="str">
        <f>IF('3. Input Data'!K1007=0,"--",'3. Input Data'!K1007)</f>
        <v>--</v>
      </c>
      <c r="P999" s="58">
        <f t="shared" si="156"/>
        <v>0</v>
      </c>
      <c r="Q999" s="51" t="str">
        <f>IF('3. Input Data'!L1007=0,"--",'3. Input Data'!L1007)</f>
        <v>--</v>
      </c>
      <c r="R999" s="58">
        <f t="shared" si="157"/>
        <v>0</v>
      </c>
      <c r="S999" s="74">
        <f t="shared" si="158"/>
        <v>0</v>
      </c>
      <c r="T999" s="58">
        <f t="shared" si="159"/>
        <v>0</v>
      </c>
    </row>
    <row r="1000" spans="1:20" x14ac:dyDescent="0.2">
      <c r="A1000" s="71">
        <v>993</v>
      </c>
      <c r="B1000" s="39">
        <f>'3. Input Data'!B1008</f>
        <v>0</v>
      </c>
      <c r="C1000" s="51" t="str">
        <f>IF('3. Input Data'!D1008=0,"--",'3. Input Data'!D1008)</f>
        <v>--</v>
      </c>
      <c r="D1000" s="58">
        <f t="shared" si="150"/>
        <v>0</v>
      </c>
      <c r="E1000" s="74" t="str">
        <f>IF('3. Input Data'!E1008=0,"--",'3. Input Data'!E1008)</f>
        <v>--</v>
      </c>
      <c r="F1000" s="58">
        <f t="shared" si="151"/>
        <v>0</v>
      </c>
      <c r="G1000" s="51" t="str">
        <f>IF('3. Input Data'!G1008=0,"--",'3. Input Data'!G1008)</f>
        <v>--</v>
      </c>
      <c r="H1000" s="58">
        <f t="shared" si="152"/>
        <v>0</v>
      </c>
      <c r="I1000" s="51" t="str">
        <f>IF('3. Input Data'!H1008=0,"--",'3. Input Data'!H1008)</f>
        <v>--</v>
      </c>
      <c r="J1000" s="58">
        <f t="shared" si="153"/>
        <v>0</v>
      </c>
      <c r="K1000" s="51" t="str">
        <f>IF('3. Input Data'!I1008=0,"--",'3. Input Data'!I1008)</f>
        <v>--</v>
      </c>
      <c r="L1000" s="58">
        <f t="shared" si="154"/>
        <v>0</v>
      </c>
      <c r="M1000" s="51" t="str">
        <f>IF('3. Input Data'!J1008=0,"--",'3. Input Data'!J1008)</f>
        <v>--</v>
      </c>
      <c r="N1000" s="58">
        <f t="shared" si="155"/>
        <v>0</v>
      </c>
      <c r="O1000" s="51" t="str">
        <f>IF('3. Input Data'!K1008=0,"--",'3. Input Data'!K1008)</f>
        <v>--</v>
      </c>
      <c r="P1000" s="58">
        <f t="shared" si="156"/>
        <v>0</v>
      </c>
      <c r="Q1000" s="51" t="str">
        <f>IF('3. Input Data'!L1008=0,"--",'3. Input Data'!L1008)</f>
        <v>--</v>
      </c>
      <c r="R1000" s="58">
        <f t="shared" si="157"/>
        <v>0</v>
      </c>
      <c r="S1000" s="74">
        <f t="shared" si="158"/>
        <v>0</v>
      </c>
      <c r="T1000" s="58">
        <f t="shared" si="159"/>
        <v>0</v>
      </c>
    </row>
    <row r="1001" spans="1:20" x14ac:dyDescent="0.2">
      <c r="A1001" s="71">
        <v>994</v>
      </c>
      <c r="B1001" s="39">
        <f>'3. Input Data'!B1009</f>
        <v>0</v>
      </c>
      <c r="C1001" s="51" t="str">
        <f>IF('3. Input Data'!D1009=0,"--",'3. Input Data'!D1009)</f>
        <v>--</v>
      </c>
      <c r="D1001" s="58">
        <f t="shared" si="150"/>
        <v>0</v>
      </c>
      <c r="E1001" s="74" t="str">
        <f>IF('3. Input Data'!E1009=0,"--",'3. Input Data'!E1009)</f>
        <v>--</v>
      </c>
      <c r="F1001" s="58">
        <f t="shared" si="151"/>
        <v>0</v>
      </c>
      <c r="G1001" s="51" t="str">
        <f>IF('3. Input Data'!G1009=0,"--",'3. Input Data'!G1009)</f>
        <v>--</v>
      </c>
      <c r="H1001" s="58">
        <f t="shared" si="152"/>
        <v>0</v>
      </c>
      <c r="I1001" s="51" t="str">
        <f>IF('3. Input Data'!H1009=0,"--",'3. Input Data'!H1009)</f>
        <v>--</v>
      </c>
      <c r="J1001" s="58">
        <f t="shared" si="153"/>
        <v>0</v>
      </c>
      <c r="K1001" s="51" t="str">
        <f>IF('3. Input Data'!I1009=0,"--",'3. Input Data'!I1009)</f>
        <v>--</v>
      </c>
      <c r="L1001" s="58">
        <f t="shared" si="154"/>
        <v>0</v>
      </c>
      <c r="M1001" s="51" t="str">
        <f>IF('3. Input Data'!J1009=0,"--",'3. Input Data'!J1009)</f>
        <v>--</v>
      </c>
      <c r="N1001" s="58">
        <f t="shared" si="155"/>
        <v>0</v>
      </c>
      <c r="O1001" s="51" t="str">
        <f>IF('3. Input Data'!K1009=0,"--",'3. Input Data'!K1009)</f>
        <v>--</v>
      </c>
      <c r="P1001" s="58">
        <f t="shared" si="156"/>
        <v>0</v>
      </c>
      <c r="Q1001" s="51" t="str">
        <f>IF('3. Input Data'!L1009=0,"--",'3. Input Data'!L1009)</f>
        <v>--</v>
      </c>
      <c r="R1001" s="58">
        <f t="shared" si="157"/>
        <v>0</v>
      </c>
      <c r="S1001" s="74">
        <f t="shared" si="158"/>
        <v>0</v>
      </c>
      <c r="T1001" s="58">
        <f t="shared" si="159"/>
        <v>0</v>
      </c>
    </row>
    <row r="1002" spans="1:20" x14ac:dyDescent="0.2">
      <c r="A1002" s="71">
        <v>995</v>
      </c>
      <c r="B1002" s="39">
        <f>'3. Input Data'!B1010</f>
        <v>0</v>
      </c>
      <c r="C1002" s="51" t="str">
        <f>IF('3. Input Data'!D1010=0,"--",'3. Input Data'!D1010)</f>
        <v>--</v>
      </c>
      <c r="D1002" s="58">
        <f t="shared" si="150"/>
        <v>0</v>
      </c>
      <c r="E1002" s="74" t="str">
        <f>IF('3. Input Data'!E1010=0,"--",'3. Input Data'!E1010)</f>
        <v>--</v>
      </c>
      <c r="F1002" s="58">
        <f t="shared" si="151"/>
        <v>0</v>
      </c>
      <c r="G1002" s="51" t="str">
        <f>IF('3. Input Data'!G1010=0,"--",'3. Input Data'!G1010)</f>
        <v>--</v>
      </c>
      <c r="H1002" s="58">
        <f t="shared" si="152"/>
        <v>0</v>
      </c>
      <c r="I1002" s="51" t="str">
        <f>IF('3. Input Data'!H1010=0,"--",'3. Input Data'!H1010)</f>
        <v>--</v>
      </c>
      <c r="J1002" s="58">
        <f t="shared" si="153"/>
        <v>0</v>
      </c>
      <c r="K1002" s="51" t="str">
        <f>IF('3. Input Data'!I1010=0,"--",'3. Input Data'!I1010)</f>
        <v>--</v>
      </c>
      <c r="L1002" s="58">
        <f t="shared" si="154"/>
        <v>0</v>
      </c>
      <c r="M1002" s="51" t="str">
        <f>IF('3. Input Data'!J1010=0,"--",'3. Input Data'!J1010)</f>
        <v>--</v>
      </c>
      <c r="N1002" s="58">
        <f t="shared" si="155"/>
        <v>0</v>
      </c>
      <c r="O1002" s="51" t="str">
        <f>IF('3. Input Data'!K1010=0,"--",'3. Input Data'!K1010)</f>
        <v>--</v>
      </c>
      <c r="P1002" s="58">
        <f t="shared" si="156"/>
        <v>0</v>
      </c>
      <c r="Q1002" s="51" t="str">
        <f>IF('3. Input Data'!L1010=0,"--",'3. Input Data'!L1010)</f>
        <v>--</v>
      </c>
      <c r="R1002" s="58">
        <f t="shared" si="157"/>
        <v>0</v>
      </c>
      <c r="S1002" s="74">
        <f t="shared" si="158"/>
        <v>0</v>
      </c>
      <c r="T1002" s="58">
        <f t="shared" si="159"/>
        <v>0</v>
      </c>
    </row>
    <row r="1003" spans="1:20" x14ac:dyDescent="0.2">
      <c r="A1003" s="71">
        <v>996</v>
      </c>
      <c r="B1003" s="39">
        <f>'3. Input Data'!B1011</f>
        <v>0</v>
      </c>
      <c r="C1003" s="51" t="str">
        <f>IF('3. Input Data'!D1011=0,"--",'3. Input Data'!D1011)</f>
        <v>--</v>
      </c>
      <c r="D1003" s="58">
        <f t="shared" si="150"/>
        <v>0</v>
      </c>
      <c r="E1003" s="74" t="str">
        <f>IF('3. Input Data'!E1011=0,"--",'3. Input Data'!E1011)</f>
        <v>--</v>
      </c>
      <c r="F1003" s="58">
        <f t="shared" si="151"/>
        <v>0</v>
      </c>
      <c r="G1003" s="51" t="str">
        <f>IF('3. Input Data'!G1011=0,"--",'3. Input Data'!G1011)</f>
        <v>--</v>
      </c>
      <c r="H1003" s="58">
        <f t="shared" si="152"/>
        <v>0</v>
      </c>
      <c r="I1003" s="51" t="str">
        <f>IF('3. Input Data'!H1011=0,"--",'3. Input Data'!H1011)</f>
        <v>--</v>
      </c>
      <c r="J1003" s="58">
        <f t="shared" si="153"/>
        <v>0</v>
      </c>
      <c r="K1003" s="51" t="str">
        <f>IF('3. Input Data'!I1011=0,"--",'3. Input Data'!I1011)</f>
        <v>--</v>
      </c>
      <c r="L1003" s="58">
        <f t="shared" si="154"/>
        <v>0</v>
      </c>
      <c r="M1003" s="51" t="str">
        <f>IF('3. Input Data'!J1011=0,"--",'3. Input Data'!J1011)</f>
        <v>--</v>
      </c>
      <c r="N1003" s="58">
        <f t="shared" si="155"/>
        <v>0</v>
      </c>
      <c r="O1003" s="51" t="str">
        <f>IF('3. Input Data'!K1011=0,"--",'3. Input Data'!K1011)</f>
        <v>--</v>
      </c>
      <c r="P1003" s="58">
        <f t="shared" si="156"/>
        <v>0</v>
      </c>
      <c r="Q1003" s="51" t="str">
        <f>IF('3. Input Data'!L1011=0,"--",'3. Input Data'!L1011)</f>
        <v>--</v>
      </c>
      <c r="R1003" s="58">
        <f t="shared" si="157"/>
        <v>0</v>
      </c>
      <c r="S1003" s="74">
        <f t="shared" si="158"/>
        <v>0</v>
      </c>
      <c r="T1003" s="58">
        <f t="shared" si="159"/>
        <v>0</v>
      </c>
    </row>
    <row r="1004" spans="1:20" x14ac:dyDescent="0.2">
      <c r="A1004" s="71">
        <v>997</v>
      </c>
      <c r="B1004" s="39">
        <f>'3. Input Data'!B1012</f>
        <v>0</v>
      </c>
      <c r="C1004" s="51" t="str">
        <f>IF('3. Input Data'!D1012=0,"--",'3. Input Data'!D1012)</f>
        <v>--</v>
      </c>
      <c r="D1004" s="58">
        <f t="shared" si="150"/>
        <v>0</v>
      </c>
      <c r="E1004" s="74" t="str">
        <f>IF('3. Input Data'!E1012=0,"--",'3. Input Data'!E1012)</f>
        <v>--</v>
      </c>
      <c r="F1004" s="58">
        <f t="shared" si="151"/>
        <v>0</v>
      </c>
      <c r="G1004" s="51" t="str">
        <f>IF('3. Input Data'!G1012=0,"--",'3. Input Data'!G1012)</f>
        <v>--</v>
      </c>
      <c r="H1004" s="58">
        <f t="shared" si="152"/>
        <v>0</v>
      </c>
      <c r="I1004" s="51" t="str">
        <f>IF('3. Input Data'!H1012=0,"--",'3. Input Data'!H1012)</f>
        <v>--</v>
      </c>
      <c r="J1004" s="58">
        <f t="shared" si="153"/>
        <v>0</v>
      </c>
      <c r="K1004" s="51" t="str">
        <f>IF('3. Input Data'!I1012=0,"--",'3. Input Data'!I1012)</f>
        <v>--</v>
      </c>
      <c r="L1004" s="58">
        <f t="shared" si="154"/>
        <v>0</v>
      </c>
      <c r="M1004" s="51" t="str">
        <f>IF('3. Input Data'!J1012=0,"--",'3. Input Data'!J1012)</f>
        <v>--</v>
      </c>
      <c r="N1004" s="58">
        <f t="shared" si="155"/>
        <v>0</v>
      </c>
      <c r="O1004" s="51" t="str">
        <f>IF('3. Input Data'!K1012=0,"--",'3. Input Data'!K1012)</f>
        <v>--</v>
      </c>
      <c r="P1004" s="58">
        <f t="shared" si="156"/>
        <v>0</v>
      </c>
      <c r="Q1004" s="51" t="str">
        <f>IF('3. Input Data'!L1012=0,"--",'3. Input Data'!L1012)</f>
        <v>--</v>
      </c>
      <c r="R1004" s="58">
        <f t="shared" si="157"/>
        <v>0</v>
      </c>
      <c r="S1004" s="74">
        <f t="shared" si="158"/>
        <v>0</v>
      </c>
      <c r="T1004" s="58">
        <f t="shared" si="159"/>
        <v>0</v>
      </c>
    </row>
    <row r="1005" spans="1:20" x14ac:dyDescent="0.2">
      <c r="A1005" s="71">
        <v>998</v>
      </c>
      <c r="B1005" s="39">
        <f>'3. Input Data'!B1013</f>
        <v>0</v>
      </c>
      <c r="C1005" s="51" t="str">
        <f>IF('3. Input Data'!D1013=0,"--",'3. Input Data'!D1013)</f>
        <v>--</v>
      </c>
      <c r="D1005" s="58">
        <f t="shared" si="150"/>
        <v>0</v>
      </c>
      <c r="E1005" s="74" t="str">
        <f>IF('3. Input Data'!E1013=0,"--",'3. Input Data'!E1013)</f>
        <v>--</v>
      </c>
      <c r="F1005" s="58">
        <f t="shared" si="151"/>
        <v>0</v>
      </c>
      <c r="G1005" s="51" t="str">
        <f>IF('3. Input Data'!G1013=0,"--",'3. Input Data'!G1013)</f>
        <v>--</v>
      </c>
      <c r="H1005" s="58">
        <f t="shared" si="152"/>
        <v>0</v>
      </c>
      <c r="I1005" s="51" t="str">
        <f>IF('3. Input Data'!H1013=0,"--",'3. Input Data'!H1013)</f>
        <v>--</v>
      </c>
      <c r="J1005" s="58">
        <f t="shared" si="153"/>
        <v>0</v>
      </c>
      <c r="K1005" s="51" t="str">
        <f>IF('3. Input Data'!I1013=0,"--",'3. Input Data'!I1013)</f>
        <v>--</v>
      </c>
      <c r="L1005" s="58">
        <f t="shared" si="154"/>
        <v>0</v>
      </c>
      <c r="M1005" s="51" t="str">
        <f>IF('3. Input Data'!J1013=0,"--",'3. Input Data'!J1013)</f>
        <v>--</v>
      </c>
      <c r="N1005" s="58">
        <f t="shared" si="155"/>
        <v>0</v>
      </c>
      <c r="O1005" s="51" t="str">
        <f>IF('3. Input Data'!K1013=0,"--",'3. Input Data'!K1013)</f>
        <v>--</v>
      </c>
      <c r="P1005" s="58">
        <f t="shared" si="156"/>
        <v>0</v>
      </c>
      <c r="Q1005" s="51" t="str">
        <f>IF('3. Input Data'!L1013=0,"--",'3. Input Data'!L1013)</f>
        <v>--</v>
      </c>
      <c r="R1005" s="58">
        <f t="shared" si="157"/>
        <v>0</v>
      </c>
      <c r="S1005" s="74">
        <f t="shared" si="158"/>
        <v>0</v>
      </c>
      <c r="T1005" s="58">
        <f t="shared" si="159"/>
        <v>0</v>
      </c>
    </row>
    <row r="1006" spans="1:20" x14ac:dyDescent="0.2">
      <c r="A1006" s="71">
        <v>999</v>
      </c>
      <c r="B1006" s="39">
        <f>'3. Input Data'!B1014</f>
        <v>0</v>
      </c>
      <c r="C1006" s="51" t="str">
        <f>IF('3. Input Data'!D1014=0,"--",'3. Input Data'!D1014)</f>
        <v>--</v>
      </c>
      <c r="D1006" s="58">
        <f t="shared" si="150"/>
        <v>0</v>
      </c>
      <c r="E1006" s="74" t="str">
        <f>IF('3. Input Data'!E1014=0,"--",'3. Input Data'!E1014)</f>
        <v>--</v>
      </c>
      <c r="F1006" s="58">
        <f t="shared" si="151"/>
        <v>0</v>
      </c>
      <c r="G1006" s="51" t="str">
        <f>IF('3. Input Data'!G1014=0,"--",'3. Input Data'!G1014)</f>
        <v>--</v>
      </c>
      <c r="H1006" s="58">
        <f t="shared" si="152"/>
        <v>0</v>
      </c>
      <c r="I1006" s="51" t="str">
        <f>IF('3. Input Data'!H1014=0,"--",'3. Input Data'!H1014)</f>
        <v>--</v>
      </c>
      <c r="J1006" s="58">
        <f t="shared" si="153"/>
        <v>0</v>
      </c>
      <c r="K1006" s="51" t="str">
        <f>IF('3. Input Data'!I1014=0,"--",'3. Input Data'!I1014)</f>
        <v>--</v>
      </c>
      <c r="L1006" s="58">
        <f t="shared" si="154"/>
        <v>0</v>
      </c>
      <c r="M1006" s="51" t="str">
        <f>IF('3. Input Data'!J1014=0,"--",'3. Input Data'!J1014)</f>
        <v>--</v>
      </c>
      <c r="N1006" s="58">
        <f t="shared" si="155"/>
        <v>0</v>
      </c>
      <c r="O1006" s="51" t="str">
        <f>IF('3. Input Data'!K1014=0,"--",'3. Input Data'!K1014)</f>
        <v>--</v>
      </c>
      <c r="P1006" s="58">
        <f t="shared" si="156"/>
        <v>0</v>
      </c>
      <c r="Q1006" s="51" t="str">
        <f>IF('3. Input Data'!L1014=0,"--",'3. Input Data'!L1014)</f>
        <v>--</v>
      </c>
      <c r="R1006" s="58">
        <f t="shared" si="157"/>
        <v>0</v>
      </c>
      <c r="S1006" s="74">
        <f t="shared" si="158"/>
        <v>0</v>
      </c>
      <c r="T1006" s="58">
        <f t="shared" si="159"/>
        <v>0</v>
      </c>
    </row>
    <row r="1007" spans="1:20" x14ac:dyDescent="0.2">
      <c r="A1007" s="71">
        <v>1000</v>
      </c>
      <c r="B1007" s="39">
        <f>'3. Input Data'!B1015</f>
        <v>0</v>
      </c>
      <c r="C1007" s="51" t="str">
        <f>IF('3. Input Data'!D1015=0,"--",'3. Input Data'!D1015)</f>
        <v>--</v>
      </c>
      <c r="D1007" s="58">
        <f t="shared" si="150"/>
        <v>0</v>
      </c>
      <c r="E1007" s="74" t="str">
        <f>IF('3. Input Data'!E1015=0,"--",'3. Input Data'!E1015)</f>
        <v>--</v>
      </c>
      <c r="F1007" s="58">
        <f t="shared" si="151"/>
        <v>0</v>
      </c>
      <c r="G1007" s="51" t="str">
        <f>IF('3. Input Data'!G1015=0,"--",'3. Input Data'!G1015)</f>
        <v>--</v>
      </c>
      <c r="H1007" s="58">
        <f t="shared" si="152"/>
        <v>0</v>
      </c>
      <c r="I1007" s="51" t="str">
        <f>IF('3. Input Data'!H1015=0,"--",'3. Input Data'!H1015)</f>
        <v>--</v>
      </c>
      <c r="J1007" s="58">
        <f t="shared" si="153"/>
        <v>0</v>
      </c>
      <c r="K1007" s="51" t="str">
        <f>IF('3. Input Data'!I1015=0,"--",'3. Input Data'!I1015)</f>
        <v>--</v>
      </c>
      <c r="L1007" s="58">
        <f t="shared" si="154"/>
        <v>0</v>
      </c>
      <c r="M1007" s="51" t="str">
        <f>IF('3. Input Data'!J1015=0,"--",'3. Input Data'!J1015)</f>
        <v>--</v>
      </c>
      <c r="N1007" s="58">
        <f t="shared" si="155"/>
        <v>0</v>
      </c>
      <c r="O1007" s="51" t="str">
        <f>IF('3. Input Data'!K1015=0,"--",'3. Input Data'!K1015)</f>
        <v>--</v>
      </c>
      <c r="P1007" s="58">
        <f t="shared" si="156"/>
        <v>0</v>
      </c>
      <c r="Q1007" s="51" t="str">
        <f>IF('3. Input Data'!L1015=0,"--",'3. Input Data'!L1015)</f>
        <v>--</v>
      </c>
      <c r="R1007" s="58">
        <f t="shared" si="157"/>
        <v>0</v>
      </c>
      <c r="S1007" s="74">
        <f t="shared" si="158"/>
        <v>0</v>
      </c>
      <c r="T1007" s="58">
        <f t="shared" si="159"/>
        <v>0</v>
      </c>
    </row>
    <row r="1008" spans="1:20" x14ac:dyDescent="0.2">
      <c r="A1008" s="71">
        <v>1001</v>
      </c>
      <c r="B1008" s="39">
        <f>'3. Input Data'!B1016</f>
        <v>0</v>
      </c>
      <c r="C1008" s="51" t="str">
        <f>IF('3. Input Data'!D1016=0,"--",'3. Input Data'!D1016)</f>
        <v>--</v>
      </c>
      <c r="D1008" s="58">
        <f t="shared" si="150"/>
        <v>0</v>
      </c>
      <c r="E1008" s="74" t="str">
        <f>IF('3. Input Data'!E1016=0,"--",'3. Input Data'!E1016)</f>
        <v>--</v>
      </c>
      <c r="F1008" s="58">
        <f t="shared" si="151"/>
        <v>0</v>
      </c>
      <c r="G1008" s="51" t="str">
        <f>IF('3. Input Data'!G1016=0,"--",'3. Input Data'!G1016)</f>
        <v>--</v>
      </c>
      <c r="H1008" s="58">
        <f t="shared" si="152"/>
        <v>0</v>
      </c>
      <c r="I1008" s="51" t="str">
        <f>IF('3. Input Data'!H1016=0,"--",'3. Input Data'!H1016)</f>
        <v>--</v>
      </c>
      <c r="J1008" s="58">
        <f t="shared" si="153"/>
        <v>0</v>
      </c>
      <c r="K1008" s="51" t="str">
        <f>IF('3. Input Data'!I1016=0,"--",'3. Input Data'!I1016)</f>
        <v>--</v>
      </c>
      <c r="L1008" s="58">
        <f t="shared" si="154"/>
        <v>0</v>
      </c>
      <c r="M1008" s="51" t="str">
        <f>IF('3. Input Data'!J1016=0,"--",'3. Input Data'!J1016)</f>
        <v>--</v>
      </c>
      <c r="N1008" s="58">
        <f t="shared" si="155"/>
        <v>0</v>
      </c>
      <c r="O1008" s="51" t="str">
        <f>IF('3. Input Data'!K1016=0,"--",'3. Input Data'!K1016)</f>
        <v>--</v>
      </c>
      <c r="P1008" s="58">
        <f t="shared" si="156"/>
        <v>0</v>
      </c>
      <c r="Q1008" s="51" t="str">
        <f>IF('3. Input Data'!L1016=0,"--",'3. Input Data'!L1016)</f>
        <v>--</v>
      </c>
      <c r="R1008" s="58">
        <f t="shared" si="157"/>
        <v>0</v>
      </c>
      <c r="S1008" s="74">
        <f t="shared" si="158"/>
        <v>0</v>
      </c>
      <c r="T1008" s="58">
        <f t="shared" si="159"/>
        <v>0</v>
      </c>
    </row>
    <row r="1009" spans="1:20" x14ac:dyDescent="0.2">
      <c r="A1009" s="71">
        <v>1002</v>
      </c>
      <c r="B1009" s="39">
        <f>'3. Input Data'!B1017</f>
        <v>0</v>
      </c>
      <c r="C1009" s="51" t="str">
        <f>IF('3. Input Data'!D1017=0,"--",'3. Input Data'!D1017)</f>
        <v>--</v>
      </c>
      <c r="D1009" s="58">
        <f t="shared" si="150"/>
        <v>0</v>
      </c>
      <c r="E1009" s="74" t="str">
        <f>IF('3. Input Data'!E1017=0,"--",'3. Input Data'!E1017)</f>
        <v>--</v>
      </c>
      <c r="F1009" s="58">
        <f t="shared" si="151"/>
        <v>0</v>
      </c>
      <c r="G1009" s="51" t="str">
        <f>IF('3. Input Data'!G1017=0,"--",'3. Input Data'!G1017)</f>
        <v>--</v>
      </c>
      <c r="H1009" s="58">
        <f t="shared" si="152"/>
        <v>0</v>
      </c>
      <c r="I1009" s="51" t="str">
        <f>IF('3. Input Data'!H1017=0,"--",'3. Input Data'!H1017)</f>
        <v>--</v>
      </c>
      <c r="J1009" s="58">
        <f t="shared" si="153"/>
        <v>0</v>
      </c>
      <c r="K1009" s="51" t="str">
        <f>IF('3. Input Data'!I1017=0,"--",'3. Input Data'!I1017)</f>
        <v>--</v>
      </c>
      <c r="L1009" s="58">
        <f t="shared" si="154"/>
        <v>0</v>
      </c>
      <c r="M1009" s="51" t="str">
        <f>IF('3. Input Data'!J1017=0,"--",'3. Input Data'!J1017)</f>
        <v>--</v>
      </c>
      <c r="N1009" s="58">
        <f t="shared" si="155"/>
        <v>0</v>
      </c>
      <c r="O1009" s="51" t="str">
        <f>IF('3. Input Data'!K1017=0,"--",'3. Input Data'!K1017)</f>
        <v>--</v>
      </c>
      <c r="P1009" s="58">
        <f t="shared" si="156"/>
        <v>0</v>
      </c>
      <c r="Q1009" s="51" t="str">
        <f>IF('3. Input Data'!L1017=0,"--",'3. Input Data'!L1017)</f>
        <v>--</v>
      </c>
      <c r="R1009" s="58">
        <f t="shared" si="157"/>
        <v>0</v>
      </c>
      <c r="S1009" s="74">
        <f t="shared" si="158"/>
        <v>0</v>
      </c>
      <c r="T1009" s="58">
        <f t="shared" si="159"/>
        <v>0</v>
      </c>
    </row>
    <row r="1010" spans="1:20" x14ac:dyDescent="0.2">
      <c r="A1010" s="71">
        <v>1003</v>
      </c>
      <c r="B1010" s="39">
        <f>'3. Input Data'!B1018</f>
        <v>0</v>
      </c>
      <c r="C1010" s="51" t="str">
        <f>IF('3. Input Data'!D1018=0,"--",'3. Input Data'!D1018)</f>
        <v>--</v>
      </c>
      <c r="D1010" s="58">
        <f t="shared" si="150"/>
        <v>0</v>
      </c>
      <c r="E1010" s="74" t="str">
        <f>IF('3. Input Data'!E1018=0,"--",'3. Input Data'!E1018)</f>
        <v>--</v>
      </c>
      <c r="F1010" s="58">
        <f t="shared" si="151"/>
        <v>0</v>
      </c>
      <c r="G1010" s="51" t="str">
        <f>IF('3. Input Data'!G1018=0,"--",'3. Input Data'!G1018)</f>
        <v>--</v>
      </c>
      <c r="H1010" s="58">
        <f t="shared" si="152"/>
        <v>0</v>
      </c>
      <c r="I1010" s="51" t="str">
        <f>IF('3. Input Data'!H1018=0,"--",'3. Input Data'!H1018)</f>
        <v>--</v>
      </c>
      <c r="J1010" s="58">
        <f t="shared" si="153"/>
        <v>0</v>
      </c>
      <c r="K1010" s="51" t="str">
        <f>IF('3. Input Data'!I1018=0,"--",'3. Input Data'!I1018)</f>
        <v>--</v>
      </c>
      <c r="L1010" s="58">
        <f t="shared" si="154"/>
        <v>0</v>
      </c>
      <c r="M1010" s="51" t="str">
        <f>IF('3. Input Data'!J1018=0,"--",'3. Input Data'!J1018)</f>
        <v>--</v>
      </c>
      <c r="N1010" s="58">
        <f t="shared" si="155"/>
        <v>0</v>
      </c>
      <c r="O1010" s="51" t="str">
        <f>IF('3. Input Data'!K1018=0,"--",'3. Input Data'!K1018)</f>
        <v>--</v>
      </c>
      <c r="P1010" s="58">
        <f t="shared" si="156"/>
        <v>0</v>
      </c>
      <c r="Q1010" s="51" t="str">
        <f>IF('3. Input Data'!L1018=0,"--",'3. Input Data'!L1018)</f>
        <v>--</v>
      </c>
      <c r="R1010" s="58">
        <f t="shared" si="157"/>
        <v>0</v>
      </c>
      <c r="S1010" s="74">
        <f t="shared" si="158"/>
        <v>0</v>
      </c>
      <c r="T1010" s="58">
        <f t="shared" si="159"/>
        <v>0</v>
      </c>
    </row>
    <row r="1011" spans="1:20" x14ac:dyDescent="0.2">
      <c r="A1011" s="71">
        <v>1004</v>
      </c>
      <c r="B1011" s="39">
        <f>'3. Input Data'!B1019</f>
        <v>0</v>
      </c>
      <c r="C1011" s="51" t="str">
        <f>IF('3. Input Data'!D1019=0,"--",'3. Input Data'!D1019)</f>
        <v>--</v>
      </c>
      <c r="D1011" s="58">
        <f t="shared" si="150"/>
        <v>0</v>
      </c>
      <c r="E1011" s="74" t="str">
        <f>IF('3. Input Data'!E1019=0,"--",'3. Input Data'!E1019)</f>
        <v>--</v>
      </c>
      <c r="F1011" s="58">
        <f t="shared" si="151"/>
        <v>0</v>
      </c>
      <c r="G1011" s="51" t="str">
        <f>IF('3. Input Data'!G1019=0,"--",'3. Input Data'!G1019)</f>
        <v>--</v>
      </c>
      <c r="H1011" s="58">
        <f t="shared" si="152"/>
        <v>0</v>
      </c>
      <c r="I1011" s="51" t="str">
        <f>IF('3. Input Data'!H1019=0,"--",'3. Input Data'!H1019)</f>
        <v>--</v>
      </c>
      <c r="J1011" s="58">
        <f t="shared" si="153"/>
        <v>0</v>
      </c>
      <c r="K1011" s="51" t="str">
        <f>IF('3. Input Data'!I1019=0,"--",'3. Input Data'!I1019)</f>
        <v>--</v>
      </c>
      <c r="L1011" s="58">
        <f t="shared" si="154"/>
        <v>0</v>
      </c>
      <c r="M1011" s="51" t="str">
        <f>IF('3. Input Data'!J1019=0,"--",'3. Input Data'!J1019)</f>
        <v>--</v>
      </c>
      <c r="N1011" s="58">
        <f t="shared" si="155"/>
        <v>0</v>
      </c>
      <c r="O1011" s="51" t="str">
        <f>IF('3. Input Data'!K1019=0,"--",'3. Input Data'!K1019)</f>
        <v>--</v>
      </c>
      <c r="P1011" s="58">
        <f t="shared" si="156"/>
        <v>0</v>
      </c>
      <c r="Q1011" s="51" t="str">
        <f>IF('3. Input Data'!L1019=0,"--",'3. Input Data'!L1019)</f>
        <v>--</v>
      </c>
      <c r="R1011" s="58">
        <f t="shared" si="157"/>
        <v>0</v>
      </c>
      <c r="S1011" s="74">
        <f t="shared" si="158"/>
        <v>0</v>
      </c>
      <c r="T1011" s="58">
        <f t="shared" si="159"/>
        <v>0</v>
      </c>
    </row>
    <row r="1012" spans="1:20" x14ac:dyDescent="0.2">
      <c r="A1012" s="71">
        <v>1005</v>
      </c>
      <c r="B1012" s="39">
        <f>'3. Input Data'!B1020</f>
        <v>0</v>
      </c>
      <c r="C1012" s="51" t="str">
        <f>IF('3. Input Data'!D1020=0,"--",'3. Input Data'!D1020)</f>
        <v>--</v>
      </c>
      <c r="D1012" s="58">
        <f t="shared" si="150"/>
        <v>0</v>
      </c>
      <c r="E1012" s="74" t="str">
        <f>IF('3. Input Data'!E1020=0,"--",'3. Input Data'!E1020)</f>
        <v>--</v>
      </c>
      <c r="F1012" s="58">
        <f t="shared" si="151"/>
        <v>0</v>
      </c>
      <c r="G1012" s="51" t="str">
        <f>IF('3. Input Data'!G1020=0,"--",'3. Input Data'!G1020)</f>
        <v>--</v>
      </c>
      <c r="H1012" s="58">
        <f t="shared" si="152"/>
        <v>0</v>
      </c>
      <c r="I1012" s="51" t="str">
        <f>IF('3. Input Data'!H1020=0,"--",'3. Input Data'!H1020)</f>
        <v>--</v>
      </c>
      <c r="J1012" s="58">
        <f t="shared" si="153"/>
        <v>0</v>
      </c>
      <c r="K1012" s="51" t="str">
        <f>IF('3. Input Data'!I1020=0,"--",'3. Input Data'!I1020)</f>
        <v>--</v>
      </c>
      <c r="L1012" s="58">
        <f t="shared" si="154"/>
        <v>0</v>
      </c>
      <c r="M1012" s="51" t="str">
        <f>IF('3. Input Data'!J1020=0,"--",'3. Input Data'!J1020)</f>
        <v>--</v>
      </c>
      <c r="N1012" s="58">
        <f t="shared" si="155"/>
        <v>0</v>
      </c>
      <c r="O1012" s="51" t="str">
        <f>IF('3. Input Data'!K1020=0,"--",'3. Input Data'!K1020)</f>
        <v>--</v>
      </c>
      <c r="P1012" s="58">
        <f t="shared" si="156"/>
        <v>0</v>
      </c>
      <c r="Q1012" s="51" t="str">
        <f>IF('3. Input Data'!L1020=0,"--",'3. Input Data'!L1020)</f>
        <v>--</v>
      </c>
      <c r="R1012" s="58">
        <f t="shared" si="157"/>
        <v>0</v>
      </c>
      <c r="S1012" s="74">
        <f t="shared" si="158"/>
        <v>0</v>
      </c>
      <c r="T1012" s="58">
        <f t="shared" si="159"/>
        <v>0</v>
      </c>
    </row>
    <row r="1013" spans="1:20" x14ac:dyDescent="0.2">
      <c r="A1013" s="71">
        <v>1006</v>
      </c>
      <c r="B1013" s="39">
        <f>'3. Input Data'!B1021</f>
        <v>0</v>
      </c>
      <c r="C1013" s="51" t="str">
        <f>IF('3. Input Data'!D1021=0,"--",'3. Input Data'!D1021)</f>
        <v>--</v>
      </c>
      <c r="D1013" s="58">
        <f t="shared" si="150"/>
        <v>0</v>
      </c>
      <c r="E1013" s="74" t="str">
        <f>IF('3. Input Data'!E1021=0,"--",'3. Input Data'!E1021)</f>
        <v>--</v>
      </c>
      <c r="F1013" s="58">
        <f t="shared" si="151"/>
        <v>0</v>
      </c>
      <c r="G1013" s="51" t="str">
        <f>IF('3. Input Data'!G1021=0,"--",'3. Input Data'!G1021)</f>
        <v>--</v>
      </c>
      <c r="H1013" s="58">
        <f t="shared" si="152"/>
        <v>0</v>
      </c>
      <c r="I1013" s="51" t="str">
        <f>IF('3. Input Data'!H1021=0,"--",'3. Input Data'!H1021)</f>
        <v>--</v>
      </c>
      <c r="J1013" s="58">
        <f t="shared" si="153"/>
        <v>0</v>
      </c>
      <c r="K1013" s="51" t="str">
        <f>IF('3. Input Data'!I1021=0,"--",'3. Input Data'!I1021)</f>
        <v>--</v>
      </c>
      <c r="L1013" s="58">
        <f t="shared" si="154"/>
        <v>0</v>
      </c>
      <c r="M1013" s="51" t="str">
        <f>IF('3. Input Data'!J1021=0,"--",'3. Input Data'!J1021)</f>
        <v>--</v>
      </c>
      <c r="N1013" s="58">
        <f t="shared" si="155"/>
        <v>0</v>
      </c>
      <c r="O1013" s="51" t="str">
        <f>IF('3. Input Data'!K1021=0,"--",'3. Input Data'!K1021)</f>
        <v>--</v>
      </c>
      <c r="P1013" s="58">
        <f t="shared" si="156"/>
        <v>0</v>
      </c>
      <c r="Q1013" s="51" t="str">
        <f>IF('3. Input Data'!L1021=0,"--",'3. Input Data'!L1021)</f>
        <v>--</v>
      </c>
      <c r="R1013" s="58">
        <f t="shared" si="157"/>
        <v>0</v>
      </c>
      <c r="S1013" s="74">
        <f t="shared" si="158"/>
        <v>0</v>
      </c>
      <c r="T1013" s="58">
        <f t="shared" si="159"/>
        <v>0</v>
      </c>
    </row>
    <row r="1014" spans="1:20" x14ac:dyDescent="0.2">
      <c r="A1014" s="71">
        <v>1007</v>
      </c>
      <c r="B1014" s="39">
        <f>'3. Input Data'!B1022</f>
        <v>0</v>
      </c>
      <c r="C1014" s="51" t="str">
        <f>IF('3. Input Data'!D1022=0,"--",'3. Input Data'!D1022)</f>
        <v>--</v>
      </c>
      <c r="D1014" s="58">
        <f t="shared" si="150"/>
        <v>0</v>
      </c>
      <c r="E1014" s="74" t="str">
        <f>IF('3. Input Data'!E1022=0,"--",'3. Input Data'!E1022)</f>
        <v>--</v>
      </c>
      <c r="F1014" s="58">
        <f t="shared" si="151"/>
        <v>0</v>
      </c>
      <c r="G1014" s="51" t="str">
        <f>IF('3. Input Data'!G1022=0,"--",'3. Input Data'!G1022)</f>
        <v>--</v>
      </c>
      <c r="H1014" s="58">
        <f t="shared" si="152"/>
        <v>0</v>
      </c>
      <c r="I1014" s="51" t="str">
        <f>IF('3. Input Data'!H1022=0,"--",'3. Input Data'!H1022)</f>
        <v>--</v>
      </c>
      <c r="J1014" s="58">
        <f t="shared" si="153"/>
        <v>0</v>
      </c>
      <c r="K1014" s="51" t="str">
        <f>IF('3. Input Data'!I1022=0,"--",'3. Input Data'!I1022)</f>
        <v>--</v>
      </c>
      <c r="L1014" s="58">
        <f t="shared" si="154"/>
        <v>0</v>
      </c>
      <c r="M1014" s="51" t="str">
        <f>IF('3. Input Data'!J1022=0,"--",'3. Input Data'!J1022)</f>
        <v>--</v>
      </c>
      <c r="N1014" s="58">
        <f t="shared" si="155"/>
        <v>0</v>
      </c>
      <c r="O1014" s="51" t="str">
        <f>IF('3. Input Data'!K1022=0,"--",'3. Input Data'!K1022)</f>
        <v>--</v>
      </c>
      <c r="P1014" s="58">
        <f t="shared" si="156"/>
        <v>0</v>
      </c>
      <c r="Q1014" s="51" t="str">
        <f>IF('3. Input Data'!L1022=0,"--",'3. Input Data'!L1022)</f>
        <v>--</v>
      </c>
      <c r="R1014" s="58">
        <f t="shared" si="157"/>
        <v>0</v>
      </c>
      <c r="S1014" s="74">
        <f t="shared" si="158"/>
        <v>0</v>
      </c>
      <c r="T1014" s="58">
        <f t="shared" si="159"/>
        <v>0</v>
      </c>
    </row>
    <row r="1015" spans="1:20" x14ac:dyDescent="0.2">
      <c r="A1015" s="71">
        <v>1008</v>
      </c>
      <c r="B1015" s="39">
        <f>'3. Input Data'!B1023</f>
        <v>0</v>
      </c>
      <c r="C1015" s="51" t="str">
        <f>IF('3. Input Data'!D1023=0,"--",'3. Input Data'!D1023)</f>
        <v>--</v>
      </c>
      <c r="D1015" s="58">
        <f t="shared" si="150"/>
        <v>0</v>
      </c>
      <c r="E1015" s="74" t="str">
        <f>IF('3. Input Data'!E1023=0,"--",'3. Input Data'!E1023)</f>
        <v>--</v>
      </c>
      <c r="F1015" s="58">
        <f t="shared" si="151"/>
        <v>0</v>
      </c>
      <c r="G1015" s="51" t="str">
        <f>IF('3. Input Data'!G1023=0,"--",'3. Input Data'!G1023)</f>
        <v>--</v>
      </c>
      <c r="H1015" s="58">
        <f t="shared" si="152"/>
        <v>0</v>
      </c>
      <c r="I1015" s="51" t="str">
        <f>IF('3. Input Data'!H1023=0,"--",'3. Input Data'!H1023)</f>
        <v>--</v>
      </c>
      <c r="J1015" s="58">
        <f t="shared" si="153"/>
        <v>0</v>
      </c>
      <c r="K1015" s="51" t="str">
        <f>IF('3. Input Data'!I1023=0,"--",'3. Input Data'!I1023)</f>
        <v>--</v>
      </c>
      <c r="L1015" s="58">
        <f t="shared" si="154"/>
        <v>0</v>
      </c>
      <c r="M1015" s="51" t="str">
        <f>IF('3. Input Data'!J1023=0,"--",'3. Input Data'!J1023)</f>
        <v>--</v>
      </c>
      <c r="N1015" s="58">
        <f t="shared" si="155"/>
        <v>0</v>
      </c>
      <c r="O1015" s="51" t="str">
        <f>IF('3. Input Data'!K1023=0,"--",'3. Input Data'!K1023)</f>
        <v>--</v>
      </c>
      <c r="P1015" s="58">
        <f t="shared" si="156"/>
        <v>0</v>
      </c>
      <c r="Q1015" s="51" t="str">
        <f>IF('3. Input Data'!L1023=0,"--",'3. Input Data'!L1023)</f>
        <v>--</v>
      </c>
      <c r="R1015" s="58">
        <f t="shared" si="157"/>
        <v>0</v>
      </c>
      <c r="S1015" s="74">
        <f t="shared" si="158"/>
        <v>0</v>
      </c>
      <c r="T1015" s="58">
        <f t="shared" si="159"/>
        <v>0</v>
      </c>
    </row>
    <row r="1016" spans="1:20" x14ac:dyDescent="0.2">
      <c r="A1016" s="71">
        <v>1009</v>
      </c>
      <c r="B1016" s="39">
        <f>'3. Input Data'!B1024</f>
        <v>0</v>
      </c>
      <c r="C1016" s="51" t="str">
        <f>IF('3. Input Data'!D1024=0,"--",'3. Input Data'!D1024)</f>
        <v>--</v>
      </c>
      <c r="D1016" s="58">
        <f t="shared" si="150"/>
        <v>0</v>
      </c>
      <c r="E1016" s="74" t="str">
        <f>IF('3. Input Data'!E1024=0,"--",'3. Input Data'!E1024)</f>
        <v>--</v>
      </c>
      <c r="F1016" s="58">
        <f t="shared" si="151"/>
        <v>0</v>
      </c>
      <c r="G1016" s="51" t="str">
        <f>IF('3. Input Data'!G1024=0,"--",'3. Input Data'!G1024)</f>
        <v>--</v>
      </c>
      <c r="H1016" s="58">
        <f t="shared" si="152"/>
        <v>0</v>
      </c>
      <c r="I1016" s="51" t="str">
        <f>IF('3. Input Data'!H1024=0,"--",'3. Input Data'!H1024)</f>
        <v>--</v>
      </c>
      <c r="J1016" s="58">
        <f t="shared" si="153"/>
        <v>0</v>
      </c>
      <c r="K1016" s="51" t="str">
        <f>IF('3. Input Data'!I1024=0,"--",'3. Input Data'!I1024)</f>
        <v>--</v>
      </c>
      <c r="L1016" s="58">
        <f t="shared" si="154"/>
        <v>0</v>
      </c>
      <c r="M1016" s="51" t="str">
        <f>IF('3. Input Data'!J1024=0,"--",'3. Input Data'!J1024)</f>
        <v>--</v>
      </c>
      <c r="N1016" s="58">
        <f t="shared" si="155"/>
        <v>0</v>
      </c>
      <c r="O1016" s="51" t="str">
        <f>IF('3. Input Data'!K1024=0,"--",'3. Input Data'!K1024)</f>
        <v>--</v>
      </c>
      <c r="P1016" s="58">
        <f t="shared" si="156"/>
        <v>0</v>
      </c>
      <c r="Q1016" s="51" t="str">
        <f>IF('3. Input Data'!L1024=0,"--",'3. Input Data'!L1024)</f>
        <v>--</v>
      </c>
      <c r="R1016" s="58">
        <f t="shared" si="157"/>
        <v>0</v>
      </c>
      <c r="S1016" s="74">
        <f t="shared" si="158"/>
        <v>0</v>
      </c>
      <c r="T1016" s="58">
        <f t="shared" si="159"/>
        <v>0</v>
      </c>
    </row>
  </sheetData>
  <sheetProtection password="DAED" sheet="1" objects="1" scenarios="1" selectLockedCells="1" selectUnlockedCells="1"/>
  <phoneticPr fontId="3" type="noConversion"/>
  <conditionalFormatting sqref="A8:A1016">
    <cfRule type="cellIs" dxfId="24" priority="8" operator="lessThanOrEqual">
      <formula>$B$3</formula>
    </cfRule>
  </conditionalFormatting>
  <conditionalFormatting sqref="B8:T1016">
    <cfRule type="cellIs" dxfId="23" priority="7" operator="equal">
      <formula>0</formula>
    </cfRule>
  </conditionalFormatting>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9"/>
  <sheetViews>
    <sheetView workbookViewId="0">
      <selection activeCell="I5" sqref="I5"/>
    </sheetView>
  </sheetViews>
  <sheetFormatPr baseColWidth="10" defaultRowHeight="16" x14ac:dyDescent="0.2"/>
  <cols>
    <col min="1" max="1" width="6.5" style="51" customWidth="1"/>
    <col min="2" max="2" width="29.5" style="39" customWidth="1"/>
    <col min="3" max="3" width="43.5" style="39" customWidth="1"/>
    <col min="4" max="7" width="9.5" style="51" customWidth="1"/>
    <col min="8" max="8" width="4.5" style="51" customWidth="1"/>
    <col min="9" max="9" width="16.33203125" style="2" customWidth="1"/>
    <col min="10" max="10" width="4.6640625" style="51" customWidth="1"/>
    <col min="11" max="11" width="10.83203125" style="1"/>
    <col min="12" max="12" width="5" style="51" customWidth="1"/>
    <col min="13" max="13" width="10.83203125" style="1"/>
  </cols>
  <sheetData>
    <row r="1" spans="1:13" ht="26" customHeight="1" x14ac:dyDescent="0.2">
      <c r="L1" s="91" t="str">
        <f>IF(H10="Rp.","Perangkat lunak ini didedikasikan untuk Pelayanan Keperawatan yang didasarkan hasil Riset dari Disertasi"," ")</f>
        <v xml:space="preserve"> </v>
      </c>
    </row>
    <row r="2" spans="1:13" ht="25" x14ac:dyDescent="0.25">
      <c r="B2" s="31" t="str">
        <f>IF(C2=0," ","Rumah Sakit (RS)    :")</f>
        <v xml:space="preserve"> </v>
      </c>
      <c r="C2" s="81">
        <f>'3. Input Data'!C1</f>
        <v>0</v>
      </c>
      <c r="G2" s="58"/>
      <c r="H2" s="58"/>
    </row>
    <row r="3" spans="1:13" ht="25" x14ac:dyDescent="0.25">
      <c r="B3" s="31" t="str">
        <f>IF(C2=0," ","Bulan - Tahun           :")</f>
        <v xml:space="preserve"> </v>
      </c>
      <c r="C3" s="81">
        <f>'3. Input Data'!C2</f>
        <v>0</v>
      </c>
      <c r="F3" s="6" t="str">
        <f>IF(AND(C6=1,G10&gt;=0.00000000001),"Total Indeks:"," ")</f>
        <v xml:space="preserve"> </v>
      </c>
      <c r="G3" s="123" t="str">
        <f>IF(AND(C6=1,G10&gt;0.00000001),SUM(G10:G1018)," ")</f>
        <v xml:space="preserve"> </v>
      </c>
      <c r="H3" s="76"/>
    </row>
    <row r="4" spans="1:13" ht="15" customHeight="1" x14ac:dyDescent="0.2">
      <c r="G4" s="123"/>
      <c r="H4" s="76"/>
    </row>
    <row r="5" spans="1:13" ht="29" customHeight="1" x14ac:dyDescent="0.3">
      <c r="A5" s="76"/>
      <c r="B5" s="124" t="s">
        <v>215</v>
      </c>
      <c r="C5" s="73" t="s">
        <v>216</v>
      </c>
      <c r="D5" s="76"/>
      <c r="E5" s="76"/>
      <c r="G5" s="75" t="str">
        <f>IF(C6=1,"Total insentif yang dibagikan:"," ")</f>
        <v xml:space="preserve"> </v>
      </c>
      <c r="H5" s="75" t="str">
        <f>IF(C6=1,"Rp."," ")</f>
        <v xml:space="preserve"> </v>
      </c>
      <c r="I5" s="92"/>
      <c r="J5" s="45" t="str">
        <f>IF(AND(I5=0,C6=1),"Isilah kolom I5"," ")</f>
        <v xml:space="preserve"> </v>
      </c>
    </row>
    <row r="6" spans="1:13" ht="27" customHeight="1" x14ac:dyDescent="0.3">
      <c r="B6" s="124"/>
      <c r="C6" s="87"/>
      <c r="G6" s="75" t="str">
        <f>IF(AND(C6=1,I6&gt;0.001),"Total insentif yang diterimakan:"," ")</f>
        <v xml:space="preserve"> </v>
      </c>
      <c r="H6" s="75" t="str">
        <f>IF(AND(C6=1,I6&gt;=0.00000001),"Rp."," ")</f>
        <v xml:space="preserve"> </v>
      </c>
      <c r="I6" s="93" t="str">
        <f>IF(C6=1,SUM(I10:I1018)," ")</f>
        <v xml:space="preserve"> </v>
      </c>
    </row>
    <row r="7" spans="1:13" ht="15" customHeight="1" x14ac:dyDescent="0.2">
      <c r="I7" s="1"/>
    </row>
    <row r="8" spans="1:13" ht="15" customHeight="1" x14ac:dyDescent="0.2">
      <c r="A8" s="122" t="str">
        <f>IF(AND(C6=1,H5="Rp."),"No"," ")</f>
        <v xml:space="preserve"> </v>
      </c>
      <c r="B8" s="122" t="str">
        <f>IF(AND(C6=1,H5="Rp."),"Nama Perawat"," ")</f>
        <v xml:space="preserve"> </v>
      </c>
      <c r="C8" s="122" t="str">
        <f>IF(AND(C6=1,H5="Rp."),"Ruang Dinas"," ")</f>
        <v xml:space="preserve"> </v>
      </c>
      <c r="D8" s="122" t="str">
        <f>IF(AND(C6=1,H5="Rp."),"Indeks"," ")</f>
        <v xml:space="preserve"> </v>
      </c>
      <c r="E8" s="122"/>
      <c r="F8" s="122"/>
      <c r="G8" s="122"/>
      <c r="H8" s="121" t="s">
        <v>12</v>
      </c>
      <c r="I8" s="121"/>
      <c r="J8" s="120" t="s">
        <v>217</v>
      </c>
      <c r="K8" s="120"/>
      <c r="L8" s="120"/>
      <c r="M8" s="120"/>
    </row>
    <row r="9" spans="1:13" x14ac:dyDescent="0.2">
      <c r="A9" s="122"/>
      <c r="B9" s="122"/>
      <c r="C9" s="122"/>
      <c r="D9" s="88" t="str">
        <f>IF(AND(C6=1,H5="Rp."),"Tempat Kerja"," ")</f>
        <v xml:space="preserve"> </v>
      </c>
      <c r="E9" s="88" t="str">
        <f>IF(AND(C6=1,H5="Rp."),"Tugas Peran"," ")</f>
        <v xml:space="preserve"> </v>
      </c>
      <c r="F9" s="88" t="str">
        <f>IF(AND(C6=1,H5="Rp."),"Jenis Tindakan"," ")</f>
        <v xml:space="preserve"> </v>
      </c>
      <c r="G9" s="88" t="str">
        <f>IF(AND(C6=1,H5="Rp."),"Total"," ")</f>
        <v xml:space="preserve"> </v>
      </c>
      <c r="H9" s="121"/>
      <c r="I9" s="121"/>
      <c r="J9" s="120"/>
      <c r="K9" s="120"/>
      <c r="L9" s="120"/>
      <c r="M9" s="120"/>
    </row>
    <row r="10" spans="1:13" ht="39" customHeight="1" x14ac:dyDescent="0.2">
      <c r="A10" s="71">
        <v>1</v>
      </c>
      <c r="B10" s="39" t="str">
        <f>IF($C$6=1,'3. Input Data'!B16," ")</f>
        <v xml:space="preserve"> </v>
      </c>
      <c r="C10" s="39" t="str">
        <f>IF($C$6=1,'3. Input Data'!C16," ")</f>
        <v xml:space="preserve"> </v>
      </c>
      <c r="D10" s="58" t="str">
        <f>IF($C$6=1,'3a. Skor Data'!D8," ")</f>
        <v xml:space="preserve"> </v>
      </c>
      <c r="E10" s="58" t="str">
        <f>IF($C$6=1,(0.702*'3a. Skor Data'!F8)+'3a. Skor Data'!H8," ")</f>
        <v xml:space="preserve"> </v>
      </c>
      <c r="F10" s="58" t="str">
        <f>IF($C$6=1,(0.471*'3a. Skor Data'!J8)+(0.681*'3a. Skor Data'!L8)+(1*'3a. Skor Data'!N8)+(0.278*'3a. Skor Data'!T8)," ")</f>
        <v xml:space="preserve"> </v>
      </c>
      <c r="G10" s="58" t="str">
        <f>IF($C$6=1,(0.252*D10)+(0.226*E10)+(0.218*F10)," ")</f>
        <v xml:space="preserve"> </v>
      </c>
      <c r="H10" s="58" t="str">
        <f>IF(AND($C$6=1,$G10&gt;0,$I10&gt;=0.0000001,$I$5&gt;0),"Rp."," ")</f>
        <v xml:space="preserve"> </v>
      </c>
      <c r="I10" s="77" t="str">
        <f>IF(AND($C$6=1,$I$5&gt;0.0001),(G10/$G$3)*$I$5," ")</f>
        <v xml:space="preserve"> </v>
      </c>
      <c r="J10" s="51" t="str">
        <f>IF(AND($G10&gt;0,$I10&gt;0.0000001,$C$6=1,$I$5&gt;0),$A10," ")</f>
        <v xml:space="preserve"> </v>
      </c>
      <c r="K10" s="51" t="str">
        <f>IF(AND($G10,$I10&gt;0.0000001,$C$6=1,$I$5&gt;0),"…………..."," ")</f>
        <v xml:space="preserve"> </v>
      </c>
    </row>
    <row r="11" spans="1:13" x14ac:dyDescent="0.2">
      <c r="A11" s="71">
        <v>2</v>
      </c>
      <c r="B11" s="39" t="str">
        <f>IF($C$6=1,'3. Input Data'!B17," ")</f>
        <v xml:space="preserve"> </v>
      </c>
      <c r="C11" s="39" t="str">
        <f>IF($C$6=1,'3. Input Data'!C17," ")</f>
        <v xml:space="preserve"> </v>
      </c>
      <c r="D11" s="58" t="str">
        <f>IF($C$6=1,'3a. Skor Data'!D9," ")</f>
        <v xml:space="preserve"> </v>
      </c>
      <c r="E11" s="58" t="str">
        <f>IF($C$6=1,(0.702*'3a. Skor Data'!F9)+'3a. Skor Data'!H9," ")</f>
        <v xml:space="preserve"> </v>
      </c>
      <c r="F11" s="58" t="str">
        <f>IF($C$6=1,(0.471*'3a. Skor Data'!J9)+(0.681*'3a. Skor Data'!L9)+(1*'3a. Skor Data'!N9)+(0.278*'3a. Skor Data'!T9)," ")</f>
        <v xml:space="preserve"> </v>
      </c>
      <c r="G11" s="58" t="str">
        <f t="shared" ref="G11:G74" si="0">IF($C$6=1,(0.252*D11)+(0.226*E11)+(0.218*F11)," ")</f>
        <v xml:space="preserve"> </v>
      </c>
      <c r="H11" s="58" t="str">
        <f t="shared" ref="H11:H74" si="1">IF(AND($C$6=1,$G11&gt;0,$I11&gt;=0.0000001,$I$5&gt;0),"Rp."," ")</f>
        <v xml:space="preserve"> </v>
      </c>
      <c r="I11" s="77" t="str">
        <f t="shared" ref="I11:I13" si="2">IF(AND($C$6=1,$I$5&gt;0.0001),(G11/$G$3)*$I$5," ")</f>
        <v xml:space="preserve"> </v>
      </c>
      <c r="L11" s="51" t="str">
        <f>IF(AND($G11&gt;0,$I11&gt;0.0000001,$C$6=1,$I$5&gt;0),$A11," ")</f>
        <v xml:space="preserve"> </v>
      </c>
      <c r="M11" s="51" t="str">
        <f>IF(AND($G11,$I11&gt;0.0000001,$C$6=1,$I$5&gt;0),"…………..."," ")</f>
        <v xml:space="preserve"> </v>
      </c>
    </row>
    <row r="12" spans="1:13" x14ac:dyDescent="0.2">
      <c r="A12" s="71">
        <v>3</v>
      </c>
      <c r="B12" s="39" t="str">
        <f>IF($C$6=1,'3. Input Data'!B18," ")</f>
        <v xml:space="preserve"> </v>
      </c>
      <c r="C12" s="39" t="str">
        <f>IF($C$6=1,'3. Input Data'!C18," ")</f>
        <v xml:space="preserve"> </v>
      </c>
      <c r="D12" s="58" t="str">
        <f>IF($C$6=1,'3a. Skor Data'!D10," ")</f>
        <v xml:space="preserve"> </v>
      </c>
      <c r="E12" s="58" t="str">
        <f>IF($C$6=1,(0.702*'3a. Skor Data'!F10)+'3a. Skor Data'!H10," ")</f>
        <v xml:space="preserve"> </v>
      </c>
      <c r="F12" s="58" t="str">
        <f>IF($C$6=1,(0.471*'3a. Skor Data'!J10)+(0.681*'3a. Skor Data'!L10)+(1*'3a. Skor Data'!N10)+(0.278*'3a. Skor Data'!T10)," ")</f>
        <v xml:space="preserve"> </v>
      </c>
      <c r="G12" s="58" t="str">
        <f t="shared" si="0"/>
        <v xml:space="preserve"> </v>
      </c>
      <c r="H12" s="58" t="str">
        <f t="shared" si="1"/>
        <v xml:space="preserve"> </v>
      </c>
      <c r="I12" s="77" t="str">
        <f t="shared" si="2"/>
        <v xml:space="preserve"> </v>
      </c>
      <c r="J12" s="51" t="str">
        <f>IF(AND($G12&gt;0,$I12&gt;0.0000001,$C$6=1,$I$5&gt;0),$A12," ")</f>
        <v xml:space="preserve"> </v>
      </c>
      <c r="K12" s="51" t="str">
        <f>IF(AND($G12,$I12&gt;0.0000001,$C$6=1,$I$5&gt;0),"…………..."," ")</f>
        <v xml:space="preserve"> </v>
      </c>
    </row>
    <row r="13" spans="1:13" x14ac:dyDescent="0.2">
      <c r="A13" s="71">
        <v>4</v>
      </c>
      <c r="B13" s="39" t="str">
        <f>IF($C$6=1,'3. Input Data'!B19," ")</f>
        <v xml:space="preserve"> </v>
      </c>
      <c r="C13" s="39" t="str">
        <f>IF($C$6=1,'3. Input Data'!C19," ")</f>
        <v xml:space="preserve"> </v>
      </c>
      <c r="D13" s="58" t="str">
        <f>IF($C$6=1,'3a. Skor Data'!D11," ")</f>
        <v xml:space="preserve"> </v>
      </c>
      <c r="E13" s="58" t="str">
        <f>IF($C$6=1,(0.702*'3a. Skor Data'!F11)+'3a. Skor Data'!H11," ")</f>
        <v xml:space="preserve"> </v>
      </c>
      <c r="F13" s="58" t="str">
        <f>IF($C$6=1,(0.471*'3a. Skor Data'!J11)+(0.681*'3a. Skor Data'!L11)+(1*'3a. Skor Data'!N11)+(0.278*'3a. Skor Data'!T11)," ")</f>
        <v xml:space="preserve"> </v>
      </c>
      <c r="G13" s="58" t="str">
        <f t="shared" si="0"/>
        <v xml:space="preserve"> </v>
      </c>
      <c r="H13" s="58" t="str">
        <f t="shared" si="1"/>
        <v xml:space="preserve"> </v>
      </c>
      <c r="I13" s="77" t="str">
        <f t="shared" si="2"/>
        <v xml:space="preserve"> </v>
      </c>
      <c r="L13" s="51" t="str">
        <f>IF(AND($G13&gt;0,$I13&gt;0.0000001,$C$6=1,$I$5&gt;0),$A13," ")</f>
        <v xml:space="preserve"> </v>
      </c>
      <c r="M13" s="51" t="str">
        <f>IF(AND($G13,$I13&gt;0.0000001,$C$6=1,$I$5&gt;0),"…………..."," ")</f>
        <v xml:space="preserve"> </v>
      </c>
    </row>
    <row r="14" spans="1:13" x14ac:dyDescent="0.2">
      <c r="A14" s="71">
        <v>5</v>
      </c>
      <c r="B14" s="39" t="str">
        <f>IF($C$6=1,'3. Input Data'!B20," ")</f>
        <v xml:space="preserve"> </v>
      </c>
      <c r="C14" s="39" t="str">
        <f>IF($C$6=1,'3. Input Data'!C20," ")</f>
        <v xml:space="preserve"> </v>
      </c>
      <c r="D14" s="58" t="str">
        <f>IF($C$6=1,'3a. Skor Data'!D12," ")</f>
        <v xml:space="preserve"> </v>
      </c>
      <c r="E14" s="58" t="str">
        <f>IF($C$6=1,(0.702*'3a. Skor Data'!F12)+'3a. Skor Data'!H12," ")</f>
        <v xml:space="preserve"> </v>
      </c>
      <c r="F14" s="58" t="str">
        <f>IF($C$6=1,(0.471*'3a. Skor Data'!J12)+(0.681*'3a. Skor Data'!L12)+(1*'3a. Skor Data'!N12)+(0.278*'3a. Skor Data'!T12)," ")</f>
        <v xml:space="preserve"> </v>
      </c>
      <c r="G14" s="58" t="str">
        <f t="shared" si="0"/>
        <v xml:space="preserve"> </v>
      </c>
      <c r="H14" s="58" t="str">
        <f t="shared" si="1"/>
        <v xml:space="preserve"> </v>
      </c>
      <c r="I14" s="77" t="str">
        <f t="shared" ref="I14:I20" si="3">IF(AND($C$6=1,$I$5&gt;0.0001),(G14/$G$3)*$I$5," ")</f>
        <v xml:space="preserve"> </v>
      </c>
      <c r="J14" s="51" t="str">
        <f>IF(AND($G14&gt;0,$I14&gt;0.0000001,$C$6=1,$I$5&gt;0),$A14," ")</f>
        <v xml:space="preserve"> </v>
      </c>
      <c r="K14" s="51" t="str">
        <f>IF(AND($G14,$I14&gt;0.0000001,$C$6=1,$I$5&gt;0),"…………..."," ")</f>
        <v xml:space="preserve"> </v>
      </c>
    </row>
    <row r="15" spans="1:13" x14ac:dyDescent="0.2">
      <c r="A15" s="71">
        <v>6</v>
      </c>
      <c r="B15" s="39" t="str">
        <f>IF($C$6=1,'3. Input Data'!B21," ")</f>
        <v xml:space="preserve"> </v>
      </c>
      <c r="C15" s="39" t="str">
        <f>IF($C$6=1,'3. Input Data'!C21," ")</f>
        <v xml:space="preserve"> </v>
      </c>
      <c r="D15" s="58" t="str">
        <f>IF($C$6=1,'3a. Skor Data'!D13," ")</f>
        <v xml:space="preserve"> </v>
      </c>
      <c r="E15" s="58" t="str">
        <f>IF($C$6=1,(0.702*'3a. Skor Data'!F13)+'3a. Skor Data'!H13," ")</f>
        <v xml:space="preserve"> </v>
      </c>
      <c r="F15" s="58" t="str">
        <f>IF($C$6=1,(0.471*'3a. Skor Data'!J13)+(0.681*'3a. Skor Data'!L13)+(1*'3a. Skor Data'!N13)+(0.278*'3a. Skor Data'!T13)," ")</f>
        <v xml:space="preserve"> </v>
      </c>
      <c r="G15" s="58" t="str">
        <f t="shared" si="0"/>
        <v xml:space="preserve"> </v>
      </c>
      <c r="H15" s="58" t="str">
        <f t="shared" si="1"/>
        <v xml:space="preserve"> </v>
      </c>
      <c r="I15" s="77" t="str">
        <f t="shared" si="3"/>
        <v xml:space="preserve"> </v>
      </c>
      <c r="L15" s="51" t="str">
        <f>IF(AND($G15&gt;0,$I15&gt;0.0000001,$C$6=1,$I$5&gt;0),$A15," ")</f>
        <v xml:space="preserve"> </v>
      </c>
      <c r="M15" s="51" t="str">
        <f>IF(AND($G15,$I15&gt;0.0000001,$C$6=1,$I$5&gt;0),"…………..."," ")</f>
        <v xml:space="preserve"> </v>
      </c>
    </row>
    <row r="16" spans="1:13" x14ac:dyDescent="0.2">
      <c r="A16" s="71">
        <v>7</v>
      </c>
      <c r="B16" s="39" t="str">
        <f>IF($C$6=1,'3. Input Data'!B22," ")</f>
        <v xml:space="preserve"> </v>
      </c>
      <c r="C16" s="39" t="str">
        <f>IF($C$6=1,'3. Input Data'!C22," ")</f>
        <v xml:space="preserve"> </v>
      </c>
      <c r="D16" s="58" t="str">
        <f>IF($C$6=1,'3a. Skor Data'!D14," ")</f>
        <v xml:space="preserve"> </v>
      </c>
      <c r="E16" s="58" t="str">
        <f>IF($C$6=1,(0.702*'3a. Skor Data'!F14)+'3a. Skor Data'!H14," ")</f>
        <v xml:space="preserve"> </v>
      </c>
      <c r="F16" s="58" t="str">
        <f>IF($C$6=1,(0.471*'3a. Skor Data'!J14)+(0.681*'3a. Skor Data'!L14)+(1*'3a. Skor Data'!N14)+(0.278*'3a. Skor Data'!T14)," ")</f>
        <v xml:space="preserve"> </v>
      </c>
      <c r="G16" s="58" t="str">
        <f t="shared" si="0"/>
        <v xml:space="preserve"> </v>
      </c>
      <c r="H16" s="58" t="str">
        <f t="shared" si="1"/>
        <v xml:space="preserve"> </v>
      </c>
      <c r="I16" s="77" t="str">
        <f t="shared" si="3"/>
        <v xml:space="preserve"> </v>
      </c>
      <c r="J16" s="51" t="str">
        <f>IF(AND($G16&gt;0,$I16&gt;0.0000001,$C$6=1,$I$5&gt;0),$A16," ")</f>
        <v xml:space="preserve"> </v>
      </c>
      <c r="K16" s="51" t="str">
        <f>IF(AND($G16,$I16&gt;0.0000001,$C$6=1,$I$5&gt;0),"…………..."," ")</f>
        <v xml:space="preserve"> </v>
      </c>
    </row>
    <row r="17" spans="1:13" x14ac:dyDescent="0.2">
      <c r="A17" s="71">
        <v>8</v>
      </c>
      <c r="B17" s="39" t="str">
        <f>IF($C$6=1,'3. Input Data'!B23," ")</f>
        <v xml:space="preserve"> </v>
      </c>
      <c r="C17" s="39" t="str">
        <f>IF($C$6=1,'3. Input Data'!C23," ")</f>
        <v xml:space="preserve"> </v>
      </c>
      <c r="D17" s="58" t="str">
        <f>IF($C$6=1,'3a. Skor Data'!D15," ")</f>
        <v xml:space="preserve"> </v>
      </c>
      <c r="E17" s="58" t="str">
        <f>IF($C$6=1,(0.702*'3a. Skor Data'!F15)+'3a. Skor Data'!H15," ")</f>
        <v xml:space="preserve"> </v>
      </c>
      <c r="F17" s="58" t="str">
        <f>IF($C$6=1,(0.471*'3a. Skor Data'!J15)+(0.681*'3a. Skor Data'!L15)+(1*'3a. Skor Data'!N15)+(0.278*'3a. Skor Data'!T15)," ")</f>
        <v xml:space="preserve"> </v>
      </c>
      <c r="G17" s="58" t="str">
        <f t="shared" si="0"/>
        <v xml:space="preserve"> </v>
      </c>
      <c r="H17" s="58" t="str">
        <f t="shared" si="1"/>
        <v xml:space="preserve"> </v>
      </c>
      <c r="I17" s="77" t="str">
        <f t="shared" si="3"/>
        <v xml:space="preserve"> </v>
      </c>
      <c r="L17" s="51" t="str">
        <f>IF(AND($G17&gt;0,$I17&gt;0.0000001,$C$6=1,$I$5&gt;0),$A17," ")</f>
        <v xml:space="preserve"> </v>
      </c>
      <c r="M17" s="51" t="str">
        <f>IF(AND($G17,$I17&gt;0.0000001,$C$6=1,$I$5&gt;0),"…………..."," ")</f>
        <v xml:space="preserve"> </v>
      </c>
    </row>
    <row r="18" spans="1:13" x14ac:dyDescent="0.2">
      <c r="A18" s="71">
        <v>9</v>
      </c>
      <c r="B18" s="39" t="str">
        <f>IF($C$6=1,'3. Input Data'!B24," ")</f>
        <v xml:space="preserve"> </v>
      </c>
      <c r="C18" s="39" t="str">
        <f>IF($C$6=1,'3. Input Data'!C24," ")</f>
        <v xml:space="preserve"> </v>
      </c>
      <c r="D18" s="58" t="str">
        <f>IF($C$6=1,'3a. Skor Data'!D16," ")</f>
        <v xml:space="preserve"> </v>
      </c>
      <c r="E18" s="58" t="str">
        <f>IF($C$6=1,(0.702*'3a. Skor Data'!F16)+'3a. Skor Data'!H16," ")</f>
        <v xml:space="preserve"> </v>
      </c>
      <c r="F18" s="58" t="str">
        <f>IF($C$6=1,(0.471*'3a. Skor Data'!J16)+(0.681*'3a. Skor Data'!L16)+(1*'3a. Skor Data'!N16)+(0.278*'3a. Skor Data'!T16)," ")</f>
        <v xml:space="preserve"> </v>
      </c>
      <c r="G18" s="58" t="str">
        <f t="shared" si="0"/>
        <v xml:space="preserve"> </v>
      </c>
      <c r="H18" s="58" t="str">
        <f t="shared" si="1"/>
        <v xml:space="preserve"> </v>
      </c>
      <c r="I18" s="77" t="str">
        <f t="shared" si="3"/>
        <v xml:space="preserve"> </v>
      </c>
      <c r="J18" s="51" t="str">
        <f>IF(AND($G18&gt;0,$I18&gt;0.0000001,$C$6=1,$I$5&gt;0),$A18," ")</f>
        <v xml:space="preserve"> </v>
      </c>
      <c r="K18" s="51" t="str">
        <f>IF(AND($G18,$I18&gt;0.0000001,$C$6=1,$I$5&gt;0),"…………..."," ")</f>
        <v xml:space="preserve"> </v>
      </c>
    </row>
    <row r="19" spans="1:13" x14ac:dyDescent="0.2">
      <c r="A19" s="71">
        <v>10</v>
      </c>
      <c r="B19" s="39" t="str">
        <f>IF($C$6=1,'3. Input Data'!B25," ")</f>
        <v xml:space="preserve"> </v>
      </c>
      <c r="C19" s="39" t="str">
        <f>IF($C$6=1,'3. Input Data'!C25," ")</f>
        <v xml:space="preserve"> </v>
      </c>
      <c r="D19" s="58" t="str">
        <f>IF($C$6=1,'3a. Skor Data'!D17," ")</f>
        <v xml:space="preserve"> </v>
      </c>
      <c r="E19" s="58" t="str">
        <f>IF($C$6=1,(0.702*'3a. Skor Data'!F17)+'3a. Skor Data'!H17," ")</f>
        <v xml:space="preserve"> </v>
      </c>
      <c r="F19" s="58" t="str">
        <f>IF($C$6=1,(0.471*'3a. Skor Data'!J17)+(0.681*'3a. Skor Data'!L17)+(1*'3a. Skor Data'!N17)+(0.278*'3a. Skor Data'!T17)," ")</f>
        <v xml:space="preserve"> </v>
      </c>
      <c r="G19" s="58" t="str">
        <f t="shared" si="0"/>
        <v xml:space="preserve"> </v>
      </c>
      <c r="H19" s="58" t="str">
        <f t="shared" si="1"/>
        <v xml:space="preserve"> </v>
      </c>
      <c r="I19" s="77" t="str">
        <f t="shared" si="3"/>
        <v xml:space="preserve"> </v>
      </c>
      <c r="L19" s="51" t="str">
        <f>IF(AND($G19&gt;0,$I19&gt;0.0000001,$C$6=1,$I$5&gt;0),$A19," ")</f>
        <v xml:space="preserve"> </v>
      </c>
      <c r="M19" s="51" t="str">
        <f>IF(AND($G19,$I19&gt;0.0000001,$C$6=1,$I$5&gt;0),"…………..."," ")</f>
        <v xml:space="preserve"> </v>
      </c>
    </row>
    <row r="20" spans="1:13" x14ac:dyDescent="0.2">
      <c r="A20" s="71">
        <v>11</v>
      </c>
      <c r="B20" s="39" t="str">
        <f>IF($C$6=1,'3. Input Data'!B26," ")</f>
        <v xml:space="preserve"> </v>
      </c>
      <c r="C20" s="39" t="str">
        <f>IF($C$6=1,'3. Input Data'!C26," ")</f>
        <v xml:space="preserve"> </v>
      </c>
      <c r="D20" s="58" t="str">
        <f>IF($C$6=1,'3a. Skor Data'!D18," ")</f>
        <v xml:space="preserve"> </v>
      </c>
      <c r="E20" s="58" t="str">
        <f>IF($C$6=1,(0.702*'3a. Skor Data'!F18)+'3a. Skor Data'!H18," ")</f>
        <v xml:space="preserve"> </v>
      </c>
      <c r="F20" s="58" t="str">
        <f>IF($C$6=1,(0.471*'3a. Skor Data'!J18)+(0.681*'3a. Skor Data'!L18)+(1*'3a. Skor Data'!N18)+(0.278*'3a. Skor Data'!T18)," ")</f>
        <v xml:space="preserve"> </v>
      </c>
      <c r="G20" s="58" t="str">
        <f t="shared" si="0"/>
        <v xml:space="preserve"> </v>
      </c>
      <c r="H20" s="58" t="str">
        <f t="shared" si="1"/>
        <v xml:space="preserve"> </v>
      </c>
      <c r="I20" s="77" t="str">
        <f t="shared" si="3"/>
        <v xml:space="preserve"> </v>
      </c>
      <c r="J20" s="51" t="str">
        <f>IF(AND($G20&gt;0,$I20&gt;0.0000001,$C$6=1,$I$5&gt;0),$A20," ")</f>
        <v xml:space="preserve"> </v>
      </c>
      <c r="K20" s="51" t="str">
        <f>IF(AND($G20,$I20&gt;0.0000001,$C$6=1,$I$5&gt;0),"…………..."," ")</f>
        <v xml:space="preserve"> </v>
      </c>
    </row>
    <row r="21" spans="1:13" x14ac:dyDescent="0.2">
      <c r="A21" s="71">
        <v>12</v>
      </c>
      <c r="B21" s="39" t="str">
        <f>IF($C$6=1,'3. Input Data'!B27," ")</f>
        <v xml:space="preserve"> </v>
      </c>
      <c r="C21" s="39" t="str">
        <f>IF($C$6=1,'3. Input Data'!C27," ")</f>
        <v xml:space="preserve"> </v>
      </c>
      <c r="D21" s="58" t="str">
        <f>IF($C$6=1,'3a. Skor Data'!D19," ")</f>
        <v xml:space="preserve"> </v>
      </c>
      <c r="E21" s="58" t="str">
        <f>IF($C$6=1,(0.702*'3a. Skor Data'!F19)+'3a. Skor Data'!H19," ")</f>
        <v xml:space="preserve"> </v>
      </c>
      <c r="F21" s="58" t="str">
        <f>IF($C$6=1,(0.471*'3a. Skor Data'!J19)+(0.681*'3a. Skor Data'!L19)+(1*'3a. Skor Data'!N19)+(0.278*'3a. Skor Data'!T19)," ")</f>
        <v xml:space="preserve"> </v>
      </c>
      <c r="G21" s="58" t="str">
        <f t="shared" si="0"/>
        <v xml:space="preserve"> </v>
      </c>
      <c r="H21" s="58" t="str">
        <f t="shared" si="1"/>
        <v xml:space="preserve"> </v>
      </c>
      <c r="I21" s="77" t="str">
        <f t="shared" ref="I21:I84" si="4">IF(AND($C$6=1,$I$5&gt;0.0001),(G21/$G$3)*$I$5," ")</f>
        <v xml:space="preserve"> </v>
      </c>
      <c r="L21" s="51" t="str">
        <f>IF(AND($G21&gt;0,$I21&gt;0.0000001,$C$6=1,$I$5&gt;0),$A21," ")</f>
        <v xml:space="preserve"> </v>
      </c>
      <c r="M21" s="51" t="str">
        <f>IF(AND($G21,$I21&gt;0.0000001,$C$6=1,$I$5&gt;0),"…………..."," ")</f>
        <v xml:space="preserve"> </v>
      </c>
    </row>
    <row r="22" spans="1:13" x14ac:dyDescent="0.2">
      <c r="A22" s="71">
        <v>13</v>
      </c>
      <c r="B22" s="39" t="str">
        <f>IF($C$6=1,'3. Input Data'!B28," ")</f>
        <v xml:space="preserve"> </v>
      </c>
      <c r="C22" s="39" t="str">
        <f>IF($C$6=1,'3. Input Data'!C28," ")</f>
        <v xml:space="preserve"> </v>
      </c>
      <c r="D22" s="58" t="str">
        <f>IF($C$6=1,'3a. Skor Data'!D20," ")</f>
        <v xml:space="preserve"> </v>
      </c>
      <c r="E22" s="58" t="str">
        <f>IF($C$6=1,(0.702*'3a. Skor Data'!F20)+'3a. Skor Data'!H20," ")</f>
        <v xml:space="preserve"> </v>
      </c>
      <c r="F22" s="58" t="str">
        <f>IF($C$6=1,(0.471*'3a. Skor Data'!J20)+(0.681*'3a. Skor Data'!L20)+(1*'3a. Skor Data'!N20)+(0.278*'3a. Skor Data'!T20)," ")</f>
        <v xml:space="preserve"> </v>
      </c>
      <c r="G22" s="58" t="str">
        <f t="shared" si="0"/>
        <v xml:space="preserve"> </v>
      </c>
      <c r="H22" s="58" t="str">
        <f t="shared" si="1"/>
        <v xml:space="preserve"> </v>
      </c>
      <c r="I22" s="77" t="str">
        <f t="shared" si="4"/>
        <v xml:space="preserve"> </v>
      </c>
      <c r="J22" s="51" t="str">
        <f>IF(AND($G22&gt;0,$I22&gt;0.0000001,$C$6=1,$I$5&gt;0),$A22," ")</f>
        <v xml:space="preserve"> </v>
      </c>
      <c r="K22" s="51" t="str">
        <f>IF(AND($G22,$I22&gt;0.0000001,$C$6=1,$I$5&gt;0),"…………..."," ")</f>
        <v xml:space="preserve"> </v>
      </c>
    </row>
    <row r="23" spans="1:13" x14ac:dyDescent="0.2">
      <c r="A23" s="71">
        <v>14</v>
      </c>
      <c r="B23" s="39" t="str">
        <f>IF($C$6=1,'3. Input Data'!B29," ")</f>
        <v xml:space="preserve"> </v>
      </c>
      <c r="C23" s="39" t="str">
        <f>IF($C$6=1,'3. Input Data'!C29," ")</f>
        <v xml:space="preserve"> </v>
      </c>
      <c r="D23" s="58" t="str">
        <f>IF($C$6=1,'3a. Skor Data'!D21," ")</f>
        <v xml:space="preserve"> </v>
      </c>
      <c r="E23" s="58" t="str">
        <f>IF($C$6=1,(0.702*'3a. Skor Data'!F21)+'3a. Skor Data'!H21," ")</f>
        <v xml:space="preserve"> </v>
      </c>
      <c r="F23" s="58" t="str">
        <f>IF($C$6=1,(0.471*'3a. Skor Data'!J21)+(0.681*'3a. Skor Data'!L21)+(1*'3a. Skor Data'!N21)+(0.278*'3a. Skor Data'!T21)," ")</f>
        <v xml:space="preserve"> </v>
      </c>
      <c r="G23" s="58" t="str">
        <f t="shared" si="0"/>
        <v xml:space="preserve"> </v>
      </c>
      <c r="H23" s="58" t="str">
        <f t="shared" si="1"/>
        <v xml:space="preserve"> </v>
      </c>
      <c r="I23" s="77" t="str">
        <f t="shared" si="4"/>
        <v xml:space="preserve"> </v>
      </c>
      <c r="L23" s="51" t="str">
        <f>IF(AND($G23&gt;0,$I23&gt;0.0000001,$C$6=1,$I$5&gt;0),$A23," ")</f>
        <v xml:space="preserve"> </v>
      </c>
      <c r="M23" s="51" t="str">
        <f>IF(AND($G23,$I23&gt;0.0000001,$C$6=1,$I$5&gt;0),"…………..."," ")</f>
        <v xml:space="preserve"> </v>
      </c>
    </row>
    <row r="24" spans="1:13" x14ac:dyDescent="0.2">
      <c r="A24" s="71">
        <v>15</v>
      </c>
      <c r="B24" s="39" t="str">
        <f>IF($C$6=1,'3. Input Data'!B30," ")</f>
        <v xml:space="preserve"> </v>
      </c>
      <c r="C24" s="39" t="str">
        <f>IF($C$6=1,'3. Input Data'!C30," ")</f>
        <v xml:space="preserve"> </v>
      </c>
      <c r="D24" s="58" t="str">
        <f>IF($C$6=1,'3a. Skor Data'!D22," ")</f>
        <v xml:space="preserve"> </v>
      </c>
      <c r="E24" s="58" t="str">
        <f>IF($C$6=1,(0.702*'3a. Skor Data'!F22)+'3a. Skor Data'!H22," ")</f>
        <v xml:space="preserve"> </v>
      </c>
      <c r="F24" s="58" t="str">
        <f>IF($C$6=1,(0.471*'3a. Skor Data'!J22)+(0.681*'3a. Skor Data'!L22)+(1*'3a. Skor Data'!N22)+(0.278*'3a. Skor Data'!T22)," ")</f>
        <v xml:space="preserve"> </v>
      </c>
      <c r="G24" s="58" t="str">
        <f t="shared" si="0"/>
        <v xml:space="preserve"> </v>
      </c>
      <c r="H24" s="58" t="str">
        <f t="shared" si="1"/>
        <v xml:space="preserve"> </v>
      </c>
      <c r="I24" s="77" t="str">
        <f t="shared" si="4"/>
        <v xml:space="preserve"> </v>
      </c>
      <c r="J24" s="51" t="str">
        <f>IF(AND($G24&gt;0,$I24&gt;0.0000001,$C$6=1,$I$5&gt;0),$A24," ")</f>
        <v xml:space="preserve"> </v>
      </c>
      <c r="K24" s="51" t="str">
        <f>IF(AND($G24,$I24&gt;0.0000001,$C$6=1,$I$5&gt;0),"…………..."," ")</f>
        <v xml:space="preserve"> </v>
      </c>
    </row>
    <row r="25" spans="1:13" x14ac:dyDescent="0.2">
      <c r="A25" s="71">
        <v>16</v>
      </c>
      <c r="B25" s="39" t="str">
        <f>IF($C$6=1,'3. Input Data'!B31," ")</f>
        <v xml:space="preserve"> </v>
      </c>
      <c r="C25" s="39" t="str">
        <f>IF($C$6=1,'3. Input Data'!C31," ")</f>
        <v xml:space="preserve"> </v>
      </c>
      <c r="D25" s="58" t="str">
        <f>IF($C$6=1,'3a. Skor Data'!D23," ")</f>
        <v xml:space="preserve"> </v>
      </c>
      <c r="E25" s="58" t="str">
        <f>IF($C$6=1,(0.702*'3a. Skor Data'!F23)+'3a. Skor Data'!H23," ")</f>
        <v xml:space="preserve"> </v>
      </c>
      <c r="F25" s="58" t="str">
        <f>IF($C$6=1,(0.471*'3a. Skor Data'!J23)+(0.681*'3a. Skor Data'!L23)+(1*'3a. Skor Data'!N23)+(0.278*'3a. Skor Data'!T23)," ")</f>
        <v xml:space="preserve"> </v>
      </c>
      <c r="G25" s="58" t="str">
        <f t="shared" si="0"/>
        <v xml:space="preserve"> </v>
      </c>
      <c r="H25" s="58" t="str">
        <f t="shared" si="1"/>
        <v xml:space="preserve"> </v>
      </c>
      <c r="I25" s="77" t="str">
        <f t="shared" si="4"/>
        <v xml:space="preserve"> </v>
      </c>
      <c r="L25" s="51" t="str">
        <f>IF(AND($G25&gt;0,$I25&gt;0.0000001,$C$6=1,$I$5&gt;0),$A25," ")</f>
        <v xml:space="preserve"> </v>
      </c>
      <c r="M25" s="51" t="str">
        <f>IF(AND($G25,$I25&gt;0.0000001,$C$6=1,$I$5&gt;0),"…………..."," ")</f>
        <v xml:space="preserve"> </v>
      </c>
    </row>
    <row r="26" spans="1:13" x14ac:dyDescent="0.2">
      <c r="A26" s="71">
        <v>17</v>
      </c>
      <c r="B26" s="39" t="str">
        <f>IF($C$6=1,'3. Input Data'!B32," ")</f>
        <v xml:space="preserve"> </v>
      </c>
      <c r="C26" s="39" t="str">
        <f>IF($C$6=1,'3. Input Data'!C32," ")</f>
        <v xml:space="preserve"> </v>
      </c>
      <c r="D26" s="58" t="str">
        <f>IF($C$6=1,'3a. Skor Data'!D24," ")</f>
        <v xml:space="preserve"> </v>
      </c>
      <c r="E26" s="58" t="str">
        <f>IF($C$6=1,(0.702*'3a. Skor Data'!F24)+'3a. Skor Data'!H24," ")</f>
        <v xml:space="preserve"> </v>
      </c>
      <c r="F26" s="58" t="str">
        <f>IF($C$6=1,(0.471*'3a. Skor Data'!J24)+(0.681*'3a. Skor Data'!L24)+(1*'3a. Skor Data'!N24)+(0.278*'3a. Skor Data'!T24)," ")</f>
        <v xml:space="preserve"> </v>
      </c>
      <c r="G26" s="58" t="str">
        <f t="shared" si="0"/>
        <v xml:space="preserve"> </v>
      </c>
      <c r="H26" s="58" t="str">
        <f t="shared" si="1"/>
        <v xml:space="preserve"> </v>
      </c>
      <c r="I26" s="77" t="str">
        <f t="shared" si="4"/>
        <v xml:space="preserve"> </v>
      </c>
      <c r="J26" s="51" t="str">
        <f>IF(AND($G26&gt;0,$I26&gt;0.0000001,$C$6=1,$I$5&gt;0),$A26," ")</f>
        <v xml:space="preserve"> </v>
      </c>
      <c r="K26" s="51" t="str">
        <f>IF(AND($G26,$I26&gt;0.0000001,$C$6=1,$I$5&gt;0),"…………..."," ")</f>
        <v xml:space="preserve"> </v>
      </c>
    </row>
    <row r="27" spans="1:13" x14ac:dyDescent="0.2">
      <c r="A27" s="71">
        <v>18</v>
      </c>
      <c r="B27" s="39" t="str">
        <f>IF($C$6=1,'3. Input Data'!B33," ")</f>
        <v xml:space="preserve"> </v>
      </c>
      <c r="C27" s="39" t="str">
        <f>IF($C$6=1,'3. Input Data'!C33," ")</f>
        <v xml:space="preserve"> </v>
      </c>
      <c r="D27" s="58" t="str">
        <f>IF($C$6=1,'3a. Skor Data'!D25," ")</f>
        <v xml:space="preserve"> </v>
      </c>
      <c r="E27" s="58" t="str">
        <f>IF($C$6=1,(0.702*'3a. Skor Data'!F25)+'3a. Skor Data'!H25," ")</f>
        <v xml:space="preserve"> </v>
      </c>
      <c r="F27" s="58" t="str">
        <f>IF($C$6=1,(0.471*'3a. Skor Data'!J25)+(0.681*'3a. Skor Data'!L25)+(1*'3a. Skor Data'!N25)+(0.278*'3a. Skor Data'!T25)," ")</f>
        <v xml:space="preserve"> </v>
      </c>
      <c r="G27" s="58" t="str">
        <f t="shared" si="0"/>
        <v xml:space="preserve"> </v>
      </c>
      <c r="H27" s="58" t="str">
        <f t="shared" si="1"/>
        <v xml:space="preserve"> </v>
      </c>
      <c r="I27" s="77" t="str">
        <f t="shared" si="4"/>
        <v xml:space="preserve"> </v>
      </c>
      <c r="L27" s="51" t="str">
        <f>IF(AND($G27&gt;0,$I27&gt;0.0000001,$C$6=1,$I$5&gt;0),$A27," ")</f>
        <v xml:space="preserve"> </v>
      </c>
      <c r="M27" s="51" t="str">
        <f>IF(AND($G27,$I27&gt;0.0000001,$C$6=1,$I$5&gt;0),"…………..."," ")</f>
        <v xml:space="preserve"> </v>
      </c>
    </row>
    <row r="28" spans="1:13" x14ac:dyDescent="0.2">
      <c r="A28" s="71">
        <v>19</v>
      </c>
      <c r="B28" s="39" t="str">
        <f>IF($C$6=1,'3. Input Data'!B34," ")</f>
        <v xml:space="preserve"> </v>
      </c>
      <c r="C28" s="39" t="str">
        <f>IF($C$6=1,'3. Input Data'!C34," ")</f>
        <v xml:space="preserve"> </v>
      </c>
      <c r="D28" s="58" t="str">
        <f>IF($C$6=1,'3a. Skor Data'!D26," ")</f>
        <v xml:space="preserve"> </v>
      </c>
      <c r="E28" s="58" t="str">
        <f>IF($C$6=1,(0.702*'3a. Skor Data'!F26)+'3a. Skor Data'!H26," ")</f>
        <v xml:space="preserve"> </v>
      </c>
      <c r="F28" s="58" t="str">
        <f>IF($C$6=1,(0.471*'3a. Skor Data'!J26)+(0.681*'3a. Skor Data'!L26)+(1*'3a. Skor Data'!N26)+(0.278*'3a. Skor Data'!T26)," ")</f>
        <v xml:space="preserve"> </v>
      </c>
      <c r="G28" s="58" t="str">
        <f t="shared" si="0"/>
        <v xml:space="preserve"> </v>
      </c>
      <c r="H28" s="58" t="str">
        <f t="shared" si="1"/>
        <v xml:space="preserve"> </v>
      </c>
      <c r="I28" s="77" t="str">
        <f t="shared" si="4"/>
        <v xml:space="preserve"> </v>
      </c>
      <c r="J28" s="51" t="str">
        <f>IF(AND($G28&gt;0,$I28&gt;0.0000001,$C$6=1,$I$5&gt;0),$A28," ")</f>
        <v xml:space="preserve"> </v>
      </c>
      <c r="K28" s="51" t="str">
        <f>IF(AND($G28,$I28&gt;0.0000001,$C$6=1,$I$5&gt;0),"…………..."," ")</f>
        <v xml:space="preserve"> </v>
      </c>
    </row>
    <row r="29" spans="1:13" x14ac:dyDescent="0.2">
      <c r="A29" s="71">
        <v>20</v>
      </c>
      <c r="B29" s="39" t="str">
        <f>IF($C$6=1,'3. Input Data'!B35," ")</f>
        <v xml:space="preserve"> </v>
      </c>
      <c r="C29" s="39" t="str">
        <f>IF($C$6=1,'3. Input Data'!C35," ")</f>
        <v xml:space="preserve"> </v>
      </c>
      <c r="D29" s="58" t="str">
        <f>IF($C$6=1,'3a. Skor Data'!D27," ")</f>
        <v xml:space="preserve"> </v>
      </c>
      <c r="E29" s="58" t="str">
        <f>IF($C$6=1,(0.702*'3a. Skor Data'!F27)+'3a. Skor Data'!H27," ")</f>
        <v xml:space="preserve"> </v>
      </c>
      <c r="F29" s="58" t="str">
        <f>IF($C$6=1,(0.471*'3a. Skor Data'!J27)+(0.681*'3a. Skor Data'!L27)+(1*'3a. Skor Data'!N27)+(0.278*'3a. Skor Data'!T27)," ")</f>
        <v xml:space="preserve"> </v>
      </c>
      <c r="G29" s="58" t="str">
        <f t="shared" si="0"/>
        <v xml:space="preserve"> </v>
      </c>
      <c r="H29" s="58" t="str">
        <f t="shared" si="1"/>
        <v xml:space="preserve"> </v>
      </c>
      <c r="I29" s="77" t="str">
        <f t="shared" si="4"/>
        <v xml:space="preserve"> </v>
      </c>
      <c r="L29" s="51" t="str">
        <f>IF(AND($G29&gt;0,$I29&gt;0.0000001,$C$6=1,$I$5&gt;0),$A29," ")</f>
        <v xml:space="preserve"> </v>
      </c>
      <c r="M29" s="51" t="str">
        <f>IF(AND($G29,$I29&gt;0.0000001,$C$6=1,$I$5&gt;0),"…………..."," ")</f>
        <v xml:space="preserve"> </v>
      </c>
    </row>
    <row r="30" spans="1:13" x14ac:dyDescent="0.2">
      <c r="A30" s="71">
        <v>21</v>
      </c>
      <c r="B30" s="39" t="str">
        <f>IF($C$6=1,'3. Input Data'!B36," ")</f>
        <v xml:space="preserve"> </v>
      </c>
      <c r="C30" s="39" t="str">
        <f>IF($C$6=1,'3. Input Data'!C36," ")</f>
        <v xml:space="preserve"> </v>
      </c>
      <c r="D30" s="58" t="str">
        <f>IF($C$6=1,'3a. Skor Data'!D28," ")</f>
        <v xml:space="preserve"> </v>
      </c>
      <c r="E30" s="58" t="str">
        <f>IF($C$6=1,(0.702*'3a. Skor Data'!F28)+'3a. Skor Data'!H28," ")</f>
        <v xml:space="preserve"> </v>
      </c>
      <c r="F30" s="58" t="str">
        <f>IF($C$6=1,(0.471*'3a. Skor Data'!J28)+(0.681*'3a. Skor Data'!L28)+(1*'3a. Skor Data'!N28)+(0.278*'3a. Skor Data'!T28)," ")</f>
        <v xml:space="preserve"> </v>
      </c>
      <c r="G30" s="58" t="str">
        <f t="shared" si="0"/>
        <v xml:space="preserve"> </v>
      </c>
      <c r="H30" s="58" t="str">
        <f t="shared" si="1"/>
        <v xml:space="preserve"> </v>
      </c>
      <c r="I30" s="77" t="str">
        <f t="shared" si="4"/>
        <v xml:space="preserve"> </v>
      </c>
      <c r="J30" s="51" t="str">
        <f>IF(AND($G30&gt;0,$I30&gt;0.0000001,$C$6=1,$I$5&gt;0),$A30," ")</f>
        <v xml:space="preserve"> </v>
      </c>
      <c r="K30" s="51" t="str">
        <f>IF(AND($G30,$I30&gt;0.0000001,$C$6=1,$I$5&gt;0),"…………..."," ")</f>
        <v xml:space="preserve"> </v>
      </c>
    </row>
    <row r="31" spans="1:13" x14ac:dyDescent="0.2">
      <c r="A31" s="71">
        <v>22</v>
      </c>
      <c r="B31" s="39" t="str">
        <f>IF($C$6=1,'3. Input Data'!B37," ")</f>
        <v xml:space="preserve"> </v>
      </c>
      <c r="C31" s="39" t="str">
        <f>IF($C$6=1,'3. Input Data'!C37," ")</f>
        <v xml:space="preserve"> </v>
      </c>
      <c r="D31" s="58" t="str">
        <f>IF($C$6=1,'3a. Skor Data'!D29," ")</f>
        <v xml:space="preserve"> </v>
      </c>
      <c r="E31" s="58" t="str">
        <f>IF($C$6=1,(0.702*'3a. Skor Data'!F29)+'3a. Skor Data'!H29," ")</f>
        <v xml:space="preserve"> </v>
      </c>
      <c r="F31" s="58" t="str">
        <f>IF($C$6=1,(0.471*'3a. Skor Data'!J29)+(0.681*'3a. Skor Data'!L29)+(1*'3a. Skor Data'!N29)+(0.278*'3a. Skor Data'!T29)," ")</f>
        <v xml:space="preserve"> </v>
      </c>
      <c r="G31" s="58" t="str">
        <f t="shared" si="0"/>
        <v xml:space="preserve"> </v>
      </c>
      <c r="H31" s="58" t="str">
        <f t="shared" si="1"/>
        <v xml:space="preserve"> </v>
      </c>
      <c r="I31" s="77" t="str">
        <f t="shared" si="4"/>
        <v xml:space="preserve"> </v>
      </c>
      <c r="L31" s="51" t="str">
        <f>IF(AND($G31&gt;0,$I31&gt;0.0000001,$C$6=1,$I$5&gt;0),$A31," ")</f>
        <v xml:space="preserve"> </v>
      </c>
      <c r="M31" s="51" t="str">
        <f>IF(AND($G31,$I31&gt;0.0000001,$C$6=1,$I$5&gt;0),"…………..."," ")</f>
        <v xml:space="preserve"> </v>
      </c>
    </row>
    <row r="32" spans="1:13" x14ac:dyDescent="0.2">
      <c r="A32" s="71">
        <v>23</v>
      </c>
      <c r="B32" s="39" t="str">
        <f>IF($C$6=1,'3. Input Data'!B38," ")</f>
        <v xml:space="preserve"> </v>
      </c>
      <c r="C32" s="39" t="str">
        <f>IF($C$6=1,'3. Input Data'!C38," ")</f>
        <v xml:space="preserve"> </v>
      </c>
      <c r="D32" s="58" t="str">
        <f>IF($C$6=1,'3a. Skor Data'!D30," ")</f>
        <v xml:space="preserve"> </v>
      </c>
      <c r="E32" s="58" t="str">
        <f>IF($C$6=1,(0.702*'3a. Skor Data'!F30)+'3a. Skor Data'!H30," ")</f>
        <v xml:space="preserve"> </v>
      </c>
      <c r="F32" s="58" t="str">
        <f>IF($C$6=1,(0.471*'3a. Skor Data'!J30)+(0.681*'3a. Skor Data'!L30)+(1*'3a. Skor Data'!N30)+(0.278*'3a. Skor Data'!T30)," ")</f>
        <v xml:space="preserve"> </v>
      </c>
      <c r="G32" s="58" t="str">
        <f t="shared" si="0"/>
        <v xml:space="preserve"> </v>
      </c>
      <c r="H32" s="58" t="str">
        <f t="shared" si="1"/>
        <v xml:space="preserve"> </v>
      </c>
      <c r="I32" s="77" t="str">
        <f t="shared" si="4"/>
        <v xml:space="preserve"> </v>
      </c>
      <c r="J32" s="51" t="str">
        <f>IF(AND($G32&gt;0,$I32&gt;0.0000001,$C$6=1,$I$5&gt;0),$A32," ")</f>
        <v xml:space="preserve"> </v>
      </c>
      <c r="K32" s="51" t="str">
        <f>IF(AND($G32,$I32&gt;0.0000001,$C$6=1,$I$5&gt;0),"…………..."," ")</f>
        <v xml:space="preserve"> </v>
      </c>
    </row>
    <row r="33" spans="1:13" x14ac:dyDescent="0.2">
      <c r="A33" s="71">
        <v>24</v>
      </c>
      <c r="B33" s="39" t="str">
        <f>IF($C$6=1,'3. Input Data'!B39," ")</f>
        <v xml:space="preserve"> </v>
      </c>
      <c r="C33" s="39" t="str">
        <f>IF($C$6=1,'3. Input Data'!C39," ")</f>
        <v xml:space="preserve"> </v>
      </c>
      <c r="D33" s="58" t="str">
        <f>IF($C$6=1,'3a. Skor Data'!D31," ")</f>
        <v xml:space="preserve"> </v>
      </c>
      <c r="E33" s="58" t="str">
        <f>IF($C$6=1,(0.702*'3a. Skor Data'!F31)+'3a. Skor Data'!H31," ")</f>
        <v xml:space="preserve"> </v>
      </c>
      <c r="F33" s="58" t="str">
        <f>IF($C$6=1,(0.471*'3a. Skor Data'!J31)+(0.681*'3a. Skor Data'!L31)+(1*'3a. Skor Data'!N31)+(0.278*'3a. Skor Data'!T31)," ")</f>
        <v xml:space="preserve"> </v>
      </c>
      <c r="G33" s="58" t="str">
        <f t="shared" si="0"/>
        <v xml:space="preserve"> </v>
      </c>
      <c r="H33" s="58" t="str">
        <f t="shared" si="1"/>
        <v xml:space="preserve"> </v>
      </c>
      <c r="I33" s="77" t="str">
        <f t="shared" si="4"/>
        <v xml:space="preserve"> </v>
      </c>
      <c r="L33" s="51" t="str">
        <f>IF(AND($G33&gt;0,$I33&gt;0.0000001,$C$6=1,$I$5&gt;0),$A33," ")</f>
        <v xml:space="preserve"> </v>
      </c>
      <c r="M33" s="51" t="str">
        <f>IF(AND($G33,$I33&gt;0.0000001,$C$6=1,$I$5&gt;0),"…………..."," ")</f>
        <v xml:space="preserve"> </v>
      </c>
    </row>
    <row r="34" spans="1:13" x14ac:dyDescent="0.2">
      <c r="A34" s="71">
        <v>25</v>
      </c>
      <c r="B34" s="39" t="str">
        <f>IF($C$6=1,'3. Input Data'!B40," ")</f>
        <v xml:space="preserve"> </v>
      </c>
      <c r="C34" s="39" t="str">
        <f>IF($C$6=1,'3. Input Data'!C40," ")</f>
        <v xml:space="preserve"> </v>
      </c>
      <c r="D34" s="58" t="str">
        <f>IF($C$6=1,'3a. Skor Data'!D32," ")</f>
        <v xml:space="preserve"> </v>
      </c>
      <c r="E34" s="58" t="str">
        <f>IF($C$6=1,(0.702*'3a. Skor Data'!F32)+'3a. Skor Data'!H32," ")</f>
        <v xml:space="preserve"> </v>
      </c>
      <c r="F34" s="58" t="str">
        <f>IF($C$6=1,(0.471*'3a. Skor Data'!J32)+(0.681*'3a. Skor Data'!L32)+(1*'3a. Skor Data'!N32)+(0.278*'3a. Skor Data'!T32)," ")</f>
        <v xml:space="preserve"> </v>
      </c>
      <c r="G34" s="58" t="str">
        <f t="shared" si="0"/>
        <v xml:space="preserve"> </v>
      </c>
      <c r="H34" s="58" t="str">
        <f t="shared" si="1"/>
        <v xml:space="preserve"> </v>
      </c>
      <c r="I34" s="77" t="str">
        <f t="shared" si="4"/>
        <v xml:space="preserve"> </v>
      </c>
      <c r="J34" s="51" t="str">
        <f>IF(AND($G34&gt;0,$I34&gt;0.0000001,$C$6=1,$I$5&gt;0),$A34," ")</f>
        <v xml:space="preserve"> </v>
      </c>
      <c r="K34" s="51" t="str">
        <f>IF(AND($G34,$I34&gt;0.0000001,$C$6=1,$I$5&gt;0),"…………..."," ")</f>
        <v xml:space="preserve"> </v>
      </c>
    </row>
    <row r="35" spans="1:13" x14ac:dyDescent="0.2">
      <c r="A35" s="71">
        <v>26</v>
      </c>
      <c r="B35" s="39" t="str">
        <f>IF($C$6=1,'3. Input Data'!B41," ")</f>
        <v xml:space="preserve"> </v>
      </c>
      <c r="C35" s="39" t="str">
        <f>IF($C$6=1,'3. Input Data'!C41," ")</f>
        <v xml:space="preserve"> </v>
      </c>
      <c r="D35" s="58" t="str">
        <f>IF($C$6=1,'3a. Skor Data'!D33," ")</f>
        <v xml:space="preserve"> </v>
      </c>
      <c r="E35" s="58" t="str">
        <f>IF($C$6=1,(0.702*'3a. Skor Data'!F33)+'3a. Skor Data'!H33," ")</f>
        <v xml:space="preserve"> </v>
      </c>
      <c r="F35" s="58" t="str">
        <f>IF($C$6=1,(0.471*'3a. Skor Data'!J33)+(0.681*'3a. Skor Data'!L33)+(1*'3a. Skor Data'!N33)+(0.278*'3a. Skor Data'!T33)," ")</f>
        <v xml:space="preserve"> </v>
      </c>
      <c r="G35" s="58" t="str">
        <f t="shared" si="0"/>
        <v xml:space="preserve"> </v>
      </c>
      <c r="H35" s="58" t="str">
        <f t="shared" si="1"/>
        <v xml:space="preserve"> </v>
      </c>
      <c r="I35" s="77" t="str">
        <f t="shared" si="4"/>
        <v xml:space="preserve"> </v>
      </c>
      <c r="L35" s="51" t="str">
        <f>IF(AND($G35&gt;0,$I35&gt;0.0000001,$C$6=1,$I$5&gt;0),$A35," ")</f>
        <v xml:space="preserve"> </v>
      </c>
      <c r="M35" s="51" t="str">
        <f>IF(AND($G35,$I35&gt;0.0000001,$C$6=1,$I$5&gt;0),"…………..."," ")</f>
        <v xml:space="preserve"> </v>
      </c>
    </row>
    <row r="36" spans="1:13" x14ac:dyDescent="0.2">
      <c r="A36" s="71">
        <v>27</v>
      </c>
      <c r="B36" s="39" t="str">
        <f>IF($C$6=1,'3. Input Data'!B42," ")</f>
        <v xml:space="preserve"> </v>
      </c>
      <c r="C36" s="39" t="str">
        <f>IF($C$6=1,'3. Input Data'!C42," ")</f>
        <v xml:space="preserve"> </v>
      </c>
      <c r="D36" s="58" t="str">
        <f>IF($C$6=1,'3a. Skor Data'!D34," ")</f>
        <v xml:space="preserve"> </v>
      </c>
      <c r="E36" s="58" t="str">
        <f>IF($C$6=1,(0.702*'3a. Skor Data'!F34)+'3a. Skor Data'!H34," ")</f>
        <v xml:space="preserve"> </v>
      </c>
      <c r="F36" s="58" t="str">
        <f>IF($C$6=1,(0.471*'3a. Skor Data'!J34)+(0.681*'3a. Skor Data'!L34)+(1*'3a. Skor Data'!N34)+(0.278*'3a. Skor Data'!T34)," ")</f>
        <v xml:space="preserve"> </v>
      </c>
      <c r="G36" s="58" t="str">
        <f t="shared" si="0"/>
        <v xml:space="preserve"> </v>
      </c>
      <c r="H36" s="58" t="str">
        <f t="shared" si="1"/>
        <v xml:space="preserve"> </v>
      </c>
      <c r="I36" s="77" t="str">
        <f t="shared" si="4"/>
        <v xml:space="preserve"> </v>
      </c>
      <c r="J36" s="51" t="str">
        <f>IF(AND($G36&gt;0,$I36&gt;0.0000001,$C$6=1,$I$5&gt;0),$A36," ")</f>
        <v xml:space="preserve"> </v>
      </c>
      <c r="K36" s="51" t="str">
        <f>IF(AND($G36,$I36&gt;0.0000001,$C$6=1,$I$5&gt;0),"…………..."," ")</f>
        <v xml:space="preserve"> </v>
      </c>
    </row>
    <row r="37" spans="1:13" x14ac:dyDescent="0.2">
      <c r="A37" s="71">
        <v>28</v>
      </c>
      <c r="B37" s="39" t="str">
        <f>IF($C$6=1,'3. Input Data'!B43," ")</f>
        <v xml:space="preserve"> </v>
      </c>
      <c r="C37" s="39" t="str">
        <f>IF($C$6=1,'3. Input Data'!C43," ")</f>
        <v xml:space="preserve"> </v>
      </c>
      <c r="D37" s="58" t="str">
        <f>IF($C$6=1,'3a. Skor Data'!D35," ")</f>
        <v xml:space="preserve"> </v>
      </c>
      <c r="E37" s="58" t="str">
        <f>IF($C$6=1,(0.702*'3a. Skor Data'!F35)+'3a. Skor Data'!H35," ")</f>
        <v xml:space="preserve"> </v>
      </c>
      <c r="F37" s="58" t="str">
        <f>IF($C$6=1,(0.471*'3a. Skor Data'!J35)+(0.681*'3a. Skor Data'!L35)+(1*'3a. Skor Data'!N35)+(0.278*'3a. Skor Data'!T35)," ")</f>
        <v xml:space="preserve"> </v>
      </c>
      <c r="G37" s="58" t="str">
        <f t="shared" si="0"/>
        <v xml:space="preserve"> </v>
      </c>
      <c r="H37" s="58" t="str">
        <f t="shared" si="1"/>
        <v xml:space="preserve"> </v>
      </c>
      <c r="I37" s="77" t="str">
        <f t="shared" si="4"/>
        <v xml:space="preserve"> </v>
      </c>
      <c r="L37" s="51" t="str">
        <f>IF(AND($G37&gt;0,$I37&gt;0.0000001,$C$6=1,$I$5&gt;0),$A37," ")</f>
        <v xml:space="preserve"> </v>
      </c>
      <c r="M37" s="51" t="str">
        <f>IF(AND($G37,$I37&gt;0.0000001,$C$6=1,$I$5&gt;0),"…………..."," ")</f>
        <v xml:space="preserve"> </v>
      </c>
    </row>
    <row r="38" spans="1:13" x14ac:dyDescent="0.2">
      <c r="A38" s="71">
        <v>29</v>
      </c>
      <c r="B38" s="39" t="str">
        <f>IF($C$6=1,'3. Input Data'!B44," ")</f>
        <v xml:space="preserve"> </v>
      </c>
      <c r="C38" s="39" t="str">
        <f>IF($C$6=1,'3. Input Data'!C44," ")</f>
        <v xml:space="preserve"> </v>
      </c>
      <c r="D38" s="58" t="str">
        <f>IF($C$6=1,'3a. Skor Data'!D36," ")</f>
        <v xml:space="preserve"> </v>
      </c>
      <c r="E38" s="58" t="str">
        <f>IF($C$6=1,(0.702*'3a. Skor Data'!F36)+'3a. Skor Data'!H36," ")</f>
        <v xml:space="preserve"> </v>
      </c>
      <c r="F38" s="58" t="str">
        <f>IF($C$6=1,(0.471*'3a. Skor Data'!J36)+(0.681*'3a. Skor Data'!L36)+(1*'3a. Skor Data'!N36)+(0.278*'3a. Skor Data'!T36)," ")</f>
        <v xml:space="preserve"> </v>
      </c>
      <c r="G38" s="58" t="str">
        <f t="shared" si="0"/>
        <v xml:space="preserve"> </v>
      </c>
      <c r="H38" s="58" t="str">
        <f t="shared" si="1"/>
        <v xml:space="preserve"> </v>
      </c>
      <c r="I38" s="77" t="str">
        <f t="shared" si="4"/>
        <v xml:space="preserve"> </v>
      </c>
      <c r="J38" s="51" t="str">
        <f>IF(AND($G38&gt;0,$I38&gt;0.0000001,$C$6=1,$I$5&gt;0),$A38," ")</f>
        <v xml:space="preserve"> </v>
      </c>
      <c r="K38" s="51" t="str">
        <f>IF(AND($G38,$I38&gt;0.0000001,$C$6=1,$I$5&gt;0),"…………..."," ")</f>
        <v xml:space="preserve"> </v>
      </c>
    </row>
    <row r="39" spans="1:13" x14ac:dyDescent="0.2">
      <c r="A39" s="71">
        <v>30</v>
      </c>
      <c r="B39" s="39" t="str">
        <f>IF($C$6=1,'3. Input Data'!B45," ")</f>
        <v xml:space="preserve"> </v>
      </c>
      <c r="C39" s="39" t="str">
        <f>IF($C$6=1,'3. Input Data'!C45," ")</f>
        <v xml:space="preserve"> </v>
      </c>
      <c r="D39" s="58" t="str">
        <f>IF($C$6=1,'3a. Skor Data'!D37," ")</f>
        <v xml:space="preserve"> </v>
      </c>
      <c r="E39" s="58" t="str">
        <f>IF($C$6=1,(0.702*'3a. Skor Data'!F37)+'3a. Skor Data'!H37," ")</f>
        <v xml:space="preserve"> </v>
      </c>
      <c r="F39" s="58" t="str">
        <f>IF($C$6=1,(0.471*'3a. Skor Data'!J37)+(0.681*'3a. Skor Data'!L37)+(1*'3a. Skor Data'!N37)+(0.278*'3a. Skor Data'!T37)," ")</f>
        <v xml:space="preserve"> </v>
      </c>
      <c r="G39" s="58" t="str">
        <f t="shared" si="0"/>
        <v xml:space="preserve"> </v>
      </c>
      <c r="H39" s="58" t="str">
        <f t="shared" si="1"/>
        <v xml:space="preserve"> </v>
      </c>
      <c r="I39" s="77" t="str">
        <f t="shared" si="4"/>
        <v xml:space="preserve"> </v>
      </c>
      <c r="L39" s="51" t="str">
        <f>IF(AND($G39&gt;0,$I39&gt;0.0000001,$C$6=1,$I$5&gt;0),$A39," ")</f>
        <v xml:space="preserve"> </v>
      </c>
      <c r="M39" s="51" t="str">
        <f>IF(AND($G39,$I39&gt;0.0000001,$C$6=1,$I$5&gt;0),"…………..."," ")</f>
        <v xml:space="preserve"> </v>
      </c>
    </row>
    <row r="40" spans="1:13" x14ac:dyDescent="0.2">
      <c r="A40" s="71">
        <v>31</v>
      </c>
      <c r="B40" s="39" t="str">
        <f>IF($C$6=1,'3. Input Data'!B46," ")</f>
        <v xml:space="preserve"> </v>
      </c>
      <c r="C40" s="39" t="str">
        <f>IF($C$6=1,'3. Input Data'!C46," ")</f>
        <v xml:space="preserve"> </v>
      </c>
      <c r="D40" s="58" t="str">
        <f>IF($C$6=1,'3a. Skor Data'!D38," ")</f>
        <v xml:space="preserve"> </v>
      </c>
      <c r="E40" s="58" t="str">
        <f>IF($C$6=1,(0.702*'3a. Skor Data'!F38)+'3a. Skor Data'!H38," ")</f>
        <v xml:space="preserve"> </v>
      </c>
      <c r="F40" s="58" t="str">
        <f>IF($C$6=1,(0.471*'3a. Skor Data'!J38)+(0.681*'3a. Skor Data'!L38)+(1*'3a. Skor Data'!N38)+(0.278*'3a. Skor Data'!T38)," ")</f>
        <v xml:space="preserve"> </v>
      </c>
      <c r="G40" s="58" t="str">
        <f t="shared" si="0"/>
        <v xml:space="preserve"> </v>
      </c>
      <c r="H40" s="58" t="str">
        <f t="shared" si="1"/>
        <v xml:space="preserve"> </v>
      </c>
      <c r="I40" s="77" t="str">
        <f t="shared" si="4"/>
        <v xml:space="preserve"> </v>
      </c>
      <c r="J40" s="51" t="str">
        <f>IF(AND($G40&gt;0,$I40&gt;0.0000001,$C$6=1,$I$5&gt;0),$A40," ")</f>
        <v xml:space="preserve"> </v>
      </c>
      <c r="K40" s="51" t="str">
        <f>IF(AND($G40,$I40&gt;0.0000001,$C$6=1,$I$5&gt;0),"…………..."," ")</f>
        <v xml:space="preserve"> </v>
      </c>
    </row>
    <row r="41" spans="1:13" x14ac:dyDescent="0.2">
      <c r="A41" s="71">
        <v>32</v>
      </c>
      <c r="B41" s="39" t="str">
        <f>IF($C$6=1,'3. Input Data'!B47," ")</f>
        <v xml:space="preserve"> </v>
      </c>
      <c r="C41" s="39" t="str">
        <f>IF($C$6=1,'3. Input Data'!C47," ")</f>
        <v xml:space="preserve"> </v>
      </c>
      <c r="D41" s="58" t="str">
        <f>IF($C$6=1,'3a. Skor Data'!D39," ")</f>
        <v xml:space="preserve"> </v>
      </c>
      <c r="E41" s="58" t="str">
        <f>IF($C$6=1,(0.702*'3a. Skor Data'!F39)+'3a. Skor Data'!H39," ")</f>
        <v xml:space="preserve"> </v>
      </c>
      <c r="F41" s="58" t="str">
        <f>IF($C$6=1,(0.471*'3a. Skor Data'!J39)+(0.681*'3a. Skor Data'!L39)+(1*'3a. Skor Data'!N39)+(0.278*'3a. Skor Data'!T39)," ")</f>
        <v xml:space="preserve"> </v>
      </c>
      <c r="G41" s="58" t="str">
        <f t="shared" si="0"/>
        <v xml:space="preserve"> </v>
      </c>
      <c r="H41" s="58" t="str">
        <f t="shared" si="1"/>
        <v xml:space="preserve"> </v>
      </c>
      <c r="I41" s="77" t="str">
        <f t="shared" si="4"/>
        <v xml:space="preserve"> </v>
      </c>
      <c r="L41" s="51" t="str">
        <f>IF(AND($G41&gt;0,$I41&gt;0.0000001,$C$6=1,$I$5&gt;0),$A41," ")</f>
        <v xml:space="preserve"> </v>
      </c>
      <c r="M41" s="51" t="str">
        <f>IF(AND($G41,$I41&gt;0.0000001,$C$6=1,$I$5&gt;0),"…………..."," ")</f>
        <v xml:space="preserve"> </v>
      </c>
    </row>
    <row r="42" spans="1:13" x14ac:dyDescent="0.2">
      <c r="A42" s="71">
        <v>33</v>
      </c>
      <c r="B42" s="39" t="str">
        <f>IF($C$6=1,'3. Input Data'!B48," ")</f>
        <v xml:space="preserve"> </v>
      </c>
      <c r="C42" s="39" t="str">
        <f>IF($C$6=1,'3. Input Data'!C48," ")</f>
        <v xml:space="preserve"> </v>
      </c>
      <c r="D42" s="58" t="str">
        <f>IF($C$6=1,'3a. Skor Data'!D40," ")</f>
        <v xml:space="preserve"> </v>
      </c>
      <c r="E42" s="58" t="str">
        <f>IF($C$6=1,(0.702*'3a. Skor Data'!F40)+'3a. Skor Data'!H40," ")</f>
        <v xml:space="preserve"> </v>
      </c>
      <c r="F42" s="58" t="str">
        <f>IF($C$6=1,(0.471*'3a. Skor Data'!J40)+(0.681*'3a. Skor Data'!L40)+(1*'3a. Skor Data'!N40)+(0.278*'3a. Skor Data'!T40)," ")</f>
        <v xml:space="preserve"> </v>
      </c>
      <c r="G42" s="58" t="str">
        <f t="shared" si="0"/>
        <v xml:space="preserve"> </v>
      </c>
      <c r="H42" s="58" t="str">
        <f t="shared" si="1"/>
        <v xml:space="preserve"> </v>
      </c>
      <c r="I42" s="77" t="str">
        <f t="shared" si="4"/>
        <v xml:space="preserve"> </v>
      </c>
      <c r="J42" s="51" t="str">
        <f>IF(AND($G42&gt;0,$I42&gt;0.0000001,$C$6=1,$I$5&gt;0),$A42," ")</f>
        <v xml:space="preserve"> </v>
      </c>
      <c r="K42" s="51" t="str">
        <f>IF(AND($G42,$I42&gt;0.0000001,$C$6=1,$I$5&gt;0),"…………..."," ")</f>
        <v xml:space="preserve"> </v>
      </c>
    </row>
    <row r="43" spans="1:13" x14ac:dyDescent="0.2">
      <c r="A43" s="71">
        <v>34</v>
      </c>
      <c r="B43" s="39" t="str">
        <f>IF($C$6=1,'3. Input Data'!B49," ")</f>
        <v xml:space="preserve"> </v>
      </c>
      <c r="C43" s="39" t="str">
        <f>IF($C$6=1,'3. Input Data'!C49," ")</f>
        <v xml:space="preserve"> </v>
      </c>
      <c r="D43" s="58" t="str">
        <f>IF($C$6=1,'3a. Skor Data'!D41," ")</f>
        <v xml:space="preserve"> </v>
      </c>
      <c r="E43" s="58" t="str">
        <f>IF($C$6=1,(0.702*'3a. Skor Data'!F41)+'3a. Skor Data'!H41," ")</f>
        <v xml:space="preserve"> </v>
      </c>
      <c r="F43" s="58" t="str">
        <f>IF($C$6=1,(0.471*'3a. Skor Data'!J41)+(0.681*'3a. Skor Data'!L41)+(1*'3a. Skor Data'!N41)+(0.278*'3a. Skor Data'!T41)," ")</f>
        <v xml:space="preserve"> </v>
      </c>
      <c r="G43" s="58" t="str">
        <f t="shared" si="0"/>
        <v xml:space="preserve"> </v>
      </c>
      <c r="H43" s="58" t="str">
        <f t="shared" si="1"/>
        <v xml:space="preserve"> </v>
      </c>
      <c r="I43" s="77" t="str">
        <f t="shared" si="4"/>
        <v xml:space="preserve"> </v>
      </c>
      <c r="L43" s="51" t="str">
        <f>IF(AND($G43&gt;0,$I43&gt;0.0000001,$C$6=1,$I$5&gt;0),$A43," ")</f>
        <v xml:space="preserve"> </v>
      </c>
      <c r="M43" s="51" t="str">
        <f>IF(AND($G43,$I43&gt;0.0000001,$C$6=1,$I$5&gt;0),"…………..."," ")</f>
        <v xml:space="preserve"> </v>
      </c>
    </row>
    <row r="44" spans="1:13" x14ac:dyDescent="0.2">
      <c r="A44" s="71">
        <v>35</v>
      </c>
      <c r="B44" s="39" t="str">
        <f>IF($C$6=1,'3. Input Data'!B50," ")</f>
        <v xml:space="preserve"> </v>
      </c>
      <c r="C44" s="39" t="str">
        <f>IF($C$6=1,'3. Input Data'!C50," ")</f>
        <v xml:space="preserve"> </v>
      </c>
      <c r="D44" s="58" t="str">
        <f>IF($C$6=1,'3a. Skor Data'!D42," ")</f>
        <v xml:space="preserve"> </v>
      </c>
      <c r="E44" s="58" t="str">
        <f>IF($C$6=1,(0.702*'3a. Skor Data'!F42)+'3a. Skor Data'!H42," ")</f>
        <v xml:space="preserve"> </v>
      </c>
      <c r="F44" s="58" t="str">
        <f>IF($C$6=1,(0.471*'3a. Skor Data'!J42)+(0.681*'3a. Skor Data'!L42)+(1*'3a. Skor Data'!N42)+(0.278*'3a. Skor Data'!T42)," ")</f>
        <v xml:space="preserve"> </v>
      </c>
      <c r="G44" s="58" t="str">
        <f t="shared" si="0"/>
        <v xml:space="preserve"> </v>
      </c>
      <c r="H44" s="58" t="str">
        <f t="shared" si="1"/>
        <v xml:space="preserve"> </v>
      </c>
      <c r="I44" s="77" t="str">
        <f t="shared" si="4"/>
        <v xml:space="preserve"> </v>
      </c>
      <c r="J44" s="51" t="str">
        <f>IF(AND($G44&gt;0,$I44&gt;0.0000001,$C$6=1,$I$5&gt;0),$A44," ")</f>
        <v xml:space="preserve"> </v>
      </c>
      <c r="K44" s="51" t="str">
        <f>IF(AND($G44,$I44&gt;0.0000001,$C$6=1,$I$5&gt;0),"…………..."," ")</f>
        <v xml:space="preserve"> </v>
      </c>
    </row>
    <row r="45" spans="1:13" x14ac:dyDescent="0.2">
      <c r="A45" s="71">
        <v>36</v>
      </c>
      <c r="B45" s="39" t="str">
        <f>IF($C$6=1,'3. Input Data'!B51," ")</f>
        <v xml:space="preserve"> </v>
      </c>
      <c r="C45" s="39" t="str">
        <f>IF($C$6=1,'3. Input Data'!C51," ")</f>
        <v xml:space="preserve"> </v>
      </c>
      <c r="D45" s="58" t="str">
        <f>IF($C$6=1,'3a. Skor Data'!D43," ")</f>
        <v xml:space="preserve"> </v>
      </c>
      <c r="E45" s="58" t="str">
        <f>IF($C$6=1,(0.702*'3a. Skor Data'!F43)+'3a. Skor Data'!H43," ")</f>
        <v xml:space="preserve"> </v>
      </c>
      <c r="F45" s="58" t="str">
        <f>IF($C$6=1,(0.471*'3a. Skor Data'!J43)+(0.681*'3a. Skor Data'!L43)+(1*'3a. Skor Data'!N43)+(0.278*'3a. Skor Data'!T43)," ")</f>
        <v xml:space="preserve"> </v>
      </c>
      <c r="G45" s="58" t="str">
        <f t="shared" si="0"/>
        <v xml:space="preserve"> </v>
      </c>
      <c r="H45" s="58" t="str">
        <f t="shared" si="1"/>
        <v xml:space="preserve"> </v>
      </c>
      <c r="I45" s="77" t="str">
        <f t="shared" si="4"/>
        <v xml:space="preserve"> </v>
      </c>
      <c r="L45" s="51" t="str">
        <f>IF(AND($G45&gt;0,$I45&gt;0.0000001,$C$6=1,$I$5&gt;0),$A45," ")</f>
        <v xml:space="preserve"> </v>
      </c>
      <c r="M45" s="51" t="str">
        <f>IF(AND($G45,$I45&gt;0.0000001,$C$6=1,$I$5&gt;0),"…………..."," ")</f>
        <v xml:space="preserve"> </v>
      </c>
    </row>
    <row r="46" spans="1:13" x14ac:dyDescent="0.2">
      <c r="A46" s="71">
        <v>37</v>
      </c>
      <c r="B46" s="39" t="str">
        <f>IF($C$6=1,'3. Input Data'!B52," ")</f>
        <v xml:space="preserve"> </v>
      </c>
      <c r="C46" s="39" t="str">
        <f>IF($C$6=1,'3. Input Data'!C52," ")</f>
        <v xml:space="preserve"> </v>
      </c>
      <c r="D46" s="58" t="str">
        <f>IF($C$6=1,'3a. Skor Data'!D44," ")</f>
        <v xml:space="preserve"> </v>
      </c>
      <c r="E46" s="58" t="str">
        <f>IF($C$6=1,(0.702*'3a. Skor Data'!F44)+'3a. Skor Data'!H44," ")</f>
        <v xml:space="preserve"> </v>
      </c>
      <c r="F46" s="58" t="str">
        <f>IF($C$6=1,(0.471*'3a. Skor Data'!J44)+(0.681*'3a. Skor Data'!L44)+(1*'3a. Skor Data'!N44)+(0.278*'3a. Skor Data'!T44)," ")</f>
        <v xml:space="preserve"> </v>
      </c>
      <c r="G46" s="58" t="str">
        <f t="shared" si="0"/>
        <v xml:space="preserve"> </v>
      </c>
      <c r="H46" s="58" t="str">
        <f t="shared" si="1"/>
        <v xml:space="preserve"> </v>
      </c>
      <c r="I46" s="77" t="str">
        <f t="shared" si="4"/>
        <v xml:space="preserve"> </v>
      </c>
      <c r="J46" s="51" t="str">
        <f>IF(AND($G46&gt;0,$I46&gt;0.0000001,$C$6=1,$I$5&gt;0),$A46," ")</f>
        <v xml:space="preserve"> </v>
      </c>
      <c r="K46" s="51" t="str">
        <f>IF(AND($G46,$I46&gt;0.0000001,$C$6=1,$I$5&gt;0),"…………..."," ")</f>
        <v xml:space="preserve"> </v>
      </c>
    </row>
    <row r="47" spans="1:13" x14ac:dyDescent="0.2">
      <c r="A47" s="71">
        <v>38</v>
      </c>
      <c r="B47" s="39" t="str">
        <f>IF($C$6=1,'3. Input Data'!B53," ")</f>
        <v xml:space="preserve"> </v>
      </c>
      <c r="C47" s="39" t="str">
        <f>IF($C$6=1,'3. Input Data'!C53," ")</f>
        <v xml:space="preserve"> </v>
      </c>
      <c r="D47" s="58" t="str">
        <f>IF($C$6=1,'3a. Skor Data'!D45," ")</f>
        <v xml:space="preserve"> </v>
      </c>
      <c r="E47" s="58" t="str">
        <f>IF($C$6=1,(0.702*'3a. Skor Data'!F45)+'3a. Skor Data'!H45," ")</f>
        <v xml:space="preserve"> </v>
      </c>
      <c r="F47" s="58" t="str">
        <f>IF($C$6=1,(0.471*'3a. Skor Data'!J45)+(0.681*'3a. Skor Data'!L45)+(1*'3a. Skor Data'!N45)+(0.278*'3a. Skor Data'!T45)," ")</f>
        <v xml:space="preserve"> </v>
      </c>
      <c r="G47" s="58" t="str">
        <f t="shared" si="0"/>
        <v xml:space="preserve"> </v>
      </c>
      <c r="H47" s="58" t="str">
        <f t="shared" si="1"/>
        <v xml:space="preserve"> </v>
      </c>
      <c r="I47" s="77" t="str">
        <f t="shared" si="4"/>
        <v xml:space="preserve"> </v>
      </c>
      <c r="L47" s="51" t="str">
        <f>IF(AND($G47&gt;0,$I47&gt;0.0000001,$C$6=1,$I$5&gt;0),$A47," ")</f>
        <v xml:space="preserve"> </v>
      </c>
      <c r="M47" s="51" t="str">
        <f>IF(AND($G47,$I47&gt;0.0000001,$C$6=1,$I$5&gt;0),"…………..."," ")</f>
        <v xml:space="preserve"> </v>
      </c>
    </row>
    <row r="48" spans="1:13" x14ac:dyDescent="0.2">
      <c r="A48" s="71">
        <v>39</v>
      </c>
      <c r="B48" s="39" t="str">
        <f>IF($C$6=1,'3. Input Data'!B54," ")</f>
        <v xml:space="preserve"> </v>
      </c>
      <c r="C48" s="39" t="str">
        <f>IF($C$6=1,'3. Input Data'!C54," ")</f>
        <v xml:space="preserve"> </v>
      </c>
      <c r="D48" s="58" t="str">
        <f>IF($C$6=1,'3a. Skor Data'!D46," ")</f>
        <v xml:space="preserve"> </v>
      </c>
      <c r="E48" s="58" t="str">
        <f>IF($C$6=1,(0.702*'3a. Skor Data'!F46)+'3a. Skor Data'!H46," ")</f>
        <v xml:space="preserve"> </v>
      </c>
      <c r="F48" s="58" t="str">
        <f>IF($C$6=1,(0.471*'3a. Skor Data'!J46)+(0.681*'3a. Skor Data'!L46)+(1*'3a. Skor Data'!N46)+(0.278*'3a. Skor Data'!T46)," ")</f>
        <v xml:space="preserve"> </v>
      </c>
      <c r="G48" s="58" t="str">
        <f t="shared" si="0"/>
        <v xml:space="preserve"> </v>
      </c>
      <c r="H48" s="58" t="str">
        <f t="shared" si="1"/>
        <v xml:space="preserve"> </v>
      </c>
      <c r="I48" s="77" t="str">
        <f t="shared" si="4"/>
        <v xml:space="preserve"> </v>
      </c>
      <c r="J48" s="51" t="str">
        <f>IF(AND($G48&gt;0,$I48&gt;0.0000001,$C$6=1,$I$5&gt;0),$A48," ")</f>
        <v xml:space="preserve"> </v>
      </c>
      <c r="K48" s="51" t="str">
        <f>IF(AND($G48,$I48&gt;0.0000001,$C$6=1,$I$5&gt;0),"…………..."," ")</f>
        <v xml:space="preserve"> </v>
      </c>
    </row>
    <row r="49" spans="1:13" x14ac:dyDescent="0.2">
      <c r="A49" s="71">
        <v>40</v>
      </c>
      <c r="B49" s="39" t="str">
        <f>IF($C$6=1,'3. Input Data'!B55," ")</f>
        <v xml:space="preserve"> </v>
      </c>
      <c r="C49" s="39" t="str">
        <f>IF($C$6=1,'3. Input Data'!C55," ")</f>
        <v xml:space="preserve"> </v>
      </c>
      <c r="D49" s="58" t="str">
        <f>IF($C$6=1,'3a. Skor Data'!D47," ")</f>
        <v xml:space="preserve"> </v>
      </c>
      <c r="E49" s="58" t="str">
        <f>IF($C$6=1,(0.702*'3a. Skor Data'!F47)+'3a. Skor Data'!H47," ")</f>
        <v xml:space="preserve"> </v>
      </c>
      <c r="F49" s="58" t="str">
        <f>IF($C$6=1,(0.471*'3a. Skor Data'!J47)+(0.681*'3a. Skor Data'!L47)+(1*'3a. Skor Data'!N47)+(0.278*'3a. Skor Data'!T47)," ")</f>
        <v xml:space="preserve"> </v>
      </c>
      <c r="G49" s="58" t="str">
        <f t="shared" si="0"/>
        <v xml:space="preserve"> </v>
      </c>
      <c r="H49" s="58" t="str">
        <f t="shared" si="1"/>
        <v xml:space="preserve"> </v>
      </c>
      <c r="I49" s="77" t="str">
        <f t="shared" si="4"/>
        <v xml:space="preserve"> </v>
      </c>
      <c r="L49" s="51" t="str">
        <f>IF(AND($G49&gt;0,$I49&gt;0.0000001,$C$6=1,$I$5&gt;0),$A49," ")</f>
        <v xml:space="preserve"> </v>
      </c>
      <c r="M49" s="51" t="str">
        <f>IF(AND($G49,$I49&gt;0.0000001,$C$6=1,$I$5&gt;0),"…………..."," ")</f>
        <v xml:space="preserve"> </v>
      </c>
    </row>
    <row r="50" spans="1:13" x14ac:dyDescent="0.2">
      <c r="A50" s="71">
        <v>41</v>
      </c>
      <c r="B50" s="39" t="str">
        <f>IF($C$6=1,'3. Input Data'!B56," ")</f>
        <v xml:space="preserve"> </v>
      </c>
      <c r="C50" s="39" t="str">
        <f>IF($C$6=1,'3. Input Data'!C56," ")</f>
        <v xml:space="preserve"> </v>
      </c>
      <c r="D50" s="58" t="str">
        <f>IF($C$6=1,'3a. Skor Data'!D48," ")</f>
        <v xml:space="preserve"> </v>
      </c>
      <c r="E50" s="58" t="str">
        <f>IF($C$6=1,(0.702*'3a. Skor Data'!F48)+'3a. Skor Data'!H48," ")</f>
        <v xml:space="preserve"> </v>
      </c>
      <c r="F50" s="58" t="str">
        <f>IF($C$6=1,(0.471*'3a. Skor Data'!J48)+(0.681*'3a. Skor Data'!L48)+(1*'3a. Skor Data'!N48)+(0.278*'3a. Skor Data'!T48)," ")</f>
        <v xml:space="preserve"> </v>
      </c>
      <c r="G50" s="58" t="str">
        <f t="shared" si="0"/>
        <v xml:space="preserve"> </v>
      </c>
      <c r="H50" s="58" t="str">
        <f t="shared" si="1"/>
        <v xml:space="preserve"> </v>
      </c>
      <c r="I50" s="77" t="str">
        <f t="shared" si="4"/>
        <v xml:space="preserve"> </v>
      </c>
      <c r="J50" s="51" t="str">
        <f>IF(AND($G50&gt;0,$I50&gt;0.0000001,$C$6=1,$I$5&gt;0),$A50," ")</f>
        <v xml:space="preserve"> </v>
      </c>
      <c r="K50" s="51" t="str">
        <f>IF(AND($G50,$I50&gt;0.0000001,$C$6=1,$I$5&gt;0),"…………..."," ")</f>
        <v xml:space="preserve"> </v>
      </c>
    </row>
    <row r="51" spans="1:13" x14ac:dyDescent="0.2">
      <c r="A51" s="71">
        <v>42</v>
      </c>
      <c r="B51" s="39" t="str">
        <f>IF($C$6=1,'3. Input Data'!B57," ")</f>
        <v xml:space="preserve"> </v>
      </c>
      <c r="C51" s="39" t="str">
        <f>IF($C$6=1,'3. Input Data'!C57," ")</f>
        <v xml:space="preserve"> </v>
      </c>
      <c r="D51" s="58" t="str">
        <f>IF($C$6=1,'3a. Skor Data'!D49," ")</f>
        <v xml:space="preserve"> </v>
      </c>
      <c r="E51" s="58" t="str">
        <f>IF($C$6=1,(0.702*'3a. Skor Data'!F49)+'3a. Skor Data'!H49," ")</f>
        <v xml:space="preserve"> </v>
      </c>
      <c r="F51" s="58" t="str">
        <f>IF($C$6=1,(0.471*'3a. Skor Data'!J49)+(0.681*'3a. Skor Data'!L49)+(1*'3a. Skor Data'!N49)+(0.278*'3a. Skor Data'!T49)," ")</f>
        <v xml:space="preserve"> </v>
      </c>
      <c r="G51" s="58" t="str">
        <f t="shared" si="0"/>
        <v xml:space="preserve"> </v>
      </c>
      <c r="H51" s="58" t="str">
        <f t="shared" si="1"/>
        <v xml:space="preserve"> </v>
      </c>
      <c r="I51" s="77" t="str">
        <f t="shared" si="4"/>
        <v xml:space="preserve"> </v>
      </c>
      <c r="L51" s="51" t="str">
        <f>IF(AND($G51&gt;0,$I51&gt;0.0000001,$C$6=1,$I$5&gt;0),$A51," ")</f>
        <v xml:space="preserve"> </v>
      </c>
      <c r="M51" s="51" t="str">
        <f>IF(AND($G51,$I51&gt;0.0000001,$C$6=1,$I$5&gt;0),"…………..."," ")</f>
        <v xml:space="preserve"> </v>
      </c>
    </row>
    <row r="52" spans="1:13" x14ac:dyDescent="0.2">
      <c r="A52" s="71">
        <v>43</v>
      </c>
      <c r="B52" s="39" t="str">
        <f>IF($C$6=1,'3. Input Data'!B58," ")</f>
        <v xml:space="preserve"> </v>
      </c>
      <c r="C52" s="39" t="str">
        <f>IF($C$6=1,'3. Input Data'!C58," ")</f>
        <v xml:space="preserve"> </v>
      </c>
      <c r="D52" s="58" t="str">
        <f>IF($C$6=1,'3a. Skor Data'!D50," ")</f>
        <v xml:space="preserve"> </v>
      </c>
      <c r="E52" s="58" t="str">
        <f>IF($C$6=1,(0.702*'3a. Skor Data'!F50)+'3a. Skor Data'!H50," ")</f>
        <v xml:space="preserve"> </v>
      </c>
      <c r="F52" s="58" t="str">
        <f>IF($C$6=1,(0.471*'3a. Skor Data'!J50)+(0.681*'3a. Skor Data'!L50)+(1*'3a. Skor Data'!N50)+(0.278*'3a. Skor Data'!T50)," ")</f>
        <v xml:space="preserve"> </v>
      </c>
      <c r="G52" s="58" t="str">
        <f t="shared" si="0"/>
        <v xml:space="preserve"> </v>
      </c>
      <c r="H52" s="58" t="str">
        <f t="shared" si="1"/>
        <v xml:space="preserve"> </v>
      </c>
      <c r="I52" s="77" t="str">
        <f t="shared" si="4"/>
        <v xml:space="preserve"> </v>
      </c>
      <c r="J52" s="51" t="str">
        <f>IF(AND($G52&gt;0,$I52&gt;0.0000001,$C$6=1,$I$5&gt;0),$A52," ")</f>
        <v xml:space="preserve"> </v>
      </c>
      <c r="K52" s="51" t="str">
        <f>IF(AND($G52,$I52&gt;0.0000001,$C$6=1,$I$5&gt;0),"…………..."," ")</f>
        <v xml:space="preserve"> </v>
      </c>
    </row>
    <row r="53" spans="1:13" x14ac:dyDescent="0.2">
      <c r="A53" s="71">
        <v>44</v>
      </c>
      <c r="B53" s="39" t="str">
        <f>IF($C$6=1,'3. Input Data'!B59," ")</f>
        <v xml:space="preserve"> </v>
      </c>
      <c r="C53" s="39" t="str">
        <f>IF($C$6=1,'3. Input Data'!C59," ")</f>
        <v xml:space="preserve"> </v>
      </c>
      <c r="D53" s="58" t="str">
        <f>IF($C$6=1,'3a. Skor Data'!D51," ")</f>
        <v xml:space="preserve"> </v>
      </c>
      <c r="E53" s="58" t="str">
        <f>IF($C$6=1,(0.702*'3a. Skor Data'!F51)+'3a. Skor Data'!H51," ")</f>
        <v xml:space="preserve"> </v>
      </c>
      <c r="F53" s="58" t="str">
        <f>IF($C$6=1,(0.471*'3a. Skor Data'!J51)+(0.681*'3a. Skor Data'!L51)+(1*'3a. Skor Data'!N51)+(0.278*'3a. Skor Data'!T51)," ")</f>
        <v xml:space="preserve"> </v>
      </c>
      <c r="G53" s="58" t="str">
        <f t="shared" si="0"/>
        <v xml:space="preserve"> </v>
      </c>
      <c r="H53" s="58" t="str">
        <f t="shared" si="1"/>
        <v xml:space="preserve"> </v>
      </c>
      <c r="I53" s="77" t="str">
        <f t="shared" si="4"/>
        <v xml:space="preserve"> </v>
      </c>
      <c r="L53" s="51" t="str">
        <f>IF(AND($G53&gt;0,$I53&gt;0.0000001,$C$6=1,$I$5&gt;0),$A53," ")</f>
        <v xml:space="preserve"> </v>
      </c>
      <c r="M53" s="51" t="str">
        <f>IF(AND($G53,$I53&gt;0.0000001,$C$6=1,$I$5&gt;0),"…………..."," ")</f>
        <v xml:space="preserve"> </v>
      </c>
    </row>
    <row r="54" spans="1:13" x14ac:dyDescent="0.2">
      <c r="A54" s="71">
        <v>45</v>
      </c>
      <c r="B54" s="39" t="str">
        <f>IF($C$6=1,'3. Input Data'!B60," ")</f>
        <v xml:space="preserve"> </v>
      </c>
      <c r="C54" s="39" t="str">
        <f>IF($C$6=1,'3. Input Data'!C60," ")</f>
        <v xml:space="preserve"> </v>
      </c>
      <c r="D54" s="58" t="str">
        <f>IF($C$6=1,'3a. Skor Data'!D52," ")</f>
        <v xml:space="preserve"> </v>
      </c>
      <c r="E54" s="58" t="str">
        <f>IF($C$6=1,(0.702*'3a. Skor Data'!F52)+'3a. Skor Data'!H52," ")</f>
        <v xml:space="preserve"> </v>
      </c>
      <c r="F54" s="58" t="str">
        <f>IF($C$6=1,(0.471*'3a. Skor Data'!J52)+(0.681*'3a. Skor Data'!L52)+(1*'3a. Skor Data'!N52)+(0.278*'3a. Skor Data'!T52)," ")</f>
        <v xml:space="preserve"> </v>
      </c>
      <c r="G54" s="58" t="str">
        <f t="shared" si="0"/>
        <v xml:space="preserve"> </v>
      </c>
      <c r="H54" s="58" t="str">
        <f t="shared" si="1"/>
        <v xml:space="preserve"> </v>
      </c>
      <c r="I54" s="77" t="str">
        <f t="shared" si="4"/>
        <v xml:space="preserve"> </v>
      </c>
      <c r="J54" s="51" t="str">
        <f>IF(AND($G54&gt;0,$I54&gt;0.0000001,$C$6=1,$I$5&gt;0),$A54," ")</f>
        <v xml:space="preserve"> </v>
      </c>
      <c r="K54" s="51" t="str">
        <f>IF(AND($G54,$I54&gt;0.0000001,$C$6=1,$I$5&gt;0),"…………..."," ")</f>
        <v xml:space="preserve"> </v>
      </c>
    </row>
    <row r="55" spans="1:13" x14ac:dyDescent="0.2">
      <c r="A55" s="71">
        <v>46</v>
      </c>
      <c r="B55" s="39" t="str">
        <f>IF($C$6=1,'3. Input Data'!B61," ")</f>
        <v xml:space="preserve"> </v>
      </c>
      <c r="C55" s="39" t="str">
        <f>IF($C$6=1,'3. Input Data'!C61," ")</f>
        <v xml:space="preserve"> </v>
      </c>
      <c r="D55" s="58" t="str">
        <f>IF($C$6=1,'3a. Skor Data'!D53," ")</f>
        <v xml:space="preserve"> </v>
      </c>
      <c r="E55" s="58" t="str">
        <f>IF($C$6=1,(0.702*'3a. Skor Data'!F53)+'3a. Skor Data'!H53," ")</f>
        <v xml:space="preserve"> </v>
      </c>
      <c r="F55" s="58" t="str">
        <f>IF($C$6=1,(0.471*'3a. Skor Data'!J53)+(0.681*'3a. Skor Data'!L53)+(1*'3a. Skor Data'!N53)+(0.278*'3a. Skor Data'!T53)," ")</f>
        <v xml:space="preserve"> </v>
      </c>
      <c r="G55" s="58" t="str">
        <f t="shared" si="0"/>
        <v xml:space="preserve"> </v>
      </c>
      <c r="H55" s="58" t="str">
        <f t="shared" si="1"/>
        <v xml:space="preserve"> </v>
      </c>
      <c r="I55" s="77" t="str">
        <f t="shared" si="4"/>
        <v xml:space="preserve"> </v>
      </c>
      <c r="L55" s="51" t="str">
        <f>IF(AND($G55&gt;0,$I55&gt;0.0000001,$C$6=1,$I$5&gt;0),$A55," ")</f>
        <v xml:space="preserve"> </v>
      </c>
      <c r="M55" s="51" t="str">
        <f>IF(AND($G55,$I55&gt;0.0000001,$C$6=1,$I$5&gt;0),"…………..."," ")</f>
        <v xml:space="preserve"> </v>
      </c>
    </row>
    <row r="56" spans="1:13" x14ac:dyDescent="0.2">
      <c r="A56" s="71">
        <v>47</v>
      </c>
      <c r="B56" s="39" t="str">
        <f>IF($C$6=1,'3. Input Data'!B62," ")</f>
        <v xml:space="preserve"> </v>
      </c>
      <c r="C56" s="39" t="str">
        <f>IF($C$6=1,'3. Input Data'!C62," ")</f>
        <v xml:space="preserve"> </v>
      </c>
      <c r="D56" s="58" t="str">
        <f>IF($C$6=1,'3a. Skor Data'!D54," ")</f>
        <v xml:space="preserve"> </v>
      </c>
      <c r="E56" s="58" t="str">
        <f>IF($C$6=1,(0.702*'3a. Skor Data'!F54)+'3a. Skor Data'!H54," ")</f>
        <v xml:space="preserve"> </v>
      </c>
      <c r="F56" s="58" t="str">
        <f>IF($C$6=1,(0.471*'3a. Skor Data'!J54)+(0.681*'3a. Skor Data'!L54)+(1*'3a. Skor Data'!N54)+(0.278*'3a. Skor Data'!T54)," ")</f>
        <v xml:space="preserve"> </v>
      </c>
      <c r="G56" s="58" t="str">
        <f t="shared" si="0"/>
        <v xml:space="preserve"> </v>
      </c>
      <c r="H56" s="58" t="str">
        <f t="shared" si="1"/>
        <v xml:space="preserve"> </v>
      </c>
      <c r="I56" s="77" t="str">
        <f t="shared" si="4"/>
        <v xml:space="preserve"> </v>
      </c>
      <c r="J56" s="51" t="str">
        <f>IF(AND($G56&gt;0,$I56&gt;0.0000001,$C$6=1,$I$5&gt;0),$A56," ")</f>
        <v xml:space="preserve"> </v>
      </c>
      <c r="K56" s="51" t="str">
        <f>IF(AND($G56,$I56&gt;0.0000001,$C$6=1,$I$5&gt;0),"…………..."," ")</f>
        <v xml:space="preserve"> </v>
      </c>
    </row>
    <row r="57" spans="1:13" x14ac:dyDescent="0.2">
      <c r="A57" s="71">
        <v>48</v>
      </c>
      <c r="B57" s="39" t="str">
        <f>IF($C$6=1,'3. Input Data'!B63," ")</f>
        <v xml:space="preserve"> </v>
      </c>
      <c r="C57" s="39" t="str">
        <f>IF($C$6=1,'3. Input Data'!C63," ")</f>
        <v xml:space="preserve"> </v>
      </c>
      <c r="D57" s="58" t="str">
        <f>IF($C$6=1,'3a. Skor Data'!D55," ")</f>
        <v xml:space="preserve"> </v>
      </c>
      <c r="E57" s="58" t="str">
        <f>IF($C$6=1,(0.702*'3a. Skor Data'!F55)+'3a. Skor Data'!H55," ")</f>
        <v xml:space="preserve"> </v>
      </c>
      <c r="F57" s="58" t="str">
        <f>IF($C$6=1,(0.471*'3a. Skor Data'!J55)+(0.681*'3a. Skor Data'!L55)+(1*'3a. Skor Data'!N55)+(0.278*'3a. Skor Data'!T55)," ")</f>
        <v xml:space="preserve"> </v>
      </c>
      <c r="G57" s="58" t="str">
        <f t="shared" si="0"/>
        <v xml:space="preserve"> </v>
      </c>
      <c r="H57" s="58" t="str">
        <f t="shared" si="1"/>
        <v xml:space="preserve"> </v>
      </c>
      <c r="I57" s="77" t="str">
        <f t="shared" si="4"/>
        <v xml:space="preserve"> </v>
      </c>
      <c r="L57" s="51" t="str">
        <f>IF(AND($G57&gt;0,$I57&gt;0.0000001,$C$6=1,$I$5&gt;0),$A57," ")</f>
        <v xml:space="preserve"> </v>
      </c>
      <c r="M57" s="51" t="str">
        <f>IF(AND($G57,$I57&gt;0.0000001,$C$6=1,$I$5&gt;0),"…………..."," ")</f>
        <v xml:space="preserve"> </v>
      </c>
    </row>
    <row r="58" spans="1:13" x14ac:dyDescent="0.2">
      <c r="A58" s="71">
        <v>49</v>
      </c>
      <c r="B58" s="39" t="str">
        <f>IF($C$6=1,'3. Input Data'!B64," ")</f>
        <v xml:space="preserve"> </v>
      </c>
      <c r="C58" s="39" t="str">
        <f>IF($C$6=1,'3. Input Data'!C64," ")</f>
        <v xml:space="preserve"> </v>
      </c>
      <c r="D58" s="58" t="str">
        <f>IF($C$6=1,'3a. Skor Data'!D56," ")</f>
        <v xml:space="preserve"> </v>
      </c>
      <c r="E58" s="58" t="str">
        <f>IF($C$6=1,(0.702*'3a. Skor Data'!F56)+'3a. Skor Data'!H56," ")</f>
        <v xml:space="preserve"> </v>
      </c>
      <c r="F58" s="58" t="str">
        <f>IF($C$6=1,(0.471*'3a. Skor Data'!J56)+(0.681*'3a. Skor Data'!L56)+(1*'3a. Skor Data'!N56)+(0.278*'3a. Skor Data'!T56)," ")</f>
        <v xml:space="preserve"> </v>
      </c>
      <c r="G58" s="58" t="str">
        <f t="shared" si="0"/>
        <v xml:space="preserve"> </v>
      </c>
      <c r="H58" s="58" t="str">
        <f t="shared" si="1"/>
        <v xml:space="preserve"> </v>
      </c>
      <c r="I58" s="77" t="str">
        <f t="shared" si="4"/>
        <v xml:space="preserve"> </v>
      </c>
      <c r="J58" s="51" t="str">
        <f>IF(AND($G58&gt;0,$I58&gt;0.0000001,$C$6=1,$I$5&gt;0),$A58," ")</f>
        <v xml:space="preserve"> </v>
      </c>
      <c r="K58" s="51" t="str">
        <f>IF(AND($G58,$I58&gt;0.0000001,$C$6=1,$I$5&gt;0),"…………..."," ")</f>
        <v xml:space="preserve"> </v>
      </c>
    </row>
    <row r="59" spans="1:13" x14ac:dyDescent="0.2">
      <c r="A59" s="71">
        <v>50</v>
      </c>
      <c r="B59" s="39" t="str">
        <f>IF($C$6=1,'3. Input Data'!B65," ")</f>
        <v xml:space="preserve"> </v>
      </c>
      <c r="C59" s="39" t="str">
        <f>IF($C$6=1,'3. Input Data'!C65," ")</f>
        <v xml:space="preserve"> </v>
      </c>
      <c r="D59" s="58" t="str">
        <f>IF($C$6=1,'3a. Skor Data'!D57," ")</f>
        <v xml:space="preserve"> </v>
      </c>
      <c r="E59" s="58" t="str">
        <f>IF($C$6=1,(0.702*'3a. Skor Data'!F57)+'3a. Skor Data'!H57," ")</f>
        <v xml:space="preserve"> </v>
      </c>
      <c r="F59" s="58" t="str">
        <f>IF($C$6=1,(0.471*'3a. Skor Data'!J57)+(0.681*'3a. Skor Data'!L57)+(1*'3a. Skor Data'!N57)+(0.278*'3a. Skor Data'!T57)," ")</f>
        <v xml:space="preserve"> </v>
      </c>
      <c r="G59" s="58" t="str">
        <f t="shared" si="0"/>
        <v xml:space="preserve"> </v>
      </c>
      <c r="H59" s="58" t="str">
        <f t="shared" si="1"/>
        <v xml:space="preserve"> </v>
      </c>
      <c r="I59" s="77" t="str">
        <f t="shared" si="4"/>
        <v xml:space="preserve"> </v>
      </c>
      <c r="L59" s="51" t="str">
        <f>IF(AND($G59&gt;0,$I59&gt;0.0000001,$C$6=1,$I$5&gt;0),$A59," ")</f>
        <v xml:space="preserve"> </v>
      </c>
      <c r="M59" s="51" t="str">
        <f>IF(AND($G59,$I59&gt;0.0000001,$C$6=1,$I$5&gt;0),"…………..."," ")</f>
        <v xml:space="preserve"> </v>
      </c>
    </row>
    <row r="60" spans="1:13" x14ac:dyDescent="0.2">
      <c r="A60" s="71">
        <v>51</v>
      </c>
      <c r="B60" s="39" t="str">
        <f>IF($C$6=1,'3. Input Data'!B66," ")</f>
        <v xml:space="preserve"> </v>
      </c>
      <c r="C60" s="39" t="str">
        <f>IF($C$6=1,'3. Input Data'!C66," ")</f>
        <v xml:space="preserve"> </v>
      </c>
      <c r="D60" s="58" t="str">
        <f>IF($C$6=1,'3a. Skor Data'!D58," ")</f>
        <v xml:space="preserve"> </v>
      </c>
      <c r="E60" s="58" t="str">
        <f>IF($C$6=1,(0.702*'3a. Skor Data'!F58)+'3a. Skor Data'!H58," ")</f>
        <v xml:space="preserve"> </v>
      </c>
      <c r="F60" s="58" t="str">
        <f>IF($C$6=1,(0.471*'3a. Skor Data'!J58)+(0.681*'3a. Skor Data'!L58)+(1*'3a. Skor Data'!N58)+(0.278*'3a. Skor Data'!T58)," ")</f>
        <v xml:space="preserve"> </v>
      </c>
      <c r="G60" s="58" t="str">
        <f t="shared" si="0"/>
        <v xml:space="preserve"> </v>
      </c>
      <c r="H60" s="58" t="str">
        <f t="shared" si="1"/>
        <v xml:space="preserve"> </v>
      </c>
      <c r="I60" s="77" t="str">
        <f t="shared" si="4"/>
        <v xml:space="preserve"> </v>
      </c>
      <c r="J60" s="51" t="str">
        <f>IF(AND($G60&gt;0,$I60&gt;0.0000001,$C$6=1,$I$5&gt;0),$A60," ")</f>
        <v xml:space="preserve"> </v>
      </c>
      <c r="K60" s="51" t="str">
        <f>IF(AND($G60,$I60&gt;0.0000001,$C$6=1,$I$5&gt;0),"…………..."," ")</f>
        <v xml:space="preserve"> </v>
      </c>
    </row>
    <row r="61" spans="1:13" x14ac:dyDescent="0.2">
      <c r="A61" s="71">
        <v>52</v>
      </c>
      <c r="B61" s="39" t="str">
        <f>IF($C$6=1,'3. Input Data'!B67," ")</f>
        <v xml:space="preserve"> </v>
      </c>
      <c r="C61" s="39" t="str">
        <f>IF($C$6=1,'3. Input Data'!C67," ")</f>
        <v xml:space="preserve"> </v>
      </c>
      <c r="D61" s="58" t="str">
        <f>IF($C$6=1,'3a. Skor Data'!D59," ")</f>
        <v xml:space="preserve"> </v>
      </c>
      <c r="E61" s="58" t="str">
        <f>IF($C$6=1,(0.702*'3a. Skor Data'!F59)+'3a. Skor Data'!H59," ")</f>
        <v xml:space="preserve"> </v>
      </c>
      <c r="F61" s="58" t="str">
        <f>IF($C$6=1,(0.471*'3a. Skor Data'!J59)+(0.681*'3a. Skor Data'!L59)+(1*'3a. Skor Data'!N59)+(0.278*'3a. Skor Data'!T59)," ")</f>
        <v xml:space="preserve"> </v>
      </c>
      <c r="G61" s="58" t="str">
        <f t="shared" si="0"/>
        <v xml:space="preserve"> </v>
      </c>
      <c r="H61" s="58" t="str">
        <f t="shared" si="1"/>
        <v xml:space="preserve"> </v>
      </c>
      <c r="I61" s="77" t="str">
        <f t="shared" si="4"/>
        <v xml:space="preserve"> </v>
      </c>
      <c r="L61" s="51" t="str">
        <f>IF(AND($G61&gt;0,$I61&gt;0.0000001,$C$6=1,$I$5&gt;0),$A61," ")</f>
        <v xml:space="preserve"> </v>
      </c>
      <c r="M61" s="51" t="str">
        <f>IF(AND($G61,$I61&gt;0.0000001,$C$6=1,$I$5&gt;0),"…………..."," ")</f>
        <v xml:space="preserve"> </v>
      </c>
    </row>
    <row r="62" spans="1:13" x14ac:dyDescent="0.2">
      <c r="A62" s="71">
        <v>53</v>
      </c>
      <c r="B62" s="39" t="str">
        <f>IF($C$6=1,'3. Input Data'!B68," ")</f>
        <v xml:space="preserve"> </v>
      </c>
      <c r="C62" s="39" t="str">
        <f>IF($C$6=1,'3. Input Data'!C68," ")</f>
        <v xml:space="preserve"> </v>
      </c>
      <c r="D62" s="58" t="str">
        <f>IF($C$6=1,'3a. Skor Data'!D60," ")</f>
        <v xml:space="preserve"> </v>
      </c>
      <c r="E62" s="58" t="str">
        <f>IF($C$6=1,(0.702*'3a. Skor Data'!F60)+'3a. Skor Data'!H60," ")</f>
        <v xml:space="preserve"> </v>
      </c>
      <c r="F62" s="58" t="str">
        <f>IF($C$6=1,(0.471*'3a. Skor Data'!J60)+(0.681*'3a. Skor Data'!L60)+(1*'3a. Skor Data'!N60)+(0.278*'3a. Skor Data'!T60)," ")</f>
        <v xml:space="preserve"> </v>
      </c>
      <c r="G62" s="58" t="str">
        <f t="shared" si="0"/>
        <v xml:space="preserve"> </v>
      </c>
      <c r="H62" s="58" t="str">
        <f t="shared" si="1"/>
        <v xml:space="preserve"> </v>
      </c>
      <c r="I62" s="77" t="str">
        <f t="shared" si="4"/>
        <v xml:space="preserve"> </v>
      </c>
      <c r="J62" s="51" t="str">
        <f>IF(AND($G62&gt;0,$I62&gt;0.0000001,$C$6=1,$I$5&gt;0),$A62," ")</f>
        <v xml:space="preserve"> </v>
      </c>
      <c r="K62" s="51" t="str">
        <f>IF(AND($G62,$I62&gt;0.0000001,$C$6=1,$I$5&gt;0),"…………..."," ")</f>
        <v xml:space="preserve"> </v>
      </c>
    </row>
    <row r="63" spans="1:13" x14ac:dyDescent="0.2">
      <c r="A63" s="71">
        <v>54</v>
      </c>
      <c r="B63" s="39" t="str">
        <f>IF($C$6=1,'3. Input Data'!B69," ")</f>
        <v xml:space="preserve"> </v>
      </c>
      <c r="C63" s="39" t="str">
        <f>IF($C$6=1,'3. Input Data'!C69," ")</f>
        <v xml:space="preserve"> </v>
      </c>
      <c r="D63" s="58" t="str">
        <f>IF($C$6=1,'3a. Skor Data'!D61," ")</f>
        <v xml:space="preserve"> </v>
      </c>
      <c r="E63" s="58" t="str">
        <f>IF($C$6=1,(0.702*'3a. Skor Data'!F61)+'3a. Skor Data'!H61," ")</f>
        <v xml:space="preserve"> </v>
      </c>
      <c r="F63" s="58" t="str">
        <f>IF($C$6=1,(0.471*'3a. Skor Data'!J61)+(0.681*'3a. Skor Data'!L61)+(1*'3a. Skor Data'!N61)+(0.278*'3a. Skor Data'!T61)," ")</f>
        <v xml:space="preserve"> </v>
      </c>
      <c r="G63" s="58" t="str">
        <f t="shared" si="0"/>
        <v xml:space="preserve"> </v>
      </c>
      <c r="H63" s="58" t="str">
        <f t="shared" si="1"/>
        <v xml:space="preserve"> </v>
      </c>
      <c r="I63" s="77" t="str">
        <f t="shared" si="4"/>
        <v xml:space="preserve"> </v>
      </c>
      <c r="L63" s="51" t="str">
        <f>IF(AND($G63&gt;0,$I63&gt;0.0000001,$C$6=1,$I$5&gt;0),$A63," ")</f>
        <v xml:space="preserve"> </v>
      </c>
      <c r="M63" s="51" t="str">
        <f>IF(AND($G63,$I63&gt;0.0000001,$C$6=1,$I$5&gt;0),"…………..."," ")</f>
        <v xml:space="preserve"> </v>
      </c>
    </row>
    <row r="64" spans="1:13" x14ac:dyDescent="0.2">
      <c r="A64" s="71">
        <v>55</v>
      </c>
      <c r="B64" s="39" t="str">
        <f>IF($C$6=1,'3. Input Data'!B70," ")</f>
        <v xml:space="preserve"> </v>
      </c>
      <c r="C64" s="39" t="str">
        <f>IF($C$6=1,'3. Input Data'!C70," ")</f>
        <v xml:space="preserve"> </v>
      </c>
      <c r="D64" s="58" t="str">
        <f>IF($C$6=1,'3a. Skor Data'!D62," ")</f>
        <v xml:space="preserve"> </v>
      </c>
      <c r="E64" s="58" t="str">
        <f>IF($C$6=1,(0.702*'3a. Skor Data'!F62)+'3a. Skor Data'!H62," ")</f>
        <v xml:space="preserve"> </v>
      </c>
      <c r="F64" s="58" t="str">
        <f>IF($C$6=1,(0.471*'3a. Skor Data'!J62)+(0.681*'3a. Skor Data'!L62)+(1*'3a. Skor Data'!N62)+(0.278*'3a. Skor Data'!T62)," ")</f>
        <v xml:space="preserve"> </v>
      </c>
      <c r="G64" s="58" t="str">
        <f t="shared" si="0"/>
        <v xml:space="preserve"> </v>
      </c>
      <c r="H64" s="58" t="str">
        <f t="shared" si="1"/>
        <v xml:space="preserve"> </v>
      </c>
      <c r="I64" s="77" t="str">
        <f t="shared" si="4"/>
        <v xml:space="preserve"> </v>
      </c>
      <c r="J64" s="51" t="str">
        <f>IF(AND($G64&gt;0,$I64&gt;0.0000001,$C$6=1,$I$5&gt;0),$A64," ")</f>
        <v xml:space="preserve"> </v>
      </c>
      <c r="K64" s="51" t="str">
        <f>IF(AND($G64,$I64&gt;0.0000001,$C$6=1,$I$5&gt;0),"…………..."," ")</f>
        <v xml:space="preserve"> </v>
      </c>
    </row>
    <row r="65" spans="1:13" x14ac:dyDescent="0.2">
      <c r="A65" s="71">
        <v>56</v>
      </c>
      <c r="B65" s="39" t="str">
        <f>IF($C$6=1,'3. Input Data'!B71," ")</f>
        <v xml:space="preserve"> </v>
      </c>
      <c r="C65" s="39" t="str">
        <f>IF($C$6=1,'3. Input Data'!C71," ")</f>
        <v xml:space="preserve"> </v>
      </c>
      <c r="D65" s="58" t="str">
        <f>IF($C$6=1,'3a. Skor Data'!D63," ")</f>
        <v xml:space="preserve"> </v>
      </c>
      <c r="E65" s="58" t="str">
        <f>IF($C$6=1,(0.702*'3a. Skor Data'!F63)+'3a. Skor Data'!H63," ")</f>
        <v xml:space="preserve"> </v>
      </c>
      <c r="F65" s="58" t="str">
        <f>IF($C$6=1,(0.471*'3a. Skor Data'!J63)+(0.681*'3a. Skor Data'!L63)+(1*'3a. Skor Data'!N63)+(0.278*'3a. Skor Data'!T63)," ")</f>
        <v xml:space="preserve"> </v>
      </c>
      <c r="G65" s="58" t="str">
        <f t="shared" si="0"/>
        <v xml:space="preserve"> </v>
      </c>
      <c r="H65" s="58" t="str">
        <f t="shared" si="1"/>
        <v xml:space="preserve"> </v>
      </c>
      <c r="I65" s="77" t="str">
        <f t="shared" si="4"/>
        <v xml:space="preserve"> </v>
      </c>
      <c r="L65" s="51" t="str">
        <f>IF(AND($G65&gt;0,$I65&gt;0.0000001,$C$6=1,$I$5&gt;0),$A65," ")</f>
        <v xml:space="preserve"> </v>
      </c>
      <c r="M65" s="51" t="str">
        <f>IF(AND($G65,$I65&gt;0.0000001,$C$6=1,$I$5&gt;0),"…………..."," ")</f>
        <v xml:space="preserve"> </v>
      </c>
    </row>
    <row r="66" spans="1:13" x14ac:dyDescent="0.2">
      <c r="A66" s="71">
        <v>57</v>
      </c>
      <c r="B66" s="39" t="str">
        <f>IF($C$6=1,'3. Input Data'!B72," ")</f>
        <v xml:space="preserve"> </v>
      </c>
      <c r="C66" s="39" t="str">
        <f>IF($C$6=1,'3. Input Data'!C72," ")</f>
        <v xml:space="preserve"> </v>
      </c>
      <c r="D66" s="58" t="str">
        <f>IF($C$6=1,'3a. Skor Data'!D64," ")</f>
        <v xml:space="preserve"> </v>
      </c>
      <c r="E66" s="58" t="str">
        <f>IF($C$6=1,(0.702*'3a. Skor Data'!F64)+'3a. Skor Data'!H64," ")</f>
        <v xml:space="preserve"> </v>
      </c>
      <c r="F66" s="58" t="str">
        <f>IF($C$6=1,(0.471*'3a. Skor Data'!J64)+(0.681*'3a. Skor Data'!L64)+(1*'3a. Skor Data'!N64)+(0.278*'3a. Skor Data'!T64)," ")</f>
        <v xml:space="preserve"> </v>
      </c>
      <c r="G66" s="58" t="str">
        <f t="shared" si="0"/>
        <v xml:space="preserve"> </v>
      </c>
      <c r="H66" s="58" t="str">
        <f t="shared" si="1"/>
        <v xml:space="preserve"> </v>
      </c>
      <c r="I66" s="77" t="str">
        <f t="shared" si="4"/>
        <v xml:space="preserve"> </v>
      </c>
      <c r="J66" s="51" t="str">
        <f>IF(AND($G66&gt;0,$I66&gt;0.0000001,$C$6=1,$I$5&gt;0),$A66," ")</f>
        <v xml:space="preserve"> </v>
      </c>
      <c r="K66" s="51" t="str">
        <f>IF(AND($G66,$I66&gt;0.0000001,$C$6=1,$I$5&gt;0),"…………..."," ")</f>
        <v xml:space="preserve"> </v>
      </c>
    </row>
    <row r="67" spans="1:13" x14ac:dyDescent="0.2">
      <c r="A67" s="71">
        <v>58</v>
      </c>
      <c r="B67" s="39" t="str">
        <f>IF($C$6=1,'3. Input Data'!B73," ")</f>
        <v xml:space="preserve"> </v>
      </c>
      <c r="C67" s="39" t="str">
        <f>IF($C$6=1,'3. Input Data'!C73," ")</f>
        <v xml:space="preserve"> </v>
      </c>
      <c r="D67" s="58" t="str">
        <f>IF($C$6=1,'3a. Skor Data'!D65," ")</f>
        <v xml:space="preserve"> </v>
      </c>
      <c r="E67" s="58" t="str">
        <f>IF($C$6=1,(0.702*'3a. Skor Data'!F65)+'3a. Skor Data'!H65," ")</f>
        <v xml:space="preserve"> </v>
      </c>
      <c r="F67" s="58" t="str">
        <f>IF($C$6=1,(0.471*'3a. Skor Data'!J65)+(0.681*'3a. Skor Data'!L65)+(1*'3a. Skor Data'!N65)+(0.278*'3a. Skor Data'!T65)," ")</f>
        <v xml:space="preserve"> </v>
      </c>
      <c r="G67" s="58" t="str">
        <f t="shared" si="0"/>
        <v xml:space="preserve"> </v>
      </c>
      <c r="H67" s="58" t="str">
        <f t="shared" si="1"/>
        <v xml:space="preserve"> </v>
      </c>
      <c r="I67" s="77" t="str">
        <f t="shared" si="4"/>
        <v xml:space="preserve"> </v>
      </c>
      <c r="L67" s="51" t="str">
        <f>IF(AND($G67&gt;0,$I67&gt;0.0000001,$C$6=1,$I$5&gt;0),$A67," ")</f>
        <v xml:space="preserve"> </v>
      </c>
      <c r="M67" s="51" t="str">
        <f>IF(AND($G67,$I67&gt;0.0000001,$C$6=1,$I$5&gt;0),"…………..."," ")</f>
        <v xml:space="preserve"> </v>
      </c>
    </row>
    <row r="68" spans="1:13" x14ac:dyDescent="0.2">
      <c r="A68" s="71">
        <v>59</v>
      </c>
      <c r="B68" s="39" t="str">
        <f>IF($C$6=1,'3. Input Data'!B74," ")</f>
        <v xml:space="preserve"> </v>
      </c>
      <c r="C68" s="39" t="str">
        <f>IF($C$6=1,'3. Input Data'!C74," ")</f>
        <v xml:space="preserve"> </v>
      </c>
      <c r="D68" s="58" t="str">
        <f>IF($C$6=1,'3a. Skor Data'!D66," ")</f>
        <v xml:space="preserve"> </v>
      </c>
      <c r="E68" s="58" t="str">
        <f>IF($C$6=1,(0.702*'3a. Skor Data'!F66)+'3a. Skor Data'!H66," ")</f>
        <v xml:space="preserve"> </v>
      </c>
      <c r="F68" s="58" t="str">
        <f>IF($C$6=1,(0.471*'3a. Skor Data'!J66)+(0.681*'3a. Skor Data'!L66)+(1*'3a. Skor Data'!N66)+(0.278*'3a. Skor Data'!T66)," ")</f>
        <v xml:space="preserve"> </v>
      </c>
      <c r="G68" s="58" t="str">
        <f t="shared" si="0"/>
        <v xml:space="preserve"> </v>
      </c>
      <c r="H68" s="58" t="str">
        <f t="shared" si="1"/>
        <v xml:space="preserve"> </v>
      </c>
      <c r="I68" s="77" t="str">
        <f t="shared" si="4"/>
        <v xml:space="preserve"> </v>
      </c>
      <c r="J68" s="51" t="str">
        <f>IF(AND($G68&gt;0,$I68&gt;0.0000001,$C$6=1,$I$5&gt;0),$A68," ")</f>
        <v xml:space="preserve"> </v>
      </c>
      <c r="K68" s="51" t="str">
        <f>IF(AND($G68,$I68&gt;0.0000001,$C$6=1,$I$5&gt;0),"…………..."," ")</f>
        <v xml:space="preserve"> </v>
      </c>
    </row>
    <row r="69" spans="1:13" x14ac:dyDescent="0.2">
      <c r="A69" s="71">
        <v>60</v>
      </c>
      <c r="B69" s="39" t="str">
        <f>IF($C$6=1,'3. Input Data'!B75," ")</f>
        <v xml:space="preserve"> </v>
      </c>
      <c r="C69" s="39" t="str">
        <f>IF($C$6=1,'3. Input Data'!C75," ")</f>
        <v xml:space="preserve"> </v>
      </c>
      <c r="D69" s="58" t="str">
        <f>IF($C$6=1,'3a. Skor Data'!D67," ")</f>
        <v xml:space="preserve"> </v>
      </c>
      <c r="E69" s="58" t="str">
        <f>IF($C$6=1,(0.702*'3a. Skor Data'!F67)+'3a. Skor Data'!H67," ")</f>
        <v xml:space="preserve"> </v>
      </c>
      <c r="F69" s="58" t="str">
        <f>IF($C$6=1,(0.471*'3a. Skor Data'!J67)+(0.681*'3a. Skor Data'!L67)+(1*'3a. Skor Data'!N67)+(0.278*'3a. Skor Data'!T67)," ")</f>
        <v xml:space="preserve"> </v>
      </c>
      <c r="G69" s="58" t="str">
        <f t="shared" si="0"/>
        <v xml:space="preserve"> </v>
      </c>
      <c r="H69" s="58" t="str">
        <f t="shared" si="1"/>
        <v xml:space="preserve"> </v>
      </c>
      <c r="I69" s="77" t="str">
        <f t="shared" si="4"/>
        <v xml:space="preserve"> </v>
      </c>
      <c r="L69" s="51" t="str">
        <f>IF(AND($G69&gt;0,$I69&gt;0.0000001,$C$6=1,$I$5&gt;0),$A69," ")</f>
        <v xml:space="preserve"> </v>
      </c>
      <c r="M69" s="51" t="str">
        <f>IF(AND($G69,$I69&gt;0.0000001,$C$6=1,$I$5&gt;0),"…………..."," ")</f>
        <v xml:space="preserve"> </v>
      </c>
    </row>
    <row r="70" spans="1:13" x14ac:dyDescent="0.2">
      <c r="A70" s="71">
        <v>61</v>
      </c>
      <c r="B70" s="39" t="str">
        <f>IF($C$6=1,'3. Input Data'!B76," ")</f>
        <v xml:space="preserve"> </v>
      </c>
      <c r="C70" s="39" t="str">
        <f>IF($C$6=1,'3. Input Data'!C76," ")</f>
        <v xml:space="preserve"> </v>
      </c>
      <c r="D70" s="58" t="str">
        <f>IF($C$6=1,'3a. Skor Data'!D68," ")</f>
        <v xml:space="preserve"> </v>
      </c>
      <c r="E70" s="58" t="str">
        <f>IF($C$6=1,(0.702*'3a. Skor Data'!F68)+'3a. Skor Data'!H68," ")</f>
        <v xml:space="preserve"> </v>
      </c>
      <c r="F70" s="58" t="str">
        <f>IF($C$6=1,(0.471*'3a. Skor Data'!J68)+(0.681*'3a. Skor Data'!L68)+(1*'3a. Skor Data'!N68)+(0.278*'3a. Skor Data'!T68)," ")</f>
        <v xml:space="preserve"> </v>
      </c>
      <c r="G70" s="58" t="str">
        <f t="shared" si="0"/>
        <v xml:space="preserve"> </v>
      </c>
      <c r="H70" s="58" t="str">
        <f t="shared" si="1"/>
        <v xml:space="preserve"> </v>
      </c>
      <c r="I70" s="77" t="str">
        <f t="shared" si="4"/>
        <v xml:space="preserve"> </v>
      </c>
      <c r="J70" s="51" t="str">
        <f>IF(AND($G70&gt;0,$I70&gt;0.0000001,$C$6=1,$I$5&gt;0),$A70," ")</f>
        <v xml:space="preserve"> </v>
      </c>
      <c r="K70" s="51" t="str">
        <f>IF(AND($G70,$I70&gt;0.0000001,$C$6=1,$I$5&gt;0),"…………..."," ")</f>
        <v xml:space="preserve"> </v>
      </c>
    </row>
    <row r="71" spans="1:13" x14ac:dyDescent="0.2">
      <c r="A71" s="71">
        <v>62</v>
      </c>
      <c r="B71" s="39" t="str">
        <f>IF($C$6=1,'3. Input Data'!B77," ")</f>
        <v xml:space="preserve"> </v>
      </c>
      <c r="C71" s="39" t="str">
        <f>IF($C$6=1,'3. Input Data'!C77," ")</f>
        <v xml:space="preserve"> </v>
      </c>
      <c r="D71" s="58" t="str">
        <f>IF($C$6=1,'3a. Skor Data'!D69," ")</f>
        <v xml:space="preserve"> </v>
      </c>
      <c r="E71" s="58" t="str">
        <f>IF($C$6=1,(0.702*'3a. Skor Data'!F69)+'3a. Skor Data'!H69," ")</f>
        <v xml:space="preserve"> </v>
      </c>
      <c r="F71" s="58" t="str">
        <f>IF($C$6=1,(0.471*'3a. Skor Data'!J69)+(0.681*'3a. Skor Data'!L69)+(1*'3a. Skor Data'!N69)+(0.278*'3a. Skor Data'!T69)," ")</f>
        <v xml:space="preserve"> </v>
      </c>
      <c r="G71" s="58" t="str">
        <f t="shared" si="0"/>
        <v xml:space="preserve"> </v>
      </c>
      <c r="H71" s="58" t="str">
        <f t="shared" si="1"/>
        <v xml:space="preserve"> </v>
      </c>
      <c r="I71" s="77" t="str">
        <f t="shared" si="4"/>
        <v xml:space="preserve"> </v>
      </c>
      <c r="L71" s="51" t="str">
        <f>IF(AND($G71&gt;0,$I71&gt;0.0000001,$C$6=1,$I$5&gt;0),$A71," ")</f>
        <v xml:space="preserve"> </v>
      </c>
      <c r="M71" s="51" t="str">
        <f>IF(AND($G71,$I71&gt;0.0000001,$C$6=1,$I$5&gt;0),"…………..."," ")</f>
        <v xml:space="preserve"> </v>
      </c>
    </row>
    <row r="72" spans="1:13" x14ac:dyDescent="0.2">
      <c r="A72" s="71">
        <v>63</v>
      </c>
      <c r="B72" s="39" t="str">
        <f>IF($C$6=1,'3. Input Data'!B78," ")</f>
        <v xml:space="preserve"> </v>
      </c>
      <c r="C72" s="39" t="str">
        <f>IF($C$6=1,'3. Input Data'!C78," ")</f>
        <v xml:space="preserve"> </v>
      </c>
      <c r="D72" s="58" t="str">
        <f>IF($C$6=1,'3a. Skor Data'!D70," ")</f>
        <v xml:space="preserve"> </v>
      </c>
      <c r="E72" s="58" t="str">
        <f>IF($C$6=1,(0.702*'3a. Skor Data'!F70)+'3a. Skor Data'!H70," ")</f>
        <v xml:space="preserve"> </v>
      </c>
      <c r="F72" s="58" t="str">
        <f>IF($C$6=1,(0.471*'3a. Skor Data'!J70)+(0.681*'3a. Skor Data'!L70)+(1*'3a. Skor Data'!N70)+(0.278*'3a. Skor Data'!T70)," ")</f>
        <v xml:space="preserve"> </v>
      </c>
      <c r="G72" s="58" t="str">
        <f t="shared" si="0"/>
        <v xml:space="preserve"> </v>
      </c>
      <c r="H72" s="58" t="str">
        <f t="shared" si="1"/>
        <v xml:space="preserve"> </v>
      </c>
      <c r="I72" s="77" t="str">
        <f t="shared" si="4"/>
        <v xml:space="preserve"> </v>
      </c>
      <c r="J72" s="51" t="str">
        <f>IF(AND($G72&gt;0,$I72&gt;0.0000001,$C$6=1,$I$5&gt;0),$A72," ")</f>
        <v xml:space="preserve"> </v>
      </c>
      <c r="K72" s="51" t="str">
        <f>IF(AND($G72,$I72&gt;0.0000001,$C$6=1,$I$5&gt;0),"…………..."," ")</f>
        <v xml:space="preserve"> </v>
      </c>
    </row>
    <row r="73" spans="1:13" x14ac:dyDescent="0.2">
      <c r="A73" s="71">
        <v>64</v>
      </c>
      <c r="B73" s="39" t="str">
        <f>IF($C$6=1,'3. Input Data'!B79," ")</f>
        <v xml:space="preserve"> </v>
      </c>
      <c r="C73" s="39" t="str">
        <f>IF($C$6=1,'3. Input Data'!C79," ")</f>
        <v xml:space="preserve"> </v>
      </c>
      <c r="D73" s="58" t="str">
        <f>IF($C$6=1,'3a. Skor Data'!D71," ")</f>
        <v xml:space="preserve"> </v>
      </c>
      <c r="E73" s="58" t="str">
        <f>IF($C$6=1,(0.702*'3a. Skor Data'!F71)+'3a. Skor Data'!H71," ")</f>
        <v xml:space="preserve"> </v>
      </c>
      <c r="F73" s="58" t="str">
        <f>IF($C$6=1,(0.471*'3a. Skor Data'!J71)+(0.681*'3a. Skor Data'!L71)+(1*'3a. Skor Data'!N71)+(0.278*'3a. Skor Data'!T71)," ")</f>
        <v xml:space="preserve"> </v>
      </c>
      <c r="G73" s="58" t="str">
        <f t="shared" si="0"/>
        <v xml:space="preserve"> </v>
      </c>
      <c r="H73" s="58" t="str">
        <f t="shared" si="1"/>
        <v xml:space="preserve"> </v>
      </c>
      <c r="I73" s="77" t="str">
        <f t="shared" si="4"/>
        <v xml:space="preserve"> </v>
      </c>
      <c r="L73" s="51" t="str">
        <f>IF(AND($G73&gt;0,$I73&gt;0.0000001,$C$6=1,$I$5&gt;0),$A73," ")</f>
        <v xml:space="preserve"> </v>
      </c>
      <c r="M73" s="51" t="str">
        <f>IF(AND($G73,$I73&gt;0.0000001,$C$6=1,$I$5&gt;0),"…………..."," ")</f>
        <v xml:space="preserve"> </v>
      </c>
    </row>
    <row r="74" spans="1:13" x14ac:dyDescent="0.2">
      <c r="A74" s="71">
        <v>65</v>
      </c>
      <c r="B74" s="39" t="str">
        <f>IF($C$6=1,'3. Input Data'!B80," ")</f>
        <v xml:space="preserve"> </v>
      </c>
      <c r="C74" s="39" t="str">
        <f>IF($C$6=1,'3. Input Data'!C80," ")</f>
        <v xml:space="preserve"> </v>
      </c>
      <c r="D74" s="58" t="str">
        <f>IF($C$6=1,'3a. Skor Data'!D72," ")</f>
        <v xml:space="preserve"> </v>
      </c>
      <c r="E74" s="58" t="str">
        <f>IF($C$6=1,(0.702*'3a. Skor Data'!F72)+'3a. Skor Data'!H72," ")</f>
        <v xml:space="preserve"> </v>
      </c>
      <c r="F74" s="58" t="str">
        <f>IF($C$6=1,(0.471*'3a. Skor Data'!J72)+(0.681*'3a. Skor Data'!L72)+(1*'3a. Skor Data'!N72)+(0.278*'3a. Skor Data'!T72)," ")</f>
        <v xml:space="preserve"> </v>
      </c>
      <c r="G74" s="58" t="str">
        <f t="shared" si="0"/>
        <v xml:space="preserve"> </v>
      </c>
      <c r="H74" s="58" t="str">
        <f t="shared" si="1"/>
        <v xml:space="preserve"> </v>
      </c>
      <c r="I74" s="77" t="str">
        <f t="shared" si="4"/>
        <v xml:space="preserve"> </v>
      </c>
      <c r="J74" s="51" t="str">
        <f>IF(AND($G74&gt;0,$I74&gt;0.0000001,$C$6=1,$I$5&gt;0),$A74," ")</f>
        <v xml:space="preserve"> </v>
      </c>
      <c r="K74" s="51" t="str">
        <f>IF(AND($G74,$I74&gt;0.0000001,$C$6=1,$I$5&gt;0),"…………..."," ")</f>
        <v xml:space="preserve"> </v>
      </c>
    </row>
    <row r="75" spans="1:13" x14ac:dyDescent="0.2">
      <c r="A75" s="71">
        <v>66</v>
      </c>
      <c r="B75" s="39" t="str">
        <f>IF($C$6=1,'3. Input Data'!B81," ")</f>
        <v xml:space="preserve"> </v>
      </c>
      <c r="C75" s="39" t="str">
        <f>IF($C$6=1,'3. Input Data'!C81," ")</f>
        <v xml:space="preserve"> </v>
      </c>
      <c r="D75" s="58" t="str">
        <f>IF($C$6=1,'3a. Skor Data'!D73," ")</f>
        <v xml:space="preserve"> </v>
      </c>
      <c r="E75" s="58" t="str">
        <f>IF($C$6=1,(0.702*'3a. Skor Data'!F73)+'3a. Skor Data'!H73," ")</f>
        <v xml:space="preserve"> </v>
      </c>
      <c r="F75" s="58" t="str">
        <f>IF($C$6=1,(0.471*'3a. Skor Data'!J73)+(0.681*'3a. Skor Data'!L73)+(1*'3a. Skor Data'!N73)+(0.278*'3a. Skor Data'!T73)," ")</f>
        <v xml:space="preserve"> </v>
      </c>
      <c r="G75" s="58" t="str">
        <f t="shared" ref="G75:G138" si="5">IF($C$6=1,(0.252*D75)+(0.226*E75)+(0.218*F75)," ")</f>
        <v xml:space="preserve"> </v>
      </c>
      <c r="H75" s="58" t="str">
        <f t="shared" ref="H75:H138" si="6">IF(AND($C$6=1,$G75&gt;0,$I75&gt;=0.0000001,$I$5&gt;0),"Rp."," ")</f>
        <v xml:space="preserve"> </v>
      </c>
      <c r="I75" s="77" t="str">
        <f t="shared" si="4"/>
        <v xml:space="preserve"> </v>
      </c>
      <c r="L75" s="51" t="str">
        <f>IF(AND($G75&gt;0,$I75&gt;0.0000001,$C$6=1,$I$5&gt;0),$A75," ")</f>
        <v xml:space="preserve"> </v>
      </c>
      <c r="M75" s="51" t="str">
        <f>IF(AND($G75,$I75&gt;0.0000001,$C$6=1,$I$5&gt;0),"…………..."," ")</f>
        <v xml:space="preserve"> </v>
      </c>
    </row>
    <row r="76" spans="1:13" x14ac:dyDescent="0.2">
      <c r="A76" s="71">
        <v>67</v>
      </c>
      <c r="B76" s="39" t="str">
        <f>IF($C$6=1,'3. Input Data'!B82," ")</f>
        <v xml:space="preserve"> </v>
      </c>
      <c r="C76" s="39" t="str">
        <f>IF($C$6=1,'3. Input Data'!C82," ")</f>
        <v xml:space="preserve"> </v>
      </c>
      <c r="D76" s="58" t="str">
        <f>IF($C$6=1,'3a. Skor Data'!D74," ")</f>
        <v xml:space="preserve"> </v>
      </c>
      <c r="E76" s="58" t="str">
        <f>IF($C$6=1,(0.702*'3a. Skor Data'!F74)+'3a. Skor Data'!H74," ")</f>
        <v xml:space="preserve"> </v>
      </c>
      <c r="F76" s="58" t="str">
        <f>IF($C$6=1,(0.471*'3a. Skor Data'!J74)+(0.681*'3a. Skor Data'!L74)+(1*'3a. Skor Data'!N74)+(0.278*'3a. Skor Data'!T74)," ")</f>
        <v xml:space="preserve"> </v>
      </c>
      <c r="G76" s="58" t="str">
        <f t="shared" si="5"/>
        <v xml:space="preserve"> </v>
      </c>
      <c r="H76" s="58" t="str">
        <f t="shared" si="6"/>
        <v xml:space="preserve"> </v>
      </c>
      <c r="I76" s="77" t="str">
        <f t="shared" si="4"/>
        <v xml:space="preserve"> </v>
      </c>
      <c r="J76" s="51" t="str">
        <f>IF(AND($G76&gt;0,$I76&gt;0.0000001,$C$6=1,$I$5&gt;0),$A76," ")</f>
        <v xml:space="preserve"> </v>
      </c>
      <c r="K76" s="51" t="str">
        <f>IF(AND($G76,$I76&gt;0.0000001,$C$6=1,$I$5&gt;0),"…………..."," ")</f>
        <v xml:space="preserve"> </v>
      </c>
    </row>
    <row r="77" spans="1:13" x14ac:dyDescent="0.2">
      <c r="A77" s="71">
        <v>68</v>
      </c>
      <c r="B77" s="39" t="str">
        <f>IF($C$6=1,'3. Input Data'!B83," ")</f>
        <v xml:space="preserve"> </v>
      </c>
      <c r="C77" s="39" t="str">
        <f>IF($C$6=1,'3. Input Data'!C83," ")</f>
        <v xml:space="preserve"> </v>
      </c>
      <c r="D77" s="58" t="str">
        <f>IF($C$6=1,'3a. Skor Data'!D75," ")</f>
        <v xml:space="preserve"> </v>
      </c>
      <c r="E77" s="58" t="str">
        <f>IF($C$6=1,(0.702*'3a. Skor Data'!F75)+'3a. Skor Data'!H75," ")</f>
        <v xml:space="preserve"> </v>
      </c>
      <c r="F77" s="58" t="str">
        <f>IF($C$6=1,(0.471*'3a. Skor Data'!J75)+(0.681*'3a. Skor Data'!L75)+(1*'3a. Skor Data'!N75)+(0.278*'3a. Skor Data'!T75)," ")</f>
        <v xml:space="preserve"> </v>
      </c>
      <c r="G77" s="58" t="str">
        <f t="shared" si="5"/>
        <v xml:space="preserve"> </v>
      </c>
      <c r="H77" s="58" t="str">
        <f t="shared" si="6"/>
        <v xml:space="preserve"> </v>
      </c>
      <c r="I77" s="77" t="str">
        <f t="shared" si="4"/>
        <v xml:space="preserve"> </v>
      </c>
      <c r="L77" s="51" t="str">
        <f>IF(AND($G77&gt;0,$I77&gt;0.0000001,$C$6=1,$I$5&gt;0),$A77," ")</f>
        <v xml:space="preserve"> </v>
      </c>
      <c r="M77" s="51" t="str">
        <f>IF(AND($G77,$I77&gt;0.0000001,$C$6=1,$I$5&gt;0),"…………..."," ")</f>
        <v xml:space="preserve"> </v>
      </c>
    </row>
    <row r="78" spans="1:13" x14ac:dyDescent="0.2">
      <c r="A78" s="71">
        <v>69</v>
      </c>
      <c r="B78" s="39" t="str">
        <f>IF($C$6=1,'3. Input Data'!B84," ")</f>
        <v xml:space="preserve"> </v>
      </c>
      <c r="C78" s="39" t="str">
        <f>IF($C$6=1,'3. Input Data'!C84," ")</f>
        <v xml:space="preserve"> </v>
      </c>
      <c r="D78" s="58" t="str">
        <f>IF($C$6=1,'3a. Skor Data'!D76," ")</f>
        <v xml:space="preserve"> </v>
      </c>
      <c r="E78" s="58" t="str">
        <f>IF($C$6=1,(0.702*'3a. Skor Data'!F76)+'3a. Skor Data'!H76," ")</f>
        <v xml:space="preserve"> </v>
      </c>
      <c r="F78" s="58" t="str">
        <f>IF($C$6=1,(0.471*'3a. Skor Data'!J76)+(0.681*'3a. Skor Data'!L76)+(1*'3a. Skor Data'!N76)+(0.278*'3a. Skor Data'!T76)," ")</f>
        <v xml:space="preserve"> </v>
      </c>
      <c r="G78" s="58" t="str">
        <f t="shared" si="5"/>
        <v xml:space="preserve"> </v>
      </c>
      <c r="H78" s="58" t="str">
        <f t="shared" si="6"/>
        <v xml:space="preserve"> </v>
      </c>
      <c r="I78" s="77" t="str">
        <f t="shared" si="4"/>
        <v xml:space="preserve"> </v>
      </c>
      <c r="J78" s="51" t="str">
        <f>IF(AND($G78&gt;0,$I78&gt;0.0000001,$C$6=1,$I$5&gt;0),$A78," ")</f>
        <v xml:space="preserve"> </v>
      </c>
      <c r="K78" s="51" t="str">
        <f>IF(AND($G78,$I78&gt;0.0000001,$C$6=1,$I$5&gt;0),"…………..."," ")</f>
        <v xml:space="preserve"> </v>
      </c>
    </row>
    <row r="79" spans="1:13" x14ac:dyDescent="0.2">
      <c r="A79" s="71">
        <v>70</v>
      </c>
      <c r="B79" s="39" t="str">
        <f>IF($C$6=1,'3. Input Data'!B85," ")</f>
        <v xml:space="preserve"> </v>
      </c>
      <c r="C79" s="39" t="str">
        <f>IF($C$6=1,'3. Input Data'!C85," ")</f>
        <v xml:space="preserve"> </v>
      </c>
      <c r="D79" s="58" t="str">
        <f>IF($C$6=1,'3a. Skor Data'!D77," ")</f>
        <v xml:space="preserve"> </v>
      </c>
      <c r="E79" s="58" t="str">
        <f>IF($C$6=1,(0.702*'3a. Skor Data'!F77)+'3a. Skor Data'!H77," ")</f>
        <v xml:space="preserve"> </v>
      </c>
      <c r="F79" s="58" t="str">
        <f>IF($C$6=1,(0.471*'3a. Skor Data'!J77)+(0.681*'3a. Skor Data'!L77)+(1*'3a. Skor Data'!N77)+(0.278*'3a. Skor Data'!T77)," ")</f>
        <v xml:space="preserve"> </v>
      </c>
      <c r="G79" s="58" t="str">
        <f t="shared" si="5"/>
        <v xml:space="preserve"> </v>
      </c>
      <c r="H79" s="58" t="str">
        <f t="shared" si="6"/>
        <v xml:space="preserve"> </v>
      </c>
      <c r="I79" s="77" t="str">
        <f t="shared" si="4"/>
        <v xml:space="preserve"> </v>
      </c>
      <c r="L79" s="51" t="str">
        <f>IF(AND($G79&gt;0,$I79&gt;0.0000001,$C$6=1,$I$5&gt;0),$A79," ")</f>
        <v xml:space="preserve"> </v>
      </c>
      <c r="M79" s="51" t="str">
        <f>IF(AND($G79,$I79&gt;0.0000001,$C$6=1,$I$5&gt;0),"…………..."," ")</f>
        <v xml:space="preserve"> </v>
      </c>
    </row>
    <row r="80" spans="1:13" x14ac:dyDescent="0.2">
      <c r="A80" s="71">
        <v>71</v>
      </c>
      <c r="B80" s="39" t="str">
        <f>IF($C$6=1,'3. Input Data'!B86," ")</f>
        <v xml:space="preserve"> </v>
      </c>
      <c r="C80" s="39" t="str">
        <f>IF($C$6=1,'3. Input Data'!C86," ")</f>
        <v xml:space="preserve"> </v>
      </c>
      <c r="D80" s="58" t="str">
        <f>IF($C$6=1,'3a. Skor Data'!D78," ")</f>
        <v xml:space="preserve"> </v>
      </c>
      <c r="E80" s="58" t="str">
        <f>IF($C$6=1,(0.702*'3a. Skor Data'!F78)+'3a. Skor Data'!H78," ")</f>
        <v xml:space="preserve"> </v>
      </c>
      <c r="F80" s="58" t="str">
        <f>IF($C$6=1,(0.471*'3a. Skor Data'!J78)+(0.681*'3a. Skor Data'!L78)+(1*'3a. Skor Data'!N78)+(0.278*'3a. Skor Data'!T78)," ")</f>
        <v xml:space="preserve"> </v>
      </c>
      <c r="G80" s="58" t="str">
        <f t="shared" si="5"/>
        <v xml:space="preserve"> </v>
      </c>
      <c r="H80" s="58" t="str">
        <f t="shared" si="6"/>
        <v xml:space="preserve"> </v>
      </c>
      <c r="I80" s="77" t="str">
        <f t="shared" si="4"/>
        <v xml:space="preserve"> </v>
      </c>
      <c r="J80" s="51" t="str">
        <f>IF(AND($G80&gt;0,$I80&gt;0.0000001,$C$6=1,$I$5&gt;0),$A80," ")</f>
        <v xml:space="preserve"> </v>
      </c>
      <c r="K80" s="51" t="str">
        <f>IF(AND($G80,$I80&gt;0.0000001,$C$6=1,$I$5&gt;0),"…………..."," ")</f>
        <v xml:space="preserve"> </v>
      </c>
    </row>
    <row r="81" spans="1:13" x14ac:dyDescent="0.2">
      <c r="A81" s="71">
        <v>72</v>
      </c>
      <c r="B81" s="39" t="str">
        <f>IF($C$6=1,'3. Input Data'!B87," ")</f>
        <v xml:space="preserve"> </v>
      </c>
      <c r="C81" s="39" t="str">
        <f>IF($C$6=1,'3. Input Data'!C87," ")</f>
        <v xml:space="preserve"> </v>
      </c>
      <c r="D81" s="58" t="str">
        <f>IF($C$6=1,'3a. Skor Data'!D79," ")</f>
        <v xml:space="preserve"> </v>
      </c>
      <c r="E81" s="58" t="str">
        <f>IF($C$6=1,(0.702*'3a. Skor Data'!F79)+'3a. Skor Data'!H79," ")</f>
        <v xml:space="preserve"> </v>
      </c>
      <c r="F81" s="58" t="str">
        <f>IF($C$6=1,(0.471*'3a. Skor Data'!J79)+(0.681*'3a. Skor Data'!L79)+(1*'3a. Skor Data'!N79)+(0.278*'3a. Skor Data'!T79)," ")</f>
        <v xml:space="preserve"> </v>
      </c>
      <c r="G81" s="58" t="str">
        <f t="shared" si="5"/>
        <v xml:space="preserve"> </v>
      </c>
      <c r="H81" s="58" t="str">
        <f t="shared" si="6"/>
        <v xml:space="preserve"> </v>
      </c>
      <c r="I81" s="77" t="str">
        <f t="shared" si="4"/>
        <v xml:space="preserve"> </v>
      </c>
      <c r="L81" s="51" t="str">
        <f>IF(AND($G81&gt;0,$I81&gt;0.0000001,$C$6=1,$I$5&gt;0),$A81," ")</f>
        <v xml:space="preserve"> </v>
      </c>
      <c r="M81" s="51" t="str">
        <f>IF(AND($G81,$I81&gt;0.0000001,$C$6=1,$I$5&gt;0),"…………..."," ")</f>
        <v xml:space="preserve"> </v>
      </c>
    </row>
    <row r="82" spans="1:13" x14ac:dyDescent="0.2">
      <c r="A82" s="71">
        <v>73</v>
      </c>
      <c r="B82" s="39" t="str">
        <f>IF($C$6=1,'3. Input Data'!B88," ")</f>
        <v xml:space="preserve"> </v>
      </c>
      <c r="C82" s="39" t="str">
        <f>IF($C$6=1,'3. Input Data'!C88," ")</f>
        <v xml:space="preserve"> </v>
      </c>
      <c r="D82" s="58" t="str">
        <f>IF($C$6=1,'3a. Skor Data'!D80," ")</f>
        <v xml:space="preserve"> </v>
      </c>
      <c r="E82" s="58" t="str">
        <f>IF($C$6=1,(0.702*'3a. Skor Data'!F80)+'3a. Skor Data'!H80," ")</f>
        <v xml:space="preserve"> </v>
      </c>
      <c r="F82" s="58" t="str">
        <f>IF($C$6=1,(0.471*'3a. Skor Data'!J80)+(0.681*'3a. Skor Data'!L80)+(1*'3a. Skor Data'!N80)+(0.278*'3a. Skor Data'!T80)," ")</f>
        <v xml:space="preserve"> </v>
      </c>
      <c r="G82" s="58" t="str">
        <f t="shared" si="5"/>
        <v xml:space="preserve"> </v>
      </c>
      <c r="H82" s="58" t="str">
        <f t="shared" si="6"/>
        <v xml:space="preserve"> </v>
      </c>
      <c r="I82" s="77" t="str">
        <f t="shared" si="4"/>
        <v xml:space="preserve"> </v>
      </c>
      <c r="J82" s="51" t="str">
        <f>IF(AND($G82&gt;0,$I82&gt;0.0000001,$C$6=1,$I$5&gt;0),$A82," ")</f>
        <v xml:space="preserve"> </v>
      </c>
      <c r="K82" s="51" t="str">
        <f>IF(AND($G82,$I82&gt;0.0000001,$C$6=1,$I$5&gt;0),"…………..."," ")</f>
        <v xml:space="preserve"> </v>
      </c>
    </row>
    <row r="83" spans="1:13" x14ac:dyDescent="0.2">
      <c r="A83" s="71">
        <v>74</v>
      </c>
      <c r="B83" s="39" t="str">
        <f>IF($C$6=1,'3. Input Data'!B89," ")</f>
        <v xml:space="preserve"> </v>
      </c>
      <c r="C83" s="39" t="str">
        <f>IF($C$6=1,'3. Input Data'!C89," ")</f>
        <v xml:space="preserve"> </v>
      </c>
      <c r="D83" s="58" t="str">
        <f>IF($C$6=1,'3a. Skor Data'!D81," ")</f>
        <v xml:space="preserve"> </v>
      </c>
      <c r="E83" s="58" t="str">
        <f>IF($C$6=1,(0.702*'3a. Skor Data'!F81)+'3a. Skor Data'!H81," ")</f>
        <v xml:space="preserve"> </v>
      </c>
      <c r="F83" s="58" t="str">
        <f>IF($C$6=1,(0.471*'3a. Skor Data'!J81)+(0.681*'3a. Skor Data'!L81)+(1*'3a. Skor Data'!N81)+(0.278*'3a. Skor Data'!T81)," ")</f>
        <v xml:space="preserve"> </v>
      </c>
      <c r="G83" s="58" t="str">
        <f t="shared" si="5"/>
        <v xml:space="preserve"> </v>
      </c>
      <c r="H83" s="58" t="str">
        <f t="shared" si="6"/>
        <v xml:space="preserve"> </v>
      </c>
      <c r="I83" s="77" t="str">
        <f t="shared" si="4"/>
        <v xml:space="preserve"> </v>
      </c>
      <c r="L83" s="51" t="str">
        <f>IF(AND($G83&gt;0,$I83&gt;0.0000001,$C$6=1,$I$5&gt;0),$A83," ")</f>
        <v xml:space="preserve"> </v>
      </c>
      <c r="M83" s="51" t="str">
        <f>IF(AND($G83,$I83&gt;0.0000001,$C$6=1,$I$5&gt;0),"…………..."," ")</f>
        <v xml:space="preserve"> </v>
      </c>
    </row>
    <row r="84" spans="1:13" x14ac:dyDescent="0.2">
      <c r="A84" s="71">
        <v>75</v>
      </c>
      <c r="B84" s="39" t="str">
        <f>IF($C$6=1,'3. Input Data'!B90," ")</f>
        <v xml:space="preserve"> </v>
      </c>
      <c r="C84" s="39" t="str">
        <f>IF($C$6=1,'3. Input Data'!C90," ")</f>
        <v xml:space="preserve"> </v>
      </c>
      <c r="D84" s="58" t="str">
        <f>IF($C$6=1,'3a. Skor Data'!D82," ")</f>
        <v xml:space="preserve"> </v>
      </c>
      <c r="E84" s="58" t="str">
        <f>IF($C$6=1,(0.702*'3a. Skor Data'!F82)+'3a. Skor Data'!H82," ")</f>
        <v xml:space="preserve"> </v>
      </c>
      <c r="F84" s="58" t="str">
        <f>IF($C$6=1,(0.471*'3a. Skor Data'!J82)+(0.681*'3a. Skor Data'!L82)+(1*'3a. Skor Data'!N82)+(0.278*'3a. Skor Data'!T82)," ")</f>
        <v xml:space="preserve"> </v>
      </c>
      <c r="G84" s="58" t="str">
        <f t="shared" si="5"/>
        <v xml:space="preserve"> </v>
      </c>
      <c r="H84" s="58" t="str">
        <f t="shared" si="6"/>
        <v xml:space="preserve"> </v>
      </c>
      <c r="I84" s="77" t="str">
        <f t="shared" si="4"/>
        <v xml:space="preserve"> </v>
      </c>
      <c r="J84" s="51" t="str">
        <f>IF(AND($G84&gt;0,$I84&gt;0.0000001,$C$6=1,$I$5&gt;0),$A84," ")</f>
        <v xml:space="preserve"> </v>
      </c>
      <c r="K84" s="51" t="str">
        <f>IF(AND($G84,$I84&gt;0.0000001,$C$6=1,$I$5&gt;0),"…………..."," ")</f>
        <v xml:space="preserve"> </v>
      </c>
    </row>
    <row r="85" spans="1:13" x14ac:dyDescent="0.2">
      <c r="A85" s="71">
        <v>76</v>
      </c>
      <c r="B85" s="39" t="str">
        <f>IF($C$6=1,'3. Input Data'!B91," ")</f>
        <v xml:space="preserve"> </v>
      </c>
      <c r="C85" s="39" t="str">
        <f>IF($C$6=1,'3. Input Data'!C91," ")</f>
        <v xml:space="preserve"> </v>
      </c>
      <c r="D85" s="58" t="str">
        <f>IF($C$6=1,'3a. Skor Data'!D83," ")</f>
        <v xml:space="preserve"> </v>
      </c>
      <c r="E85" s="58" t="str">
        <f>IF($C$6=1,(0.702*'3a. Skor Data'!F83)+'3a. Skor Data'!H83," ")</f>
        <v xml:space="preserve"> </v>
      </c>
      <c r="F85" s="58" t="str">
        <f>IF($C$6=1,(0.471*'3a. Skor Data'!J83)+(0.681*'3a. Skor Data'!L83)+(1*'3a. Skor Data'!N83)+(0.278*'3a. Skor Data'!T83)," ")</f>
        <v xml:space="preserve"> </v>
      </c>
      <c r="G85" s="58" t="str">
        <f t="shared" si="5"/>
        <v xml:space="preserve"> </v>
      </c>
      <c r="H85" s="58" t="str">
        <f t="shared" si="6"/>
        <v xml:space="preserve"> </v>
      </c>
      <c r="I85" s="77" t="str">
        <f t="shared" ref="I85:I148" si="7">IF(AND($C$6=1,$I$5&gt;0.0001),(G85/$G$3)*$I$5," ")</f>
        <v xml:space="preserve"> </v>
      </c>
      <c r="L85" s="51" t="str">
        <f>IF(AND($G85&gt;0,$I85&gt;0.0000001,$C$6=1,$I$5&gt;0),$A85," ")</f>
        <v xml:space="preserve"> </v>
      </c>
      <c r="M85" s="51" t="str">
        <f>IF(AND($G85,$I85&gt;0.0000001,$C$6=1,$I$5&gt;0),"…………..."," ")</f>
        <v xml:space="preserve"> </v>
      </c>
    </row>
    <row r="86" spans="1:13" x14ac:dyDescent="0.2">
      <c r="A86" s="71">
        <v>77</v>
      </c>
      <c r="B86" s="39" t="str">
        <f>IF($C$6=1,'3. Input Data'!B92," ")</f>
        <v xml:space="preserve"> </v>
      </c>
      <c r="C86" s="39" t="str">
        <f>IF($C$6=1,'3. Input Data'!C92," ")</f>
        <v xml:space="preserve"> </v>
      </c>
      <c r="D86" s="58" t="str">
        <f>IF($C$6=1,'3a. Skor Data'!D84," ")</f>
        <v xml:space="preserve"> </v>
      </c>
      <c r="E86" s="58" t="str">
        <f>IF($C$6=1,(0.702*'3a. Skor Data'!F84)+'3a. Skor Data'!H84," ")</f>
        <v xml:space="preserve"> </v>
      </c>
      <c r="F86" s="58" t="str">
        <f>IF($C$6=1,(0.471*'3a. Skor Data'!J84)+(0.681*'3a. Skor Data'!L84)+(1*'3a. Skor Data'!N84)+(0.278*'3a. Skor Data'!T84)," ")</f>
        <v xml:space="preserve"> </v>
      </c>
      <c r="G86" s="58" t="str">
        <f t="shared" si="5"/>
        <v xml:space="preserve"> </v>
      </c>
      <c r="H86" s="58" t="str">
        <f t="shared" si="6"/>
        <v xml:space="preserve"> </v>
      </c>
      <c r="I86" s="77" t="str">
        <f t="shared" si="7"/>
        <v xml:space="preserve"> </v>
      </c>
      <c r="J86" s="51" t="str">
        <f>IF(AND($G86&gt;0,$I86&gt;0.0000001,$C$6=1,$I$5&gt;0),$A86," ")</f>
        <v xml:space="preserve"> </v>
      </c>
      <c r="K86" s="51" t="str">
        <f>IF(AND($G86,$I86&gt;0.0000001,$C$6=1,$I$5&gt;0),"…………..."," ")</f>
        <v xml:space="preserve"> </v>
      </c>
    </row>
    <row r="87" spans="1:13" x14ac:dyDescent="0.2">
      <c r="A87" s="71">
        <v>78</v>
      </c>
      <c r="B87" s="39" t="str">
        <f>IF($C$6=1,'3. Input Data'!B93," ")</f>
        <v xml:space="preserve"> </v>
      </c>
      <c r="C87" s="39" t="str">
        <f>IF($C$6=1,'3. Input Data'!C93," ")</f>
        <v xml:space="preserve"> </v>
      </c>
      <c r="D87" s="58" t="str">
        <f>IF($C$6=1,'3a. Skor Data'!D85," ")</f>
        <v xml:space="preserve"> </v>
      </c>
      <c r="E87" s="58" t="str">
        <f>IF($C$6=1,(0.702*'3a. Skor Data'!F85)+'3a. Skor Data'!H85," ")</f>
        <v xml:space="preserve"> </v>
      </c>
      <c r="F87" s="58" t="str">
        <f>IF($C$6=1,(0.471*'3a. Skor Data'!J85)+(0.681*'3a. Skor Data'!L85)+(1*'3a. Skor Data'!N85)+(0.278*'3a. Skor Data'!T85)," ")</f>
        <v xml:space="preserve"> </v>
      </c>
      <c r="G87" s="58" t="str">
        <f t="shared" si="5"/>
        <v xml:space="preserve"> </v>
      </c>
      <c r="H87" s="58" t="str">
        <f t="shared" si="6"/>
        <v xml:space="preserve"> </v>
      </c>
      <c r="I87" s="77" t="str">
        <f t="shared" si="7"/>
        <v xml:space="preserve"> </v>
      </c>
      <c r="L87" s="51" t="str">
        <f>IF(AND($G87&gt;0,$I87&gt;0.0000001,$C$6=1,$I$5&gt;0),$A87," ")</f>
        <v xml:space="preserve"> </v>
      </c>
      <c r="M87" s="51" t="str">
        <f>IF(AND($G87,$I87&gt;0.0000001,$C$6=1,$I$5&gt;0),"…………..."," ")</f>
        <v xml:space="preserve"> </v>
      </c>
    </row>
    <row r="88" spans="1:13" x14ac:dyDescent="0.2">
      <c r="A88" s="71">
        <v>79</v>
      </c>
      <c r="B88" s="39" t="str">
        <f>IF($C$6=1,'3. Input Data'!B94," ")</f>
        <v xml:space="preserve"> </v>
      </c>
      <c r="C88" s="39" t="str">
        <f>IF($C$6=1,'3. Input Data'!C94," ")</f>
        <v xml:space="preserve"> </v>
      </c>
      <c r="D88" s="58" t="str">
        <f>IF($C$6=1,'3a. Skor Data'!D86," ")</f>
        <v xml:space="preserve"> </v>
      </c>
      <c r="E88" s="58" t="str">
        <f>IF($C$6=1,(0.702*'3a. Skor Data'!F86)+'3a. Skor Data'!H86," ")</f>
        <v xml:space="preserve"> </v>
      </c>
      <c r="F88" s="58" t="str">
        <f>IF($C$6=1,(0.471*'3a. Skor Data'!J86)+(0.681*'3a. Skor Data'!L86)+(1*'3a. Skor Data'!N86)+(0.278*'3a. Skor Data'!T86)," ")</f>
        <v xml:space="preserve"> </v>
      </c>
      <c r="G88" s="58" t="str">
        <f t="shared" si="5"/>
        <v xml:space="preserve"> </v>
      </c>
      <c r="H88" s="58" t="str">
        <f t="shared" si="6"/>
        <v xml:space="preserve"> </v>
      </c>
      <c r="I88" s="77" t="str">
        <f t="shared" si="7"/>
        <v xml:space="preserve"> </v>
      </c>
      <c r="J88" s="51" t="str">
        <f>IF(AND($G88&gt;0,$I88&gt;0.0000001,$C$6=1,$I$5&gt;0),$A88," ")</f>
        <v xml:space="preserve"> </v>
      </c>
      <c r="K88" s="51" t="str">
        <f>IF(AND($G88,$I88&gt;0.0000001,$C$6=1,$I$5&gt;0),"…………..."," ")</f>
        <v xml:space="preserve"> </v>
      </c>
    </row>
    <row r="89" spans="1:13" x14ac:dyDescent="0.2">
      <c r="A89" s="71">
        <v>80</v>
      </c>
      <c r="B89" s="39" t="str">
        <f>IF($C$6=1,'3. Input Data'!B95," ")</f>
        <v xml:space="preserve"> </v>
      </c>
      <c r="C89" s="39" t="str">
        <f>IF($C$6=1,'3. Input Data'!C95," ")</f>
        <v xml:space="preserve"> </v>
      </c>
      <c r="D89" s="58" t="str">
        <f>IF($C$6=1,'3a. Skor Data'!D87," ")</f>
        <v xml:space="preserve"> </v>
      </c>
      <c r="E89" s="58" t="str">
        <f>IF($C$6=1,(0.702*'3a. Skor Data'!F87)+'3a. Skor Data'!H87," ")</f>
        <v xml:space="preserve"> </v>
      </c>
      <c r="F89" s="58" t="str">
        <f>IF($C$6=1,(0.471*'3a. Skor Data'!J87)+(0.681*'3a. Skor Data'!L87)+(1*'3a. Skor Data'!N87)+(0.278*'3a. Skor Data'!T87)," ")</f>
        <v xml:space="preserve"> </v>
      </c>
      <c r="G89" s="58" t="str">
        <f t="shared" si="5"/>
        <v xml:space="preserve"> </v>
      </c>
      <c r="H89" s="58" t="str">
        <f t="shared" si="6"/>
        <v xml:space="preserve"> </v>
      </c>
      <c r="I89" s="77" t="str">
        <f t="shared" si="7"/>
        <v xml:space="preserve"> </v>
      </c>
      <c r="L89" s="51" t="str">
        <f>IF(AND($G89&gt;0,$I89&gt;0.0000001,$C$6=1,$I$5&gt;0),$A89," ")</f>
        <v xml:space="preserve"> </v>
      </c>
      <c r="M89" s="51" t="str">
        <f>IF(AND($G89,$I89&gt;0.0000001,$C$6=1,$I$5&gt;0),"…………..."," ")</f>
        <v xml:space="preserve"> </v>
      </c>
    </row>
    <row r="90" spans="1:13" x14ac:dyDescent="0.2">
      <c r="A90" s="71">
        <v>81</v>
      </c>
      <c r="B90" s="39" t="str">
        <f>IF($C$6=1,'3. Input Data'!B96," ")</f>
        <v xml:space="preserve"> </v>
      </c>
      <c r="C90" s="39" t="str">
        <f>IF($C$6=1,'3. Input Data'!C96," ")</f>
        <v xml:space="preserve"> </v>
      </c>
      <c r="D90" s="58" t="str">
        <f>IF($C$6=1,'3a. Skor Data'!D88," ")</f>
        <v xml:space="preserve"> </v>
      </c>
      <c r="E90" s="58" t="str">
        <f>IF($C$6=1,(0.702*'3a. Skor Data'!F88)+'3a. Skor Data'!H88," ")</f>
        <v xml:space="preserve"> </v>
      </c>
      <c r="F90" s="58" t="str">
        <f>IF($C$6=1,(0.471*'3a. Skor Data'!J88)+(0.681*'3a. Skor Data'!L88)+(1*'3a. Skor Data'!N88)+(0.278*'3a. Skor Data'!T88)," ")</f>
        <v xml:space="preserve"> </v>
      </c>
      <c r="G90" s="58" t="str">
        <f t="shared" si="5"/>
        <v xml:space="preserve"> </v>
      </c>
      <c r="H90" s="58" t="str">
        <f t="shared" si="6"/>
        <v xml:space="preserve"> </v>
      </c>
      <c r="I90" s="77" t="str">
        <f t="shared" si="7"/>
        <v xml:space="preserve"> </v>
      </c>
      <c r="J90" s="51" t="str">
        <f>IF(AND($G90&gt;0,$I90&gt;0.0000001,$C$6=1,$I$5&gt;0),$A90," ")</f>
        <v xml:space="preserve"> </v>
      </c>
      <c r="K90" s="51" t="str">
        <f>IF(AND($G90,$I90&gt;0.0000001,$C$6=1,$I$5&gt;0),"…………..."," ")</f>
        <v xml:space="preserve"> </v>
      </c>
    </row>
    <row r="91" spans="1:13" x14ac:dyDescent="0.2">
      <c r="A91" s="71">
        <v>82</v>
      </c>
      <c r="B91" s="39" t="str">
        <f>IF($C$6=1,'3. Input Data'!B97," ")</f>
        <v xml:space="preserve"> </v>
      </c>
      <c r="C91" s="39" t="str">
        <f>IF($C$6=1,'3. Input Data'!C97," ")</f>
        <v xml:space="preserve"> </v>
      </c>
      <c r="D91" s="58" t="str">
        <f>IF($C$6=1,'3a. Skor Data'!D89," ")</f>
        <v xml:space="preserve"> </v>
      </c>
      <c r="E91" s="58" t="str">
        <f>IF($C$6=1,(0.702*'3a. Skor Data'!F89)+'3a. Skor Data'!H89," ")</f>
        <v xml:space="preserve"> </v>
      </c>
      <c r="F91" s="58" t="str">
        <f>IF($C$6=1,(0.471*'3a. Skor Data'!J89)+(0.681*'3a. Skor Data'!L89)+(1*'3a. Skor Data'!N89)+(0.278*'3a. Skor Data'!T89)," ")</f>
        <v xml:space="preserve"> </v>
      </c>
      <c r="G91" s="58" t="str">
        <f t="shared" si="5"/>
        <v xml:space="preserve"> </v>
      </c>
      <c r="H91" s="58" t="str">
        <f t="shared" si="6"/>
        <v xml:space="preserve"> </v>
      </c>
      <c r="I91" s="77" t="str">
        <f t="shared" si="7"/>
        <v xml:space="preserve"> </v>
      </c>
      <c r="L91" s="51" t="str">
        <f>IF(AND($G91&gt;0,$I91&gt;0.0000001,$C$6=1,$I$5&gt;0),$A91," ")</f>
        <v xml:space="preserve"> </v>
      </c>
      <c r="M91" s="51" t="str">
        <f>IF(AND($G91,$I91&gt;0.0000001,$C$6=1,$I$5&gt;0),"…………..."," ")</f>
        <v xml:space="preserve"> </v>
      </c>
    </row>
    <row r="92" spans="1:13" x14ac:dyDescent="0.2">
      <c r="A92" s="71">
        <v>83</v>
      </c>
      <c r="B92" s="39" t="str">
        <f>IF($C$6=1,'3. Input Data'!B98," ")</f>
        <v xml:space="preserve"> </v>
      </c>
      <c r="C92" s="39" t="str">
        <f>IF($C$6=1,'3. Input Data'!C98," ")</f>
        <v xml:space="preserve"> </v>
      </c>
      <c r="D92" s="58" t="str">
        <f>IF($C$6=1,'3a. Skor Data'!D90," ")</f>
        <v xml:space="preserve"> </v>
      </c>
      <c r="E92" s="58" t="str">
        <f>IF($C$6=1,(0.702*'3a. Skor Data'!F90)+'3a. Skor Data'!H90," ")</f>
        <v xml:space="preserve"> </v>
      </c>
      <c r="F92" s="58" t="str">
        <f>IF($C$6=1,(0.471*'3a. Skor Data'!J90)+(0.681*'3a. Skor Data'!L90)+(1*'3a. Skor Data'!N90)+(0.278*'3a. Skor Data'!T90)," ")</f>
        <v xml:space="preserve"> </v>
      </c>
      <c r="G92" s="58" t="str">
        <f t="shared" si="5"/>
        <v xml:space="preserve"> </v>
      </c>
      <c r="H92" s="58" t="str">
        <f t="shared" si="6"/>
        <v xml:space="preserve"> </v>
      </c>
      <c r="I92" s="77" t="str">
        <f t="shared" si="7"/>
        <v xml:space="preserve"> </v>
      </c>
      <c r="J92" s="51" t="str">
        <f>IF(AND($G92&gt;0,$I92&gt;0.0000001,$C$6=1,$I$5&gt;0),$A92," ")</f>
        <v xml:space="preserve"> </v>
      </c>
      <c r="K92" s="51" t="str">
        <f>IF(AND($G92,$I92&gt;0.0000001,$C$6=1,$I$5&gt;0),"…………..."," ")</f>
        <v xml:space="preserve"> </v>
      </c>
    </row>
    <row r="93" spans="1:13" x14ac:dyDescent="0.2">
      <c r="A93" s="71">
        <v>84</v>
      </c>
      <c r="B93" s="39" t="str">
        <f>IF($C$6=1,'3. Input Data'!B99," ")</f>
        <v xml:space="preserve"> </v>
      </c>
      <c r="C93" s="39" t="str">
        <f>IF($C$6=1,'3. Input Data'!C99," ")</f>
        <v xml:space="preserve"> </v>
      </c>
      <c r="D93" s="58" t="str">
        <f>IF($C$6=1,'3a. Skor Data'!D91," ")</f>
        <v xml:space="preserve"> </v>
      </c>
      <c r="E93" s="58" t="str">
        <f>IF($C$6=1,(0.702*'3a. Skor Data'!F91)+'3a. Skor Data'!H91," ")</f>
        <v xml:space="preserve"> </v>
      </c>
      <c r="F93" s="58" t="str">
        <f>IF($C$6=1,(0.471*'3a. Skor Data'!J91)+(0.681*'3a. Skor Data'!L91)+(1*'3a. Skor Data'!N91)+(0.278*'3a. Skor Data'!T91)," ")</f>
        <v xml:space="preserve"> </v>
      </c>
      <c r="G93" s="58" t="str">
        <f t="shared" si="5"/>
        <v xml:space="preserve"> </v>
      </c>
      <c r="H93" s="58" t="str">
        <f t="shared" si="6"/>
        <v xml:space="preserve"> </v>
      </c>
      <c r="I93" s="77" t="str">
        <f t="shared" si="7"/>
        <v xml:space="preserve"> </v>
      </c>
      <c r="L93" s="51" t="str">
        <f>IF(AND($G93&gt;0,$I93&gt;0.0000001,$C$6=1,$I$5&gt;0),$A93," ")</f>
        <v xml:space="preserve"> </v>
      </c>
      <c r="M93" s="51" t="str">
        <f>IF(AND($G93,$I93&gt;0.0000001,$C$6=1,$I$5&gt;0),"…………..."," ")</f>
        <v xml:space="preserve"> </v>
      </c>
    </row>
    <row r="94" spans="1:13" x14ac:dyDescent="0.2">
      <c r="A94" s="71">
        <v>85</v>
      </c>
      <c r="B94" s="39" t="str">
        <f>IF($C$6=1,'3. Input Data'!B100," ")</f>
        <v xml:space="preserve"> </v>
      </c>
      <c r="C94" s="39" t="str">
        <f>IF($C$6=1,'3. Input Data'!C100," ")</f>
        <v xml:space="preserve"> </v>
      </c>
      <c r="D94" s="58" t="str">
        <f>IF($C$6=1,'3a. Skor Data'!D92," ")</f>
        <v xml:space="preserve"> </v>
      </c>
      <c r="E94" s="58" t="str">
        <f>IF($C$6=1,(0.702*'3a. Skor Data'!F92)+'3a. Skor Data'!H92," ")</f>
        <v xml:space="preserve"> </v>
      </c>
      <c r="F94" s="58" t="str">
        <f>IF($C$6=1,(0.471*'3a. Skor Data'!J92)+(0.681*'3a. Skor Data'!L92)+(1*'3a. Skor Data'!N92)+(0.278*'3a. Skor Data'!T92)," ")</f>
        <v xml:space="preserve"> </v>
      </c>
      <c r="G94" s="58" t="str">
        <f t="shared" si="5"/>
        <v xml:space="preserve"> </v>
      </c>
      <c r="H94" s="58" t="str">
        <f t="shared" si="6"/>
        <v xml:space="preserve"> </v>
      </c>
      <c r="I94" s="77" t="str">
        <f t="shared" si="7"/>
        <v xml:space="preserve"> </v>
      </c>
      <c r="J94" s="51" t="str">
        <f>IF(AND($G94&gt;0,$I94&gt;0.0000001,$C$6=1,$I$5&gt;0),$A94," ")</f>
        <v xml:space="preserve"> </v>
      </c>
      <c r="K94" s="51" t="str">
        <f>IF(AND($G94,$I94&gt;0.0000001,$C$6=1,$I$5&gt;0),"…………..."," ")</f>
        <v xml:space="preserve"> </v>
      </c>
    </row>
    <row r="95" spans="1:13" x14ac:dyDescent="0.2">
      <c r="A95" s="71">
        <v>86</v>
      </c>
      <c r="B95" s="39" t="str">
        <f>IF($C$6=1,'3. Input Data'!B101," ")</f>
        <v xml:space="preserve"> </v>
      </c>
      <c r="C95" s="39" t="str">
        <f>IF($C$6=1,'3. Input Data'!C101," ")</f>
        <v xml:space="preserve"> </v>
      </c>
      <c r="D95" s="58" t="str">
        <f>IF($C$6=1,'3a. Skor Data'!D93," ")</f>
        <v xml:space="preserve"> </v>
      </c>
      <c r="E95" s="58" t="str">
        <f>IF($C$6=1,(0.702*'3a. Skor Data'!F93)+'3a. Skor Data'!H93," ")</f>
        <v xml:space="preserve"> </v>
      </c>
      <c r="F95" s="58" t="str">
        <f>IF($C$6=1,(0.471*'3a. Skor Data'!J93)+(0.681*'3a. Skor Data'!L93)+(1*'3a. Skor Data'!N93)+(0.278*'3a. Skor Data'!T93)," ")</f>
        <v xml:space="preserve"> </v>
      </c>
      <c r="G95" s="58" t="str">
        <f t="shared" si="5"/>
        <v xml:space="preserve"> </v>
      </c>
      <c r="H95" s="58" t="str">
        <f t="shared" si="6"/>
        <v xml:space="preserve"> </v>
      </c>
      <c r="I95" s="77" t="str">
        <f t="shared" si="7"/>
        <v xml:space="preserve"> </v>
      </c>
      <c r="L95" s="51" t="str">
        <f>IF(AND($G95&gt;0,$I95&gt;0.0000001,$C$6=1,$I$5&gt;0),$A95," ")</f>
        <v xml:space="preserve"> </v>
      </c>
      <c r="M95" s="51" t="str">
        <f>IF(AND($G95,$I95&gt;0.0000001,$C$6=1,$I$5&gt;0),"…………..."," ")</f>
        <v xml:space="preserve"> </v>
      </c>
    </row>
    <row r="96" spans="1:13" x14ac:dyDescent="0.2">
      <c r="A96" s="71">
        <v>87</v>
      </c>
      <c r="B96" s="39" t="str">
        <f>IF($C$6=1,'3. Input Data'!B102," ")</f>
        <v xml:space="preserve"> </v>
      </c>
      <c r="C96" s="39" t="str">
        <f>IF($C$6=1,'3. Input Data'!C102," ")</f>
        <v xml:space="preserve"> </v>
      </c>
      <c r="D96" s="58" t="str">
        <f>IF($C$6=1,'3a. Skor Data'!D94," ")</f>
        <v xml:space="preserve"> </v>
      </c>
      <c r="E96" s="58" t="str">
        <f>IF($C$6=1,(0.702*'3a. Skor Data'!F94)+'3a. Skor Data'!H94," ")</f>
        <v xml:space="preserve"> </v>
      </c>
      <c r="F96" s="58" t="str">
        <f>IF($C$6=1,(0.471*'3a. Skor Data'!J94)+(0.681*'3a. Skor Data'!L94)+(1*'3a. Skor Data'!N94)+(0.278*'3a. Skor Data'!T94)," ")</f>
        <v xml:space="preserve"> </v>
      </c>
      <c r="G96" s="58" t="str">
        <f t="shared" si="5"/>
        <v xml:space="preserve"> </v>
      </c>
      <c r="H96" s="58" t="str">
        <f t="shared" si="6"/>
        <v xml:space="preserve"> </v>
      </c>
      <c r="I96" s="77" t="str">
        <f t="shared" si="7"/>
        <v xml:space="preserve"> </v>
      </c>
      <c r="J96" s="51" t="str">
        <f>IF(AND($G96&gt;0,$I96&gt;0.0000001,$C$6=1,$I$5&gt;0),$A96," ")</f>
        <v xml:space="preserve"> </v>
      </c>
      <c r="K96" s="51" t="str">
        <f>IF(AND($G96,$I96&gt;0.0000001,$C$6=1,$I$5&gt;0),"…………..."," ")</f>
        <v xml:space="preserve"> </v>
      </c>
    </row>
    <row r="97" spans="1:13" x14ac:dyDescent="0.2">
      <c r="A97" s="71">
        <v>88</v>
      </c>
      <c r="B97" s="39" t="str">
        <f>IF($C$6=1,'3. Input Data'!B103," ")</f>
        <v xml:space="preserve"> </v>
      </c>
      <c r="C97" s="39" t="str">
        <f>IF($C$6=1,'3. Input Data'!C103," ")</f>
        <v xml:space="preserve"> </v>
      </c>
      <c r="D97" s="58" t="str">
        <f>IF($C$6=1,'3a. Skor Data'!D95," ")</f>
        <v xml:space="preserve"> </v>
      </c>
      <c r="E97" s="58" t="str">
        <f>IF($C$6=1,(0.702*'3a. Skor Data'!F95)+'3a. Skor Data'!H95," ")</f>
        <v xml:space="preserve"> </v>
      </c>
      <c r="F97" s="58" t="str">
        <f>IF($C$6=1,(0.471*'3a. Skor Data'!J95)+(0.681*'3a. Skor Data'!L95)+(1*'3a. Skor Data'!N95)+(0.278*'3a. Skor Data'!T95)," ")</f>
        <v xml:space="preserve"> </v>
      </c>
      <c r="G97" s="58" t="str">
        <f t="shared" si="5"/>
        <v xml:space="preserve"> </v>
      </c>
      <c r="H97" s="58" t="str">
        <f t="shared" si="6"/>
        <v xml:space="preserve"> </v>
      </c>
      <c r="I97" s="77" t="str">
        <f t="shared" si="7"/>
        <v xml:space="preserve"> </v>
      </c>
      <c r="L97" s="51" t="str">
        <f>IF(AND($G97&gt;0,$I97&gt;0.0000001,$C$6=1,$I$5&gt;0),$A97," ")</f>
        <v xml:space="preserve"> </v>
      </c>
      <c r="M97" s="51" t="str">
        <f>IF(AND($G97,$I97&gt;0.0000001,$C$6=1,$I$5&gt;0),"…………..."," ")</f>
        <v xml:space="preserve"> </v>
      </c>
    </row>
    <row r="98" spans="1:13" x14ac:dyDescent="0.2">
      <c r="A98" s="71">
        <v>89</v>
      </c>
      <c r="B98" s="39" t="str">
        <f>IF($C$6=1,'3. Input Data'!B104," ")</f>
        <v xml:space="preserve"> </v>
      </c>
      <c r="C98" s="39" t="str">
        <f>IF($C$6=1,'3. Input Data'!C104," ")</f>
        <v xml:space="preserve"> </v>
      </c>
      <c r="D98" s="58" t="str">
        <f>IF($C$6=1,'3a. Skor Data'!D96," ")</f>
        <v xml:space="preserve"> </v>
      </c>
      <c r="E98" s="58" t="str">
        <f>IF($C$6=1,(0.702*'3a. Skor Data'!F96)+'3a. Skor Data'!H96," ")</f>
        <v xml:space="preserve"> </v>
      </c>
      <c r="F98" s="58" t="str">
        <f>IF($C$6=1,(0.471*'3a. Skor Data'!J96)+(0.681*'3a. Skor Data'!L96)+(1*'3a. Skor Data'!N96)+(0.278*'3a. Skor Data'!T96)," ")</f>
        <v xml:space="preserve"> </v>
      </c>
      <c r="G98" s="58" t="str">
        <f t="shared" si="5"/>
        <v xml:space="preserve"> </v>
      </c>
      <c r="H98" s="58" t="str">
        <f t="shared" si="6"/>
        <v xml:space="preserve"> </v>
      </c>
      <c r="I98" s="77" t="str">
        <f t="shared" si="7"/>
        <v xml:space="preserve"> </v>
      </c>
      <c r="J98" s="51" t="str">
        <f>IF(AND($G98&gt;0,$I98&gt;0.0000001,$C$6=1,$I$5&gt;0),$A98," ")</f>
        <v xml:space="preserve"> </v>
      </c>
      <c r="K98" s="51" t="str">
        <f>IF(AND($G98,$I98&gt;0.0000001,$C$6=1,$I$5&gt;0),"…………..."," ")</f>
        <v xml:space="preserve"> </v>
      </c>
    </row>
    <row r="99" spans="1:13" x14ac:dyDescent="0.2">
      <c r="A99" s="71">
        <v>90</v>
      </c>
      <c r="B99" s="39" t="str">
        <f>IF($C$6=1,'3. Input Data'!B105," ")</f>
        <v xml:space="preserve"> </v>
      </c>
      <c r="C99" s="39" t="str">
        <f>IF($C$6=1,'3. Input Data'!C105," ")</f>
        <v xml:space="preserve"> </v>
      </c>
      <c r="D99" s="58" t="str">
        <f>IF($C$6=1,'3a. Skor Data'!D97," ")</f>
        <v xml:space="preserve"> </v>
      </c>
      <c r="E99" s="58" t="str">
        <f>IF($C$6=1,(0.702*'3a. Skor Data'!F97)+'3a. Skor Data'!H97," ")</f>
        <v xml:space="preserve"> </v>
      </c>
      <c r="F99" s="58" t="str">
        <f>IF($C$6=1,(0.471*'3a. Skor Data'!J97)+(0.681*'3a. Skor Data'!L97)+(1*'3a. Skor Data'!N97)+(0.278*'3a. Skor Data'!T97)," ")</f>
        <v xml:space="preserve"> </v>
      </c>
      <c r="G99" s="58" t="str">
        <f t="shared" si="5"/>
        <v xml:space="preserve"> </v>
      </c>
      <c r="H99" s="58" t="str">
        <f t="shared" si="6"/>
        <v xml:space="preserve"> </v>
      </c>
      <c r="I99" s="77" t="str">
        <f t="shared" si="7"/>
        <v xml:space="preserve"> </v>
      </c>
      <c r="L99" s="51" t="str">
        <f>IF(AND($G99&gt;0,$I99&gt;0.0000001,$C$6=1,$I$5&gt;0),$A99," ")</f>
        <v xml:space="preserve"> </v>
      </c>
      <c r="M99" s="51" t="str">
        <f>IF(AND($G99,$I99&gt;0.0000001,$C$6=1,$I$5&gt;0),"…………..."," ")</f>
        <v xml:space="preserve"> </v>
      </c>
    </row>
    <row r="100" spans="1:13" x14ac:dyDescent="0.2">
      <c r="A100" s="71">
        <v>91</v>
      </c>
      <c r="B100" s="39" t="str">
        <f>IF($C$6=1,'3. Input Data'!B106," ")</f>
        <v xml:space="preserve"> </v>
      </c>
      <c r="C100" s="39" t="str">
        <f>IF($C$6=1,'3. Input Data'!C106," ")</f>
        <v xml:space="preserve"> </v>
      </c>
      <c r="D100" s="58" t="str">
        <f>IF($C$6=1,'3a. Skor Data'!D98," ")</f>
        <v xml:space="preserve"> </v>
      </c>
      <c r="E100" s="58" t="str">
        <f>IF($C$6=1,(0.702*'3a. Skor Data'!F98)+'3a. Skor Data'!H98," ")</f>
        <v xml:space="preserve"> </v>
      </c>
      <c r="F100" s="58" t="str">
        <f>IF($C$6=1,(0.471*'3a. Skor Data'!J98)+(0.681*'3a. Skor Data'!L98)+(1*'3a. Skor Data'!N98)+(0.278*'3a. Skor Data'!T98)," ")</f>
        <v xml:space="preserve"> </v>
      </c>
      <c r="G100" s="58" t="str">
        <f t="shared" si="5"/>
        <v xml:space="preserve"> </v>
      </c>
      <c r="H100" s="58" t="str">
        <f t="shared" si="6"/>
        <v xml:space="preserve"> </v>
      </c>
      <c r="I100" s="77" t="str">
        <f t="shared" si="7"/>
        <v xml:space="preserve"> </v>
      </c>
      <c r="J100" s="51" t="str">
        <f>IF(AND($G100&gt;0,$I100&gt;0.0000001,$C$6=1,$I$5&gt;0),$A100," ")</f>
        <v xml:space="preserve"> </v>
      </c>
      <c r="K100" s="51" t="str">
        <f>IF(AND($G100,$I100&gt;0.0000001,$C$6=1,$I$5&gt;0),"…………..."," ")</f>
        <v xml:space="preserve"> </v>
      </c>
    </row>
    <row r="101" spans="1:13" x14ac:dyDescent="0.2">
      <c r="A101" s="71">
        <v>92</v>
      </c>
      <c r="B101" s="39" t="str">
        <f>IF($C$6=1,'3. Input Data'!B107," ")</f>
        <v xml:space="preserve"> </v>
      </c>
      <c r="C101" s="39" t="str">
        <f>IF($C$6=1,'3. Input Data'!C107," ")</f>
        <v xml:space="preserve"> </v>
      </c>
      <c r="D101" s="58" t="str">
        <f>IF($C$6=1,'3a. Skor Data'!D99," ")</f>
        <v xml:space="preserve"> </v>
      </c>
      <c r="E101" s="58" t="str">
        <f>IF($C$6=1,(0.702*'3a. Skor Data'!F99)+'3a. Skor Data'!H99," ")</f>
        <v xml:space="preserve"> </v>
      </c>
      <c r="F101" s="58" t="str">
        <f>IF($C$6=1,(0.471*'3a. Skor Data'!J99)+(0.681*'3a. Skor Data'!L99)+(1*'3a. Skor Data'!N99)+(0.278*'3a. Skor Data'!T99)," ")</f>
        <v xml:space="preserve"> </v>
      </c>
      <c r="G101" s="58" t="str">
        <f t="shared" si="5"/>
        <v xml:space="preserve"> </v>
      </c>
      <c r="H101" s="58" t="str">
        <f t="shared" si="6"/>
        <v xml:space="preserve"> </v>
      </c>
      <c r="I101" s="77" t="str">
        <f t="shared" si="7"/>
        <v xml:space="preserve"> </v>
      </c>
      <c r="L101" s="51" t="str">
        <f>IF(AND($G101&gt;0,$I101&gt;0.0000001,$C$6=1,$I$5&gt;0),$A101," ")</f>
        <v xml:space="preserve"> </v>
      </c>
      <c r="M101" s="51" t="str">
        <f>IF(AND($G101,$I101&gt;0.0000001,$C$6=1,$I$5&gt;0),"…………..."," ")</f>
        <v xml:space="preserve"> </v>
      </c>
    </row>
    <row r="102" spans="1:13" x14ac:dyDescent="0.2">
      <c r="A102" s="71">
        <v>93</v>
      </c>
      <c r="B102" s="39" t="str">
        <f>IF($C$6=1,'3. Input Data'!B108," ")</f>
        <v xml:space="preserve"> </v>
      </c>
      <c r="C102" s="39" t="str">
        <f>IF($C$6=1,'3. Input Data'!C108," ")</f>
        <v xml:space="preserve"> </v>
      </c>
      <c r="D102" s="58" t="str">
        <f>IF($C$6=1,'3a. Skor Data'!D100," ")</f>
        <v xml:space="preserve"> </v>
      </c>
      <c r="E102" s="58" t="str">
        <f>IF($C$6=1,(0.702*'3a. Skor Data'!F100)+'3a. Skor Data'!H100," ")</f>
        <v xml:space="preserve"> </v>
      </c>
      <c r="F102" s="58" t="str">
        <f>IF($C$6=1,(0.471*'3a. Skor Data'!J100)+(0.681*'3a. Skor Data'!L100)+(1*'3a. Skor Data'!N100)+(0.278*'3a. Skor Data'!T100)," ")</f>
        <v xml:space="preserve"> </v>
      </c>
      <c r="G102" s="58" t="str">
        <f t="shared" si="5"/>
        <v xml:space="preserve"> </v>
      </c>
      <c r="H102" s="58" t="str">
        <f t="shared" si="6"/>
        <v xml:space="preserve"> </v>
      </c>
      <c r="I102" s="77" t="str">
        <f t="shared" si="7"/>
        <v xml:space="preserve"> </v>
      </c>
      <c r="J102" s="51" t="str">
        <f>IF(AND($G102&gt;0,$I102&gt;0.0000001,$C$6=1,$I$5&gt;0),$A102," ")</f>
        <v xml:space="preserve"> </v>
      </c>
      <c r="K102" s="51" t="str">
        <f>IF(AND($G102,$I102&gt;0.0000001,$C$6=1,$I$5&gt;0),"…………..."," ")</f>
        <v xml:space="preserve"> </v>
      </c>
    </row>
    <row r="103" spans="1:13" x14ac:dyDescent="0.2">
      <c r="A103" s="71">
        <v>94</v>
      </c>
      <c r="B103" s="39" t="str">
        <f>IF($C$6=1,'3. Input Data'!B109," ")</f>
        <v xml:space="preserve"> </v>
      </c>
      <c r="C103" s="39" t="str">
        <f>IF($C$6=1,'3. Input Data'!C109," ")</f>
        <v xml:space="preserve"> </v>
      </c>
      <c r="D103" s="58" t="str">
        <f>IF($C$6=1,'3a. Skor Data'!D101," ")</f>
        <v xml:space="preserve"> </v>
      </c>
      <c r="E103" s="58" t="str">
        <f>IF($C$6=1,(0.702*'3a. Skor Data'!F101)+'3a. Skor Data'!H101," ")</f>
        <v xml:space="preserve"> </v>
      </c>
      <c r="F103" s="58" t="str">
        <f>IF($C$6=1,(0.471*'3a. Skor Data'!J101)+(0.681*'3a. Skor Data'!L101)+(1*'3a. Skor Data'!N101)+(0.278*'3a. Skor Data'!T101)," ")</f>
        <v xml:space="preserve"> </v>
      </c>
      <c r="G103" s="58" t="str">
        <f t="shared" si="5"/>
        <v xml:space="preserve"> </v>
      </c>
      <c r="H103" s="58" t="str">
        <f t="shared" si="6"/>
        <v xml:space="preserve"> </v>
      </c>
      <c r="I103" s="77" t="str">
        <f t="shared" si="7"/>
        <v xml:space="preserve"> </v>
      </c>
      <c r="L103" s="51" t="str">
        <f>IF(AND($G103&gt;0,$I103&gt;0.0000001,$C$6=1,$I$5&gt;0),$A103," ")</f>
        <v xml:space="preserve"> </v>
      </c>
      <c r="M103" s="51" t="str">
        <f>IF(AND($G103,$I103&gt;0.0000001,$C$6=1,$I$5&gt;0),"…………..."," ")</f>
        <v xml:space="preserve"> </v>
      </c>
    </row>
    <row r="104" spans="1:13" x14ac:dyDescent="0.2">
      <c r="A104" s="71">
        <v>95</v>
      </c>
      <c r="B104" s="39" t="str">
        <f>IF($C$6=1,'3. Input Data'!B110," ")</f>
        <v xml:space="preserve"> </v>
      </c>
      <c r="C104" s="39" t="str">
        <f>IF($C$6=1,'3. Input Data'!C110," ")</f>
        <v xml:space="preserve"> </v>
      </c>
      <c r="D104" s="58" t="str">
        <f>IF($C$6=1,'3a. Skor Data'!D102," ")</f>
        <v xml:space="preserve"> </v>
      </c>
      <c r="E104" s="58" t="str">
        <f>IF($C$6=1,(0.702*'3a. Skor Data'!F102)+'3a. Skor Data'!H102," ")</f>
        <v xml:space="preserve"> </v>
      </c>
      <c r="F104" s="58" t="str">
        <f>IF($C$6=1,(0.471*'3a. Skor Data'!J102)+(0.681*'3a. Skor Data'!L102)+(1*'3a. Skor Data'!N102)+(0.278*'3a. Skor Data'!T102)," ")</f>
        <v xml:space="preserve"> </v>
      </c>
      <c r="G104" s="58" t="str">
        <f t="shared" si="5"/>
        <v xml:space="preserve"> </v>
      </c>
      <c r="H104" s="58" t="str">
        <f t="shared" si="6"/>
        <v xml:space="preserve"> </v>
      </c>
      <c r="I104" s="77" t="str">
        <f t="shared" si="7"/>
        <v xml:space="preserve"> </v>
      </c>
      <c r="J104" s="51" t="str">
        <f>IF(AND($G104&gt;0,$I104&gt;0.0000001,$C$6=1,$I$5&gt;0),$A104," ")</f>
        <v xml:space="preserve"> </v>
      </c>
      <c r="K104" s="51" t="str">
        <f>IF(AND($G104,$I104&gt;0.0000001,$C$6=1,$I$5&gt;0),"…………..."," ")</f>
        <v xml:space="preserve"> </v>
      </c>
    </row>
    <row r="105" spans="1:13" x14ac:dyDescent="0.2">
      <c r="A105" s="71">
        <v>96</v>
      </c>
      <c r="B105" s="39" t="str">
        <f>IF($C$6=1,'3. Input Data'!B111," ")</f>
        <v xml:space="preserve"> </v>
      </c>
      <c r="C105" s="39" t="str">
        <f>IF($C$6=1,'3. Input Data'!C111," ")</f>
        <v xml:space="preserve"> </v>
      </c>
      <c r="D105" s="58" t="str">
        <f>IF($C$6=1,'3a. Skor Data'!D103," ")</f>
        <v xml:space="preserve"> </v>
      </c>
      <c r="E105" s="58" t="str">
        <f>IF($C$6=1,(0.702*'3a. Skor Data'!F103)+'3a. Skor Data'!H103," ")</f>
        <v xml:space="preserve"> </v>
      </c>
      <c r="F105" s="58" t="str">
        <f>IF($C$6=1,(0.471*'3a. Skor Data'!J103)+(0.681*'3a. Skor Data'!L103)+(1*'3a. Skor Data'!N103)+(0.278*'3a. Skor Data'!T103)," ")</f>
        <v xml:space="preserve"> </v>
      </c>
      <c r="G105" s="58" t="str">
        <f t="shared" si="5"/>
        <v xml:space="preserve"> </v>
      </c>
      <c r="H105" s="58" t="str">
        <f t="shared" si="6"/>
        <v xml:space="preserve"> </v>
      </c>
      <c r="I105" s="77" t="str">
        <f t="shared" si="7"/>
        <v xml:space="preserve"> </v>
      </c>
      <c r="L105" s="51" t="str">
        <f>IF(AND($G105&gt;0,$I105&gt;0.0000001,$C$6=1,$I$5&gt;0),$A105," ")</f>
        <v xml:space="preserve"> </v>
      </c>
      <c r="M105" s="51" t="str">
        <f>IF(AND($G105,$I105&gt;0.0000001,$C$6=1,$I$5&gt;0),"…………..."," ")</f>
        <v xml:space="preserve"> </v>
      </c>
    </row>
    <row r="106" spans="1:13" x14ac:dyDescent="0.2">
      <c r="A106" s="71">
        <v>97</v>
      </c>
      <c r="B106" s="39" t="str">
        <f>IF($C$6=1,'3. Input Data'!B112," ")</f>
        <v xml:space="preserve"> </v>
      </c>
      <c r="C106" s="39" t="str">
        <f>IF($C$6=1,'3. Input Data'!C112," ")</f>
        <v xml:space="preserve"> </v>
      </c>
      <c r="D106" s="58" t="str">
        <f>IF($C$6=1,'3a. Skor Data'!D104," ")</f>
        <v xml:space="preserve"> </v>
      </c>
      <c r="E106" s="58" t="str">
        <f>IF($C$6=1,(0.702*'3a. Skor Data'!F104)+'3a. Skor Data'!H104," ")</f>
        <v xml:space="preserve"> </v>
      </c>
      <c r="F106" s="58" t="str">
        <f>IF($C$6=1,(0.471*'3a. Skor Data'!J104)+(0.681*'3a. Skor Data'!L104)+(1*'3a. Skor Data'!N104)+(0.278*'3a. Skor Data'!T104)," ")</f>
        <v xml:space="preserve"> </v>
      </c>
      <c r="G106" s="58" t="str">
        <f t="shared" si="5"/>
        <v xml:space="preserve"> </v>
      </c>
      <c r="H106" s="58" t="str">
        <f t="shared" si="6"/>
        <v xml:space="preserve"> </v>
      </c>
      <c r="I106" s="77" t="str">
        <f t="shared" si="7"/>
        <v xml:space="preserve"> </v>
      </c>
      <c r="J106" s="51" t="str">
        <f>IF(AND($G106&gt;0,$I106&gt;0.0000001,$C$6=1,$I$5&gt;0),$A106," ")</f>
        <v xml:space="preserve"> </v>
      </c>
      <c r="K106" s="51" t="str">
        <f>IF(AND($G106,$I106&gt;0.0000001,$C$6=1,$I$5&gt;0),"…………..."," ")</f>
        <v xml:space="preserve"> </v>
      </c>
    </row>
    <row r="107" spans="1:13" x14ac:dyDescent="0.2">
      <c r="A107" s="71">
        <v>98</v>
      </c>
      <c r="B107" s="39" t="str">
        <f>IF($C$6=1,'3. Input Data'!B113," ")</f>
        <v xml:space="preserve"> </v>
      </c>
      <c r="C107" s="39" t="str">
        <f>IF($C$6=1,'3. Input Data'!C113," ")</f>
        <v xml:space="preserve"> </v>
      </c>
      <c r="D107" s="58" t="str">
        <f>IF($C$6=1,'3a. Skor Data'!D105," ")</f>
        <v xml:space="preserve"> </v>
      </c>
      <c r="E107" s="58" t="str">
        <f>IF($C$6=1,(0.702*'3a. Skor Data'!F105)+'3a. Skor Data'!H105," ")</f>
        <v xml:space="preserve"> </v>
      </c>
      <c r="F107" s="58" t="str">
        <f>IF($C$6=1,(0.471*'3a. Skor Data'!J105)+(0.681*'3a. Skor Data'!L105)+(1*'3a. Skor Data'!N105)+(0.278*'3a. Skor Data'!T105)," ")</f>
        <v xml:space="preserve"> </v>
      </c>
      <c r="G107" s="58" t="str">
        <f t="shared" si="5"/>
        <v xml:space="preserve"> </v>
      </c>
      <c r="H107" s="58" t="str">
        <f t="shared" si="6"/>
        <v xml:space="preserve"> </v>
      </c>
      <c r="I107" s="77" t="str">
        <f t="shared" si="7"/>
        <v xml:space="preserve"> </v>
      </c>
      <c r="L107" s="51" t="str">
        <f>IF(AND($G107&gt;0,$I107&gt;0.0000001,$C$6=1,$I$5&gt;0),$A107," ")</f>
        <v xml:space="preserve"> </v>
      </c>
      <c r="M107" s="51" t="str">
        <f>IF(AND($G107,$I107&gt;0.0000001,$C$6=1,$I$5&gt;0),"…………..."," ")</f>
        <v xml:space="preserve"> </v>
      </c>
    </row>
    <row r="108" spans="1:13" x14ac:dyDescent="0.2">
      <c r="A108" s="71">
        <v>99</v>
      </c>
      <c r="B108" s="39" t="str">
        <f>IF($C$6=1,'3. Input Data'!B114," ")</f>
        <v xml:space="preserve"> </v>
      </c>
      <c r="C108" s="39" t="str">
        <f>IF($C$6=1,'3. Input Data'!C114," ")</f>
        <v xml:space="preserve"> </v>
      </c>
      <c r="D108" s="58" t="str">
        <f>IF($C$6=1,'3a. Skor Data'!D106," ")</f>
        <v xml:space="preserve"> </v>
      </c>
      <c r="E108" s="58" t="str">
        <f>IF($C$6=1,(0.702*'3a. Skor Data'!F106)+'3a. Skor Data'!H106," ")</f>
        <v xml:space="preserve"> </v>
      </c>
      <c r="F108" s="58" t="str">
        <f>IF($C$6=1,(0.471*'3a. Skor Data'!J106)+(0.681*'3a. Skor Data'!L106)+(1*'3a. Skor Data'!N106)+(0.278*'3a. Skor Data'!T106)," ")</f>
        <v xml:space="preserve"> </v>
      </c>
      <c r="G108" s="58" t="str">
        <f t="shared" si="5"/>
        <v xml:space="preserve"> </v>
      </c>
      <c r="H108" s="58" t="str">
        <f t="shared" si="6"/>
        <v xml:space="preserve"> </v>
      </c>
      <c r="I108" s="77" t="str">
        <f t="shared" si="7"/>
        <v xml:space="preserve"> </v>
      </c>
      <c r="J108" s="51" t="str">
        <f>IF(AND($G108&gt;0,$I108&gt;0.0000001,$C$6=1,$I$5&gt;0),$A108," ")</f>
        <v xml:space="preserve"> </v>
      </c>
      <c r="K108" s="51" t="str">
        <f>IF(AND($G108,$I108&gt;0.0000001,$C$6=1,$I$5&gt;0),"…………..."," ")</f>
        <v xml:space="preserve"> </v>
      </c>
    </row>
    <row r="109" spans="1:13" x14ac:dyDescent="0.2">
      <c r="A109" s="71">
        <v>100</v>
      </c>
      <c r="B109" s="39" t="str">
        <f>IF($C$6=1,'3. Input Data'!B115," ")</f>
        <v xml:space="preserve"> </v>
      </c>
      <c r="C109" s="39" t="str">
        <f>IF($C$6=1,'3. Input Data'!C115," ")</f>
        <v xml:space="preserve"> </v>
      </c>
      <c r="D109" s="58" t="str">
        <f>IF($C$6=1,'3a. Skor Data'!D107," ")</f>
        <v xml:space="preserve"> </v>
      </c>
      <c r="E109" s="58" t="str">
        <f>IF($C$6=1,(0.702*'3a. Skor Data'!F107)+'3a. Skor Data'!H107," ")</f>
        <v xml:space="preserve"> </v>
      </c>
      <c r="F109" s="58" t="str">
        <f>IF($C$6=1,(0.471*'3a. Skor Data'!J107)+(0.681*'3a. Skor Data'!L107)+(1*'3a. Skor Data'!N107)+(0.278*'3a. Skor Data'!T107)," ")</f>
        <v xml:space="preserve"> </v>
      </c>
      <c r="G109" s="58" t="str">
        <f t="shared" si="5"/>
        <v xml:space="preserve"> </v>
      </c>
      <c r="H109" s="58" t="str">
        <f t="shared" si="6"/>
        <v xml:space="preserve"> </v>
      </c>
      <c r="I109" s="77" t="str">
        <f t="shared" si="7"/>
        <v xml:space="preserve"> </v>
      </c>
      <c r="L109" s="51" t="str">
        <f>IF(AND($G109&gt;0,$I109&gt;0.0000001,$C$6=1,$I$5&gt;0),$A109," ")</f>
        <v xml:space="preserve"> </v>
      </c>
      <c r="M109" s="51" t="str">
        <f>IF(AND($G109,$I109&gt;0.0000001,$C$6=1,$I$5&gt;0),"…………..."," ")</f>
        <v xml:space="preserve"> </v>
      </c>
    </row>
    <row r="110" spans="1:13" x14ac:dyDescent="0.2">
      <c r="A110" s="71">
        <v>101</v>
      </c>
      <c r="B110" s="39" t="str">
        <f>IF($C$6=1,'3. Input Data'!B116," ")</f>
        <v xml:space="preserve"> </v>
      </c>
      <c r="C110" s="39" t="str">
        <f>IF($C$6=1,'3. Input Data'!C116," ")</f>
        <v xml:space="preserve"> </v>
      </c>
      <c r="D110" s="58" t="str">
        <f>IF($C$6=1,'3a. Skor Data'!D108," ")</f>
        <v xml:space="preserve"> </v>
      </c>
      <c r="E110" s="58" t="str">
        <f>IF($C$6=1,(0.702*'3a. Skor Data'!F108)+'3a. Skor Data'!H108," ")</f>
        <v xml:space="preserve"> </v>
      </c>
      <c r="F110" s="58" t="str">
        <f>IF($C$6=1,(0.471*'3a. Skor Data'!J108)+(0.681*'3a. Skor Data'!L108)+(1*'3a. Skor Data'!N108)+(0.278*'3a. Skor Data'!T108)," ")</f>
        <v xml:space="preserve"> </v>
      </c>
      <c r="G110" s="58" t="str">
        <f t="shared" si="5"/>
        <v xml:space="preserve"> </v>
      </c>
      <c r="H110" s="58" t="str">
        <f t="shared" si="6"/>
        <v xml:space="preserve"> </v>
      </c>
      <c r="I110" s="77" t="str">
        <f t="shared" si="7"/>
        <v xml:space="preserve"> </v>
      </c>
      <c r="J110" s="51" t="str">
        <f>IF(AND($G110&gt;0,$I110&gt;0.0000001,$C$6=1,$I$5&gt;0),$A110," ")</f>
        <v xml:space="preserve"> </v>
      </c>
      <c r="K110" s="51" t="str">
        <f>IF(AND($G110,$I110&gt;0.0000001,$C$6=1,$I$5&gt;0),"…………..."," ")</f>
        <v xml:space="preserve"> </v>
      </c>
    </row>
    <row r="111" spans="1:13" x14ac:dyDescent="0.2">
      <c r="A111" s="71">
        <v>102</v>
      </c>
      <c r="B111" s="39" t="str">
        <f>IF($C$6=1,'3. Input Data'!B117," ")</f>
        <v xml:space="preserve"> </v>
      </c>
      <c r="C111" s="39" t="str">
        <f>IF($C$6=1,'3. Input Data'!C117," ")</f>
        <v xml:space="preserve"> </v>
      </c>
      <c r="D111" s="58" t="str">
        <f>IF($C$6=1,'3a. Skor Data'!D109," ")</f>
        <v xml:space="preserve"> </v>
      </c>
      <c r="E111" s="58" t="str">
        <f>IF($C$6=1,(0.702*'3a. Skor Data'!F109)+'3a. Skor Data'!H109," ")</f>
        <v xml:space="preserve"> </v>
      </c>
      <c r="F111" s="58" t="str">
        <f>IF($C$6=1,(0.471*'3a. Skor Data'!J109)+(0.681*'3a. Skor Data'!L109)+(1*'3a. Skor Data'!N109)+(0.278*'3a. Skor Data'!T109)," ")</f>
        <v xml:space="preserve"> </v>
      </c>
      <c r="G111" s="58" t="str">
        <f t="shared" si="5"/>
        <v xml:space="preserve"> </v>
      </c>
      <c r="H111" s="58" t="str">
        <f t="shared" si="6"/>
        <v xml:space="preserve"> </v>
      </c>
      <c r="I111" s="77" t="str">
        <f t="shared" si="7"/>
        <v xml:space="preserve"> </v>
      </c>
      <c r="L111" s="51" t="str">
        <f>IF(AND($G111&gt;0,$I111&gt;0.0000001,$C$6=1,$I$5&gt;0),$A111," ")</f>
        <v xml:space="preserve"> </v>
      </c>
      <c r="M111" s="51" t="str">
        <f>IF(AND($G111,$I111&gt;0.0000001,$C$6=1,$I$5&gt;0),"…………..."," ")</f>
        <v xml:space="preserve"> </v>
      </c>
    </row>
    <row r="112" spans="1:13" x14ac:dyDescent="0.2">
      <c r="A112" s="71">
        <v>103</v>
      </c>
      <c r="B112" s="39" t="str">
        <f>IF($C$6=1,'3. Input Data'!B118," ")</f>
        <v xml:space="preserve"> </v>
      </c>
      <c r="C112" s="39" t="str">
        <f>IF($C$6=1,'3. Input Data'!C118," ")</f>
        <v xml:space="preserve"> </v>
      </c>
      <c r="D112" s="58" t="str">
        <f>IF($C$6=1,'3a. Skor Data'!D110," ")</f>
        <v xml:space="preserve"> </v>
      </c>
      <c r="E112" s="58" t="str">
        <f>IF($C$6=1,(0.702*'3a. Skor Data'!F110)+'3a. Skor Data'!H110," ")</f>
        <v xml:space="preserve"> </v>
      </c>
      <c r="F112" s="58" t="str">
        <f>IF($C$6=1,(0.471*'3a. Skor Data'!J110)+(0.681*'3a. Skor Data'!L110)+(1*'3a. Skor Data'!N110)+(0.278*'3a. Skor Data'!T110)," ")</f>
        <v xml:space="preserve"> </v>
      </c>
      <c r="G112" s="58" t="str">
        <f t="shared" si="5"/>
        <v xml:space="preserve"> </v>
      </c>
      <c r="H112" s="58" t="str">
        <f t="shared" si="6"/>
        <v xml:space="preserve"> </v>
      </c>
      <c r="I112" s="77" t="str">
        <f t="shared" si="7"/>
        <v xml:space="preserve"> </v>
      </c>
      <c r="J112" s="51" t="str">
        <f>IF(AND($G112&gt;0,$I112&gt;0.0000001,$C$6=1,$I$5&gt;0),$A112," ")</f>
        <v xml:space="preserve"> </v>
      </c>
      <c r="K112" s="51" t="str">
        <f>IF(AND($G112,$I112&gt;0.0000001,$C$6=1,$I$5&gt;0),"…………..."," ")</f>
        <v xml:space="preserve"> </v>
      </c>
    </row>
    <row r="113" spans="1:13" x14ac:dyDescent="0.2">
      <c r="A113" s="71">
        <v>104</v>
      </c>
      <c r="B113" s="39" t="str">
        <f>IF($C$6=1,'3. Input Data'!B119," ")</f>
        <v xml:space="preserve"> </v>
      </c>
      <c r="C113" s="39" t="str">
        <f>IF($C$6=1,'3. Input Data'!C119," ")</f>
        <v xml:space="preserve"> </v>
      </c>
      <c r="D113" s="58" t="str">
        <f>IF($C$6=1,'3a. Skor Data'!D111," ")</f>
        <v xml:space="preserve"> </v>
      </c>
      <c r="E113" s="58" t="str">
        <f>IF($C$6=1,(0.702*'3a. Skor Data'!F111)+'3a. Skor Data'!H111," ")</f>
        <v xml:space="preserve"> </v>
      </c>
      <c r="F113" s="58" t="str">
        <f>IF($C$6=1,(0.471*'3a. Skor Data'!J111)+(0.681*'3a. Skor Data'!L111)+(1*'3a. Skor Data'!N111)+(0.278*'3a. Skor Data'!T111)," ")</f>
        <v xml:space="preserve"> </v>
      </c>
      <c r="G113" s="58" t="str">
        <f t="shared" si="5"/>
        <v xml:space="preserve"> </v>
      </c>
      <c r="H113" s="58" t="str">
        <f t="shared" si="6"/>
        <v xml:space="preserve"> </v>
      </c>
      <c r="I113" s="77" t="str">
        <f t="shared" si="7"/>
        <v xml:space="preserve"> </v>
      </c>
      <c r="L113" s="51" t="str">
        <f>IF(AND($G113&gt;0,$I113&gt;0.0000001,$C$6=1,$I$5&gt;0),$A113," ")</f>
        <v xml:space="preserve"> </v>
      </c>
      <c r="M113" s="51" t="str">
        <f>IF(AND($G113,$I113&gt;0.0000001,$C$6=1,$I$5&gt;0),"…………..."," ")</f>
        <v xml:space="preserve"> </v>
      </c>
    </row>
    <row r="114" spans="1:13" x14ac:dyDescent="0.2">
      <c r="A114" s="71">
        <v>105</v>
      </c>
      <c r="B114" s="39" t="str">
        <f>IF($C$6=1,'3. Input Data'!B120," ")</f>
        <v xml:space="preserve"> </v>
      </c>
      <c r="C114" s="39" t="str">
        <f>IF($C$6=1,'3. Input Data'!C120," ")</f>
        <v xml:space="preserve"> </v>
      </c>
      <c r="D114" s="58" t="str">
        <f>IF($C$6=1,'3a. Skor Data'!D112," ")</f>
        <v xml:space="preserve"> </v>
      </c>
      <c r="E114" s="58" t="str">
        <f>IF($C$6=1,(0.702*'3a. Skor Data'!F112)+'3a. Skor Data'!H112," ")</f>
        <v xml:space="preserve"> </v>
      </c>
      <c r="F114" s="58" t="str">
        <f>IF($C$6=1,(0.471*'3a. Skor Data'!J112)+(0.681*'3a. Skor Data'!L112)+(1*'3a. Skor Data'!N112)+(0.278*'3a. Skor Data'!T112)," ")</f>
        <v xml:space="preserve"> </v>
      </c>
      <c r="G114" s="58" t="str">
        <f t="shared" si="5"/>
        <v xml:space="preserve"> </v>
      </c>
      <c r="H114" s="58" t="str">
        <f t="shared" si="6"/>
        <v xml:space="preserve"> </v>
      </c>
      <c r="I114" s="77" t="str">
        <f t="shared" si="7"/>
        <v xml:space="preserve"> </v>
      </c>
      <c r="J114" s="51" t="str">
        <f>IF(AND($G114&gt;0,$I114&gt;0.0000001,$C$6=1,$I$5&gt;0),$A114," ")</f>
        <v xml:space="preserve"> </v>
      </c>
      <c r="K114" s="51" t="str">
        <f>IF(AND($G114,$I114&gt;0.0000001,$C$6=1,$I$5&gt;0),"…………..."," ")</f>
        <v xml:space="preserve"> </v>
      </c>
    </row>
    <row r="115" spans="1:13" x14ac:dyDescent="0.2">
      <c r="A115" s="71">
        <v>106</v>
      </c>
      <c r="B115" s="39" t="str">
        <f>IF($C$6=1,'3. Input Data'!B121," ")</f>
        <v xml:space="preserve"> </v>
      </c>
      <c r="C115" s="39" t="str">
        <f>IF($C$6=1,'3. Input Data'!C121," ")</f>
        <v xml:space="preserve"> </v>
      </c>
      <c r="D115" s="58" t="str">
        <f>IF($C$6=1,'3a. Skor Data'!D113," ")</f>
        <v xml:space="preserve"> </v>
      </c>
      <c r="E115" s="58" t="str">
        <f>IF($C$6=1,(0.702*'3a. Skor Data'!F113)+'3a. Skor Data'!H113," ")</f>
        <v xml:space="preserve"> </v>
      </c>
      <c r="F115" s="58" t="str">
        <f>IF($C$6=1,(0.471*'3a. Skor Data'!J113)+(0.681*'3a. Skor Data'!L113)+(1*'3a. Skor Data'!N113)+(0.278*'3a. Skor Data'!T113)," ")</f>
        <v xml:space="preserve"> </v>
      </c>
      <c r="G115" s="58" t="str">
        <f t="shared" si="5"/>
        <v xml:space="preserve"> </v>
      </c>
      <c r="H115" s="58" t="str">
        <f t="shared" si="6"/>
        <v xml:space="preserve"> </v>
      </c>
      <c r="I115" s="77" t="str">
        <f t="shared" si="7"/>
        <v xml:space="preserve"> </v>
      </c>
      <c r="L115" s="51" t="str">
        <f>IF(AND($G115&gt;0,$I115&gt;0.0000001,$C$6=1,$I$5&gt;0),$A115," ")</f>
        <v xml:space="preserve"> </v>
      </c>
      <c r="M115" s="51" t="str">
        <f>IF(AND($G115,$I115&gt;0.0000001,$C$6=1,$I$5&gt;0),"…………..."," ")</f>
        <v xml:space="preserve"> </v>
      </c>
    </row>
    <row r="116" spans="1:13" x14ac:dyDescent="0.2">
      <c r="A116" s="71">
        <v>107</v>
      </c>
      <c r="B116" s="39" t="str">
        <f>IF($C$6=1,'3. Input Data'!B122," ")</f>
        <v xml:space="preserve"> </v>
      </c>
      <c r="C116" s="39" t="str">
        <f>IF($C$6=1,'3. Input Data'!C122," ")</f>
        <v xml:space="preserve"> </v>
      </c>
      <c r="D116" s="58" t="str">
        <f>IF($C$6=1,'3a. Skor Data'!D114," ")</f>
        <v xml:space="preserve"> </v>
      </c>
      <c r="E116" s="58" t="str">
        <f>IF($C$6=1,(0.702*'3a. Skor Data'!F114)+'3a. Skor Data'!H114," ")</f>
        <v xml:space="preserve"> </v>
      </c>
      <c r="F116" s="58" t="str">
        <f>IF($C$6=1,(0.471*'3a. Skor Data'!J114)+(0.681*'3a. Skor Data'!L114)+(1*'3a. Skor Data'!N114)+(0.278*'3a. Skor Data'!T114)," ")</f>
        <v xml:space="preserve"> </v>
      </c>
      <c r="G116" s="58" t="str">
        <f t="shared" si="5"/>
        <v xml:space="preserve"> </v>
      </c>
      <c r="H116" s="58" t="str">
        <f t="shared" si="6"/>
        <v xml:space="preserve"> </v>
      </c>
      <c r="I116" s="77" t="str">
        <f t="shared" si="7"/>
        <v xml:space="preserve"> </v>
      </c>
      <c r="J116" s="51" t="str">
        <f>IF(AND($G116&gt;0,$I116&gt;0.0000001,$C$6=1,$I$5&gt;0),$A116," ")</f>
        <v xml:space="preserve"> </v>
      </c>
      <c r="K116" s="51" t="str">
        <f>IF(AND($G116,$I116&gt;0.0000001,$C$6=1,$I$5&gt;0),"…………..."," ")</f>
        <v xml:space="preserve"> </v>
      </c>
    </row>
    <row r="117" spans="1:13" x14ac:dyDescent="0.2">
      <c r="A117" s="71">
        <v>108</v>
      </c>
      <c r="B117" s="39" t="str">
        <f>IF($C$6=1,'3. Input Data'!B123," ")</f>
        <v xml:space="preserve"> </v>
      </c>
      <c r="C117" s="39" t="str">
        <f>IF($C$6=1,'3. Input Data'!C123," ")</f>
        <v xml:space="preserve"> </v>
      </c>
      <c r="D117" s="58" t="str">
        <f>IF($C$6=1,'3a. Skor Data'!D115," ")</f>
        <v xml:space="preserve"> </v>
      </c>
      <c r="E117" s="58" t="str">
        <f>IF($C$6=1,(0.702*'3a. Skor Data'!F115)+'3a. Skor Data'!H115," ")</f>
        <v xml:space="preserve"> </v>
      </c>
      <c r="F117" s="58" t="str">
        <f>IF($C$6=1,(0.471*'3a. Skor Data'!J115)+(0.681*'3a. Skor Data'!L115)+(1*'3a. Skor Data'!N115)+(0.278*'3a. Skor Data'!T115)," ")</f>
        <v xml:space="preserve"> </v>
      </c>
      <c r="G117" s="58" t="str">
        <f t="shared" si="5"/>
        <v xml:space="preserve"> </v>
      </c>
      <c r="H117" s="58" t="str">
        <f t="shared" si="6"/>
        <v xml:space="preserve"> </v>
      </c>
      <c r="I117" s="77" t="str">
        <f t="shared" si="7"/>
        <v xml:space="preserve"> </v>
      </c>
      <c r="L117" s="51" t="str">
        <f>IF(AND($G117&gt;0,$I117&gt;0.0000001,$C$6=1,$I$5&gt;0),$A117," ")</f>
        <v xml:space="preserve"> </v>
      </c>
      <c r="M117" s="51" t="str">
        <f>IF(AND($G117,$I117&gt;0.0000001,$C$6=1,$I$5&gt;0),"…………..."," ")</f>
        <v xml:space="preserve"> </v>
      </c>
    </row>
    <row r="118" spans="1:13" x14ac:dyDescent="0.2">
      <c r="A118" s="71">
        <v>109</v>
      </c>
      <c r="B118" s="39" t="str">
        <f>IF($C$6=1,'3. Input Data'!B124," ")</f>
        <v xml:space="preserve"> </v>
      </c>
      <c r="C118" s="39" t="str">
        <f>IF($C$6=1,'3. Input Data'!C124," ")</f>
        <v xml:space="preserve"> </v>
      </c>
      <c r="D118" s="58" t="str">
        <f>IF($C$6=1,'3a. Skor Data'!D116," ")</f>
        <v xml:space="preserve"> </v>
      </c>
      <c r="E118" s="58" t="str">
        <f>IF($C$6=1,(0.702*'3a. Skor Data'!F116)+'3a. Skor Data'!H116," ")</f>
        <v xml:space="preserve"> </v>
      </c>
      <c r="F118" s="58" t="str">
        <f>IF($C$6=1,(0.471*'3a. Skor Data'!J116)+(0.681*'3a. Skor Data'!L116)+(1*'3a. Skor Data'!N116)+(0.278*'3a. Skor Data'!T116)," ")</f>
        <v xml:space="preserve"> </v>
      </c>
      <c r="G118" s="58" t="str">
        <f t="shared" si="5"/>
        <v xml:space="preserve"> </v>
      </c>
      <c r="H118" s="58" t="str">
        <f t="shared" si="6"/>
        <v xml:space="preserve"> </v>
      </c>
      <c r="I118" s="77" t="str">
        <f t="shared" si="7"/>
        <v xml:space="preserve"> </v>
      </c>
      <c r="J118" s="51" t="str">
        <f>IF(AND($G118&gt;0,$I118&gt;0.0000001,$C$6=1,$I$5&gt;0),$A118," ")</f>
        <v xml:space="preserve"> </v>
      </c>
      <c r="K118" s="51" t="str">
        <f>IF(AND($G118,$I118&gt;0.0000001,$C$6=1,$I$5&gt;0),"…………..."," ")</f>
        <v xml:space="preserve"> </v>
      </c>
    </row>
    <row r="119" spans="1:13" x14ac:dyDescent="0.2">
      <c r="A119" s="71">
        <v>110</v>
      </c>
      <c r="B119" s="39" t="str">
        <f>IF($C$6=1,'3. Input Data'!B125," ")</f>
        <v xml:space="preserve"> </v>
      </c>
      <c r="C119" s="39" t="str">
        <f>IF($C$6=1,'3. Input Data'!C125," ")</f>
        <v xml:space="preserve"> </v>
      </c>
      <c r="D119" s="58" t="str">
        <f>IF($C$6=1,'3a. Skor Data'!D117," ")</f>
        <v xml:space="preserve"> </v>
      </c>
      <c r="E119" s="58" t="str">
        <f>IF($C$6=1,(0.702*'3a. Skor Data'!F117)+'3a. Skor Data'!H117," ")</f>
        <v xml:space="preserve"> </v>
      </c>
      <c r="F119" s="58" t="str">
        <f>IF($C$6=1,(0.471*'3a. Skor Data'!J117)+(0.681*'3a. Skor Data'!L117)+(1*'3a. Skor Data'!N117)+(0.278*'3a. Skor Data'!T117)," ")</f>
        <v xml:space="preserve"> </v>
      </c>
      <c r="G119" s="58" t="str">
        <f t="shared" si="5"/>
        <v xml:space="preserve"> </v>
      </c>
      <c r="H119" s="58" t="str">
        <f t="shared" si="6"/>
        <v xml:space="preserve"> </v>
      </c>
      <c r="I119" s="77" t="str">
        <f t="shared" si="7"/>
        <v xml:space="preserve"> </v>
      </c>
      <c r="L119" s="51" t="str">
        <f>IF(AND($G119&gt;0,$I119&gt;0.0000001,$C$6=1,$I$5&gt;0),$A119," ")</f>
        <v xml:space="preserve"> </v>
      </c>
      <c r="M119" s="51" t="str">
        <f>IF(AND($G119,$I119&gt;0.0000001,$C$6=1,$I$5&gt;0),"…………..."," ")</f>
        <v xml:space="preserve"> </v>
      </c>
    </row>
    <row r="120" spans="1:13" x14ac:dyDescent="0.2">
      <c r="A120" s="71">
        <v>111</v>
      </c>
      <c r="B120" s="39" t="str">
        <f>IF($C$6=1,'3. Input Data'!B126," ")</f>
        <v xml:space="preserve"> </v>
      </c>
      <c r="C120" s="39" t="str">
        <f>IF($C$6=1,'3. Input Data'!C126," ")</f>
        <v xml:space="preserve"> </v>
      </c>
      <c r="D120" s="58" t="str">
        <f>IF($C$6=1,'3a. Skor Data'!D118," ")</f>
        <v xml:space="preserve"> </v>
      </c>
      <c r="E120" s="58" t="str">
        <f>IF($C$6=1,(0.702*'3a. Skor Data'!F118)+'3a. Skor Data'!H118," ")</f>
        <v xml:space="preserve"> </v>
      </c>
      <c r="F120" s="58" t="str">
        <f>IF($C$6=1,(0.471*'3a. Skor Data'!J118)+(0.681*'3a. Skor Data'!L118)+(1*'3a. Skor Data'!N118)+(0.278*'3a. Skor Data'!T118)," ")</f>
        <v xml:space="preserve"> </v>
      </c>
      <c r="G120" s="58" t="str">
        <f t="shared" si="5"/>
        <v xml:space="preserve"> </v>
      </c>
      <c r="H120" s="58" t="str">
        <f t="shared" si="6"/>
        <v xml:space="preserve"> </v>
      </c>
      <c r="I120" s="77" t="str">
        <f t="shared" si="7"/>
        <v xml:space="preserve"> </v>
      </c>
      <c r="J120" s="51" t="str">
        <f>IF(AND($G120&gt;0,$I120&gt;0.0000001,$C$6=1,$I$5&gt;0),$A120," ")</f>
        <v xml:space="preserve"> </v>
      </c>
      <c r="K120" s="51" t="str">
        <f>IF(AND($G120,$I120&gt;0.0000001,$C$6=1,$I$5&gt;0),"…………..."," ")</f>
        <v xml:space="preserve"> </v>
      </c>
    </row>
    <row r="121" spans="1:13" x14ac:dyDescent="0.2">
      <c r="A121" s="71">
        <v>112</v>
      </c>
      <c r="B121" s="39" t="str">
        <f>IF($C$6=1,'3. Input Data'!B127," ")</f>
        <v xml:space="preserve"> </v>
      </c>
      <c r="C121" s="39" t="str">
        <f>IF($C$6=1,'3. Input Data'!C127," ")</f>
        <v xml:space="preserve"> </v>
      </c>
      <c r="D121" s="58" t="str">
        <f>IF($C$6=1,'3a. Skor Data'!D119," ")</f>
        <v xml:space="preserve"> </v>
      </c>
      <c r="E121" s="58" t="str">
        <f>IF($C$6=1,(0.702*'3a. Skor Data'!F119)+'3a. Skor Data'!H119," ")</f>
        <v xml:space="preserve"> </v>
      </c>
      <c r="F121" s="58" t="str">
        <f>IF($C$6=1,(0.471*'3a. Skor Data'!J119)+(0.681*'3a. Skor Data'!L119)+(1*'3a. Skor Data'!N119)+(0.278*'3a. Skor Data'!T119)," ")</f>
        <v xml:space="preserve"> </v>
      </c>
      <c r="G121" s="58" t="str">
        <f t="shared" si="5"/>
        <v xml:space="preserve"> </v>
      </c>
      <c r="H121" s="58" t="str">
        <f t="shared" si="6"/>
        <v xml:space="preserve"> </v>
      </c>
      <c r="I121" s="77" t="str">
        <f t="shared" si="7"/>
        <v xml:space="preserve"> </v>
      </c>
      <c r="L121" s="51" t="str">
        <f>IF(AND($G121&gt;0,$I121&gt;0.0000001,$C$6=1,$I$5&gt;0),$A121," ")</f>
        <v xml:space="preserve"> </v>
      </c>
      <c r="M121" s="51" t="str">
        <f>IF(AND($G121,$I121&gt;0.0000001,$C$6=1,$I$5&gt;0),"…………..."," ")</f>
        <v xml:space="preserve"> </v>
      </c>
    </row>
    <row r="122" spans="1:13" x14ac:dyDescent="0.2">
      <c r="A122" s="71">
        <v>113</v>
      </c>
      <c r="B122" s="39" t="str">
        <f>IF($C$6=1,'3. Input Data'!B128," ")</f>
        <v xml:space="preserve"> </v>
      </c>
      <c r="C122" s="39" t="str">
        <f>IF($C$6=1,'3. Input Data'!C128," ")</f>
        <v xml:space="preserve"> </v>
      </c>
      <c r="D122" s="58" t="str">
        <f>IF($C$6=1,'3a. Skor Data'!D120," ")</f>
        <v xml:space="preserve"> </v>
      </c>
      <c r="E122" s="58" t="str">
        <f>IF($C$6=1,(0.702*'3a. Skor Data'!F120)+'3a. Skor Data'!H120," ")</f>
        <v xml:space="preserve"> </v>
      </c>
      <c r="F122" s="58" t="str">
        <f>IF($C$6=1,(0.471*'3a. Skor Data'!J120)+(0.681*'3a. Skor Data'!L120)+(1*'3a. Skor Data'!N120)+(0.278*'3a. Skor Data'!T120)," ")</f>
        <v xml:space="preserve"> </v>
      </c>
      <c r="G122" s="58" t="str">
        <f t="shared" si="5"/>
        <v xml:space="preserve"> </v>
      </c>
      <c r="H122" s="58" t="str">
        <f t="shared" si="6"/>
        <v xml:space="preserve"> </v>
      </c>
      <c r="I122" s="77" t="str">
        <f t="shared" si="7"/>
        <v xml:space="preserve"> </v>
      </c>
      <c r="J122" s="51" t="str">
        <f>IF(AND($G122&gt;0,$I122&gt;0.0000001,$C$6=1,$I$5&gt;0),$A122," ")</f>
        <v xml:space="preserve"> </v>
      </c>
      <c r="K122" s="51" t="str">
        <f>IF(AND($G122,$I122&gt;0.0000001,$C$6=1,$I$5&gt;0),"…………..."," ")</f>
        <v xml:space="preserve"> </v>
      </c>
    </row>
    <row r="123" spans="1:13" x14ac:dyDescent="0.2">
      <c r="A123" s="71">
        <v>114</v>
      </c>
      <c r="B123" s="39" t="str">
        <f>IF($C$6=1,'3. Input Data'!B129," ")</f>
        <v xml:space="preserve"> </v>
      </c>
      <c r="C123" s="39" t="str">
        <f>IF($C$6=1,'3. Input Data'!C129," ")</f>
        <v xml:space="preserve"> </v>
      </c>
      <c r="D123" s="58" t="str">
        <f>IF($C$6=1,'3a. Skor Data'!D121," ")</f>
        <v xml:space="preserve"> </v>
      </c>
      <c r="E123" s="58" t="str">
        <f>IF($C$6=1,(0.702*'3a. Skor Data'!F121)+'3a. Skor Data'!H121," ")</f>
        <v xml:space="preserve"> </v>
      </c>
      <c r="F123" s="58" t="str">
        <f>IF($C$6=1,(0.471*'3a. Skor Data'!J121)+(0.681*'3a. Skor Data'!L121)+(1*'3a. Skor Data'!N121)+(0.278*'3a. Skor Data'!T121)," ")</f>
        <v xml:space="preserve"> </v>
      </c>
      <c r="G123" s="58" t="str">
        <f t="shared" si="5"/>
        <v xml:space="preserve"> </v>
      </c>
      <c r="H123" s="58" t="str">
        <f t="shared" si="6"/>
        <v xml:space="preserve"> </v>
      </c>
      <c r="I123" s="77" t="str">
        <f t="shared" si="7"/>
        <v xml:space="preserve"> </v>
      </c>
      <c r="L123" s="51" t="str">
        <f>IF(AND($G123&gt;0,$I123&gt;0.0000001,$C$6=1,$I$5&gt;0),$A123," ")</f>
        <v xml:space="preserve"> </v>
      </c>
      <c r="M123" s="51" t="str">
        <f>IF(AND($G123,$I123&gt;0.0000001,$C$6=1,$I$5&gt;0),"…………..."," ")</f>
        <v xml:space="preserve"> </v>
      </c>
    </row>
    <row r="124" spans="1:13" x14ac:dyDescent="0.2">
      <c r="A124" s="71">
        <v>115</v>
      </c>
      <c r="B124" s="39" t="str">
        <f>IF($C$6=1,'3. Input Data'!B130," ")</f>
        <v xml:space="preserve"> </v>
      </c>
      <c r="C124" s="39" t="str">
        <f>IF($C$6=1,'3. Input Data'!C130," ")</f>
        <v xml:space="preserve"> </v>
      </c>
      <c r="D124" s="58" t="str">
        <f>IF($C$6=1,'3a. Skor Data'!D122," ")</f>
        <v xml:space="preserve"> </v>
      </c>
      <c r="E124" s="58" t="str">
        <f>IF($C$6=1,(0.702*'3a. Skor Data'!F122)+'3a. Skor Data'!H122," ")</f>
        <v xml:space="preserve"> </v>
      </c>
      <c r="F124" s="58" t="str">
        <f>IF($C$6=1,(0.471*'3a. Skor Data'!J122)+(0.681*'3a. Skor Data'!L122)+(1*'3a. Skor Data'!N122)+(0.278*'3a. Skor Data'!T122)," ")</f>
        <v xml:space="preserve"> </v>
      </c>
      <c r="G124" s="58" t="str">
        <f t="shared" si="5"/>
        <v xml:space="preserve"> </v>
      </c>
      <c r="H124" s="58" t="str">
        <f t="shared" si="6"/>
        <v xml:space="preserve"> </v>
      </c>
      <c r="I124" s="77" t="str">
        <f t="shared" si="7"/>
        <v xml:space="preserve"> </v>
      </c>
      <c r="J124" s="51" t="str">
        <f>IF(AND($G124&gt;0,$I124&gt;0.0000001,$C$6=1,$I$5&gt;0),$A124," ")</f>
        <v xml:space="preserve"> </v>
      </c>
      <c r="K124" s="51" t="str">
        <f>IF(AND($G124,$I124&gt;0.0000001,$C$6=1,$I$5&gt;0),"…………..."," ")</f>
        <v xml:space="preserve"> </v>
      </c>
    </row>
    <row r="125" spans="1:13" x14ac:dyDescent="0.2">
      <c r="A125" s="71">
        <v>116</v>
      </c>
      <c r="B125" s="39" t="str">
        <f>IF($C$6=1,'3. Input Data'!B131," ")</f>
        <v xml:space="preserve"> </v>
      </c>
      <c r="C125" s="39" t="str">
        <f>IF($C$6=1,'3. Input Data'!C131," ")</f>
        <v xml:space="preserve"> </v>
      </c>
      <c r="D125" s="58" t="str">
        <f>IF($C$6=1,'3a. Skor Data'!D123," ")</f>
        <v xml:space="preserve"> </v>
      </c>
      <c r="E125" s="58" t="str">
        <f>IF($C$6=1,(0.702*'3a. Skor Data'!F123)+'3a. Skor Data'!H123," ")</f>
        <v xml:space="preserve"> </v>
      </c>
      <c r="F125" s="58" t="str">
        <f>IF($C$6=1,(0.471*'3a. Skor Data'!J123)+(0.681*'3a. Skor Data'!L123)+(1*'3a. Skor Data'!N123)+(0.278*'3a. Skor Data'!T123)," ")</f>
        <v xml:space="preserve"> </v>
      </c>
      <c r="G125" s="58" t="str">
        <f t="shared" si="5"/>
        <v xml:space="preserve"> </v>
      </c>
      <c r="H125" s="58" t="str">
        <f t="shared" si="6"/>
        <v xml:space="preserve"> </v>
      </c>
      <c r="I125" s="77" t="str">
        <f t="shared" si="7"/>
        <v xml:space="preserve"> </v>
      </c>
      <c r="L125" s="51" t="str">
        <f>IF(AND($G125&gt;0,$I125&gt;0.0000001,$C$6=1,$I$5&gt;0),$A125," ")</f>
        <v xml:space="preserve"> </v>
      </c>
      <c r="M125" s="51" t="str">
        <f>IF(AND($G125,$I125&gt;0.0000001,$C$6=1,$I$5&gt;0),"…………..."," ")</f>
        <v xml:space="preserve"> </v>
      </c>
    </row>
    <row r="126" spans="1:13" x14ac:dyDescent="0.2">
      <c r="A126" s="71">
        <v>117</v>
      </c>
      <c r="B126" s="39" t="str">
        <f>IF($C$6=1,'3. Input Data'!B132," ")</f>
        <v xml:space="preserve"> </v>
      </c>
      <c r="C126" s="39" t="str">
        <f>IF($C$6=1,'3. Input Data'!C132," ")</f>
        <v xml:space="preserve"> </v>
      </c>
      <c r="D126" s="58" t="str">
        <f>IF($C$6=1,'3a. Skor Data'!D124," ")</f>
        <v xml:space="preserve"> </v>
      </c>
      <c r="E126" s="58" t="str">
        <f>IF($C$6=1,(0.702*'3a. Skor Data'!F124)+'3a. Skor Data'!H124," ")</f>
        <v xml:space="preserve"> </v>
      </c>
      <c r="F126" s="58" t="str">
        <f>IF($C$6=1,(0.471*'3a. Skor Data'!J124)+(0.681*'3a. Skor Data'!L124)+(1*'3a. Skor Data'!N124)+(0.278*'3a. Skor Data'!T124)," ")</f>
        <v xml:space="preserve"> </v>
      </c>
      <c r="G126" s="58" t="str">
        <f t="shared" si="5"/>
        <v xml:space="preserve"> </v>
      </c>
      <c r="H126" s="58" t="str">
        <f t="shared" si="6"/>
        <v xml:space="preserve"> </v>
      </c>
      <c r="I126" s="77" t="str">
        <f t="shared" si="7"/>
        <v xml:space="preserve"> </v>
      </c>
      <c r="J126" s="51" t="str">
        <f>IF(AND($G126&gt;0,$I126&gt;0.0000001,$C$6=1,$I$5&gt;0),$A126," ")</f>
        <v xml:space="preserve"> </v>
      </c>
      <c r="K126" s="51" t="str">
        <f>IF(AND($G126,$I126&gt;0.0000001,$C$6=1,$I$5&gt;0),"…………..."," ")</f>
        <v xml:space="preserve"> </v>
      </c>
    </row>
    <row r="127" spans="1:13" x14ac:dyDescent="0.2">
      <c r="A127" s="71">
        <v>118</v>
      </c>
      <c r="B127" s="39" t="str">
        <f>IF($C$6=1,'3. Input Data'!B133," ")</f>
        <v xml:space="preserve"> </v>
      </c>
      <c r="C127" s="39" t="str">
        <f>IF($C$6=1,'3. Input Data'!C133," ")</f>
        <v xml:space="preserve"> </v>
      </c>
      <c r="D127" s="58" t="str">
        <f>IF($C$6=1,'3a. Skor Data'!D125," ")</f>
        <v xml:space="preserve"> </v>
      </c>
      <c r="E127" s="58" t="str">
        <f>IF($C$6=1,(0.702*'3a. Skor Data'!F125)+'3a. Skor Data'!H125," ")</f>
        <v xml:space="preserve"> </v>
      </c>
      <c r="F127" s="58" t="str">
        <f>IF($C$6=1,(0.471*'3a. Skor Data'!J125)+(0.681*'3a. Skor Data'!L125)+(1*'3a. Skor Data'!N125)+(0.278*'3a. Skor Data'!T125)," ")</f>
        <v xml:space="preserve"> </v>
      </c>
      <c r="G127" s="58" t="str">
        <f t="shared" si="5"/>
        <v xml:space="preserve"> </v>
      </c>
      <c r="H127" s="58" t="str">
        <f t="shared" si="6"/>
        <v xml:space="preserve"> </v>
      </c>
      <c r="I127" s="77" t="str">
        <f t="shared" si="7"/>
        <v xml:space="preserve"> </v>
      </c>
      <c r="L127" s="51" t="str">
        <f>IF(AND($G127&gt;0,$I127&gt;0.0000001,$C$6=1,$I$5&gt;0),$A127," ")</f>
        <v xml:space="preserve"> </v>
      </c>
      <c r="M127" s="51" t="str">
        <f>IF(AND($G127,$I127&gt;0.0000001,$C$6=1,$I$5&gt;0),"…………..."," ")</f>
        <v xml:space="preserve"> </v>
      </c>
    </row>
    <row r="128" spans="1:13" x14ac:dyDescent="0.2">
      <c r="A128" s="71">
        <v>119</v>
      </c>
      <c r="B128" s="39" t="str">
        <f>IF($C$6=1,'3. Input Data'!B134," ")</f>
        <v xml:space="preserve"> </v>
      </c>
      <c r="C128" s="39" t="str">
        <f>IF($C$6=1,'3. Input Data'!C134," ")</f>
        <v xml:space="preserve"> </v>
      </c>
      <c r="D128" s="58" t="str">
        <f>IF($C$6=1,'3a. Skor Data'!D126," ")</f>
        <v xml:space="preserve"> </v>
      </c>
      <c r="E128" s="58" t="str">
        <f>IF($C$6=1,(0.702*'3a. Skor Data'!F126)+'3a. Skor Data'!H126," ")</f>
        <v xml:space="preserve"> </v>
      </c>
      <c r="F128" s="58" t="str">
        <f>IF($C$6=1,(0.471*'3a. Skor Data'!J126)+(0.681*'3a. Skor Data'!L126)+(1*'3a. Skor Data'!N126)+(0.278*'3a. Skor Data'!T126)," ")</f>
        <v xml:space="preserve"> </v>
      </c>
      <c r="G128" s="58" t="str">
        <f t="shared" si="5"/>
        <v xml:space="preserve"> </v>
      </c>
      <c r="H128" s="58" t="str">
        <f t="shared" si="6"/>
        <v xml:space="preserve"> </v>
      </c>
      <c r="I128" s="77" t="str">
        <f t="shared" si="7"/>
        <v xml:space="preserve"> </v>
      </c>
      <c r="J128" s="51" t="str">
        <f>IF(AND($G128&gt;0,$I128&gt;0.0000001,$C$6=1,$I$5&gt;0),$A128," ")</f>
        <v xml:space="preserve"> </v>
      </c>
      <c r="K128" s="51" t="str">
        <f>IF(AND($G128,$I128&gt;0.0000001,$C$6=1,$I$5&gt;0),"…………..."," ")</f>
        <v xml:space="preserve"> </v>
      </c>
    </row>
    <row r="129" spans="1:13" x14ac:dyDescent="0.2">
      <c r="A129" s="71">
        <v>120</v>
      </c>
      <c r="B129" s="39" t="str">
        <f>IF($C$6=1,'3. Input Data'!B135," ")</f>
        <v xml:space="preserve"> </v>
      </c>
      <c r="C129" s="39" t="str">
        <f>IF($C$6=1,'3. Input Data'!C135," ")</f>
        <v xml:space="preserve"> </v>
      </c>
      <c r="D129" s="58" t="str">
        <f>IF($C$6=1,'3a. Skor Data'!D127," ")</f>
        <v xml:space="preserve"> </v>
      </c>
      <c r="E129" s="58" t="str">
        <f>IF($C$6=1,(0.702*'3a. Skor Data'!F127)+'3a. Skor Data'!H127," ")</f>
        <v xml:space="preserve"> </v>
      </c>
      <c r="F129" s="58" t="str">
        <f>IF($C$6=1,(0.471*'3a. Skor Data'!J127)+(0.681*'3a. Skor Data'!L127)+(1*'3a. Skor Data'!N127)+(0.278*'3a. Skor Data'!T127)," ")</f>
        <v xml:space="preserve"> </v>
      </c>
      <c r="G129" s="58" t="str">
        <f t="shared" si="5"/>
        <v xml:space="preserve"> </v>
      </c>
      <c r="H129" s="58" t="str">
        <f t="shared" si="6"/>
        <v xml:space="preserve"> </v>
      </c>
      <c r="I129" s="77" t="str">
        <f t="shared" si="7"/>
        <v xml:space="preserve"> </v>
      </c>
      <c r="L129" s="51" t="str">
        <f>IF(AND($G129&gt;0,$I129&gt;0.0000001,$C$6=1,$I$5&gt;0),$A129," ")</f>
        <v xml:space="preserve"> </v>
      </c>
      <c r="M129" s="51" t="str">
        <f>IF(AND($G129,$I129&gt;0.0000001,$C$6=1,$I$5&gt;0),"…………..."," ")</f>
        <v xml:space="preserve"> </v>
      </c>
    </row>
    <row r="130" spans="1:13" x14ac:dyDescent="0.2">
      <c r="A130" s="71">
        <v>121</v>
      </c>
      <c r="B130" s="39" t="str">
        <f>IF($C$6=1,'3. Input Data'!B136," ")</f>
        <v xml:space="preserve"> </v>
      </c>
      <c r="C130" s="39" t="str">
        <f>IF($C$6=1,'3. Input Data'!C136," ")</f>
        <v xml:space="preserve"> </v>
      </c>
      <c r="D130" s="58" t="str">
        <f>IF($C$6=1,'3a. Skor Data'!D128," ")</f>
        <v xml:space="preserve"> </v>
      </c>
      <c r="E130" s="58" t="str">
        <f>IF($C$6=1,(0.702*'3a. Skor Data'!F128)+'3a. Skor Data'!H128," ")</f>
        <v xml:space="preserve"> </v>
      </c>
      <c r="F130" s="58" t="str">
        <f>IF($C$6=1,(0.471*'3a. Skor Data'!J128)+(0.681*'3a. Skor Data'!L128)+(1*'3a. Skor Data'!N128)+(0.278*'3a. Skor Data'!T128)," ")</f>
        <v xml:space="preserve"> </v>
      </c>
      <c r="G130" s="58" t="str">
        <f t="shared" si="5"/>
        <v xml:space="preserve"> </v>
      </c>
      <c r="H130" s="58" t="str">
        <f t="shared" si="6"/>
        <v xml:space="preserve"> </v>
      </c>
      <c r="I130" s="77" t="str">
        <f t="shared" si="7"/>
        <v xml:space="preserve"> </v>
      </c>
      <c r="J130" s="51" t="str">
        <f>IF(AND($G130&gt;0,$I130&gt;0.0000001,$C$6=1,$I$5&gt;0),$A130," ")</f>
        <v xml:space="preserve"> </v>
      </c>
      <c r="K130" s="51" t="str">
        <f>IF(AND($G130,$I130&gt;0.0000001,$C$6=1,$I$5&gt;0),"…………..."," ")</f>
        <v xml:space="preserve"> </v>
      </c>
    </row>
    <row r="131" spans="1:13" x14ac:dyDescent="0.2">
      <c r="A131" s="71">
        <v>122</v>
      </c>
      <c r="B131" s="39" t="str">
        <f>IF($C$6=1,'3. Input Data'!B137," ")</f>
        <v xml:space="preserve"> </v>
      </c>
      <c r="C131" s="39" t="str">
        <f>IF($C$6=1,'3. Input Data'!C137," ")</f>
        <v xml:space="preserve"> </v>
      </c>
      <c r="D131" s="58" t="str">
        <f>IF($C$6=1,'3a. Skor Data'!D129," ")</f>
        <v xml:space="preserve"> </v>
      </c>
      <c r="E131" s="58" t="str">
        <f>IF($C$6=1,(0.702*'3a. Skor Data'!F129)+'3a. Skor Data'!H129," ")</f>
        <v xml:space="preserve"> </v>
      </c>
      <c r="F131" s="58" t="str">
        <f>IF($C$6=1,(0.471*'3a. Skor Data'!J129)+(0.681*'3a. Skor Data'!L129)+(1*'3a. Skor Data'!N129)+(0.278*'3a. Skor Data'!T129)," ")</f>
        <v xml:space="preserve"> </v>
      </c>
      <c r="G131" s="58" t="str">
        <f t="shared" si="5"/>
        <v xml:space="preserve"> </v>
      </c>
      <c r="H131" s="58" t="str">
        <f t="shared" si="6"/>
        <v xml:space="preserve"> </v>
      </c>
      <c r="I131" s="77" t="str">
        <f t="shared" si="7"/>
        <v xml:space="preserve"> </v>
      </c>
      <c r="L131" s="51" t="str">
        <f>IF(AND($G131&gt;0,$I131&gt;0.0000001,$C$6=1,$I$5&gt;0),$A131," ")</f>
        <v xml:space="preserve"> </v>
      </c>
      <c r="M131" s="51" t="str">
        <f>IF(AND($G131,$I131&gt;0.0000001,$C$6=1,$I$5&gt;0),"…………..."," ")</f>
        <v xml:space="preserve"> </v>
      </c>
    </row>
    <row r="132" spans="1:13" x14ac:dyDescent="0.2">
      <c r="A132" s="71">
        <v>123</v>
      </c>
      <c r="B132" s="39" t="str">
        <f>IF($C$6=1,'3. Input Data'!B138," ")</f>
        <v xml:space="preserve"> </v>
      </c>
      <c r="C132" s="39" t="str">
        <f>IF($C$6=1,'3. Input Data'!C138," ")</f>
        <v xml:space="preserve"> </v>
      </c>
      <c r="D132" s="58" t="str">
        <f>IF($C$6=1,'3a. Skor Data'!D130," ")</f>
        <v xml:space="preserve"> </v>
      </c>
      <c r="E132" s="58" t="str">
        <f>IF($C$6=1,(0.702*'3a. Skor Data'!F130)+'3a. Skor Data'!H130," ")</f>
        <v xml:space="preserve"> </v>
      </c>
      <c r="F132" s="58" t="str">
        <f>IF($C$6=1,(0.471*'3a. Skor Data'!J130)+(0.681*'3a. Skor Data'!L130)+(1*'3a. Skor Data'!N130)+(0.278*'3a. Skor Data'!T130)," ")</f>
        <v xml:space="preserve"> </v>
      </c>
      <c r="G132" s="58" t="str">
        <f t="shared" si="5"/>
        <v xml:space="preserve"> </v>
      </c>
      <c r="H132" s="58" t="str">
        <f t="shared" si="6"/>
        <v xml:space="preserve"> </v>
      </c>
      <c r="I132" s="77" t="str">
        <f t="shared" si="7"/>
        <v xml:space="preserve"> </v>
      </c>
      <c r="J132" s="51" t="str">
        <f>IF(AND($G132&gt;0,$I132&gt;0.0000001,$C$6=1,$I$5&gt;0),$A132," ")</f>
        <v xml:space="preserve"> </v>
      </c>
      <c r="K132" s="51" t="str">
        <f>IF(AND($G132,$I132&gt;0.0000001,$C$6=1,$I$5&gt;0),"…………..."," ")</f>
        <v xml:space="preserve"> </v>
      </c>
    </row>
    <row r="133" spans="1:13" x14ac:dyDescent="0.2">
      <c r="A133" s="71">
        <v>124</v>
      </c>
      <c r="B133" s="39" t="str">
        <f>IF($C$6=1,'3. Input Data'!B139," ")</f>
        <v xml:space="preserve"> </v>
      </c>
      <c r="C133" s="39" t="str">
        <f>IF($C$6=1,'3. Input Data'!C139," ")</f>
        <v xml:space="preserve"> </v>
      </c>
      <c r="D133" s="58" t="str">
        <f>IF($C$6=1,'3a. Skor Data'!D131," ")</f>
        <v xml:space="preserve"> </v>
      </c>
      <c r="E133" s="58" t="str">
        <f>IF($C$6=1,(0.702*'3a. Skor Data'!F131)+'3a. Skor Data'!H131," ")</f>
        <v xml:space="preserve"> </v>
      </c>
      <c r="F133" s="58" t="str">
        <f>IF($C$6=1,(0.471*'3a. Skor Data'!J131)+(0.681*'3a. Skor Data'!L131)+(1*'3a. Skor Data'!N131)+(0.278*'3a. Skor Data'!T131)," ")</f>
        <v xml:space="preserve"> </v>
      </c>
      <c r="G133" s="58" t="str">
        <f t="shared" si="5"/>
        <v xml:space="preserve"> </v>
      </c>
      <c r="H133" s="58" t="str">
        <f t="shared" si="6"/>
        <v xml:space="preserve"> </v>
      </c>
      <c r="I133" s="77" t="str">
        <f t="shared" si="7"/>
        <v xml:space="preserve"> </v>
      </c>
      <c r="L133" s="51" t="str">
        <f>IF(AND($G133&gt;0,$I133&gt;0.0000001,$C$6=1,$I$5&gt;0),$A133," ")</f>
        <v xml:space="preserve"> </v>
      </c>
      <c r="M133" s="51" t="str">
        <f>IF(AND($G133,$I133&gt;0.0000001,$C$6=1,$I$5&gt;0),"…………..."," ")</f>
        <v xml:space="preserve"> </v>
      </c>
    </row>
    <row r="134" spans="1:13" x14ac:dyDescent="0.2">
      <c r="A134" s="71">
        <v>125</v>
      </c>
      <c r="B134" s="39" t="str">
        <f>IF($C$6=1,'3. Input Data'!B140," ")</f>
        <v xml:space="preserve"> </v>
      </c>
      <c r="C134" s="39" t="str">
        <f>IF($C$6=1,'3. Input Data'!C140," ")</f>
        <v xml:space="preserve"> </v>
      </c>
      <c r="D134" s="58" t="str">
        <f>IF($C$6=1,'3a. Skor Data'!D132," ")</f>
        <v xml:space="preserve"> </v>
      </c>
      <c r="E134" s="58" t="str">
        <f>IF($C$6=1,(0.702*'3a. Skor Data'!F132)+'3a. Skor Data'!H132," ")</f>
        <v xml:space="preserve"> </v>
      </c>
      <c r="F134" s="58" t="str">
        <f>IF($C$6=1,(0.471*'3a. Skor Data'!J132)+(0.681*'3a. Skor Data'!L132)+(1*'3a. Skor Data'!N132)+(0.278*'3a. Skor Data'!T132)," ")</f>
        <v xml:space="preserve"> </v>
      </c>
      <c r="G134" s="58" t="str">
        <f t="shared" si="5"/>
        <v xml:space="preserve"> </v>
      </c>
      <c r="H134" s="58" t="str">
        <f t="shared" si="6"/>
        <v xml:space="preserve"> </v>
      </c>
      <c r="I134" s="77" t="str">
        <f t="shared" si="7"/>
        <v xml:space="preserve"> </v>
      </c>
      <c r="J134" s="51" t="str">
        <f>IF(AND($G134&gt;0,$I134&gt;0.0000001,$C$6=1,$I$5&gt;0),$A134," ")</f>
        <v xml:space="preserve"> </v>
      </c>
      <c r="K134" s="51" t="str">
        <f>IF(AND($G134,$I134&gt;0.0000001,$C$6=1,$I$5&gt;0),"…………..."," ")</f>
        <v xml:space="preserve"> </v>
      </c>
    </row>
    <row r="135" spans="1:13" x14ac:dyDescent="0.2">
      <c r="A135" s="71">
        <v>126</v>
      </c>
      <c r="B135" s="39" t="str">
        <f>IF($C$6=1,'3. Input Data'!B141," ")</f>
        <v xml:space="preserve"> </v>
      </c>
      <c r="C135" s="39" t="str">
        <f>IF($C$6=1,'3. Input Data'!C141," ")</f>
        <v xml:space="preserve"> </v>
      </c>
      <c r="D135" s="58" t="str">
        <f>IF($C$6=1,'3a. Skor Data'!D133," ")</f>
        <v xml:space="preserve"> </v>
      </c>
      <c r="E135" s="58" t="str">
        <f>IF($C$6=1,(0.702*'3a. Skor Data'!F133)+'3a. Skor Data'!H133," ")</f>
        <v xml:space="preserve"> </v>
      </c>
      <c r="F135" s="58" t="str">
        <f>IF($C$6=1,(0.471*'3a. Skor Data'!J133)+(0.681*'3a. Skor Data'!L133)+(1*'3a. Skor Data'!N133)+(0.278*'3a. Skor Data'!T133)," ")</f>
        <v xml:space="preserve"> </v>
      </c>
      <c r="G135" s="58" t="str">
        <f t="shared" si="5"/>
        <v xml:space="preserve"> </v>
      </c>
      <c r="H135" s="58" t="str">
        <f t="shared" si="6"/>
        <v xml:space="preserve"> </v>
      </c>
      <c r="I135" s="77" t="str">
        <f t="shared" si="7"/>
        <v xml:space="preserve"> </v>
      </c>
      <c r="L135" s="51" t="str">
        <f>IF(AND($G135&gt;0,$I135&gt;0.0000001,$C$6=1,$I$5&gt;0),$A135," ")</f>
        <v xml:space="preserve"> </v>
      </c>
      <c r="M135" s="51" t="str">
        <f>IF(AND($G135,$I135&gt;0.0000001,$C$6=1,$I$5&gt;0),"…………..."," ")</f>
        <v xml:space="preserve"> </v>
      </c>
    </row>
    <row r="136" spans="1:13" x14ac:dyDescent="0.2">
      <c r="A136" s="71">
        <v>127</v>
      </c>
      <c r="B136" s="39" t="str">
        <f>IF($C$6=1,'3. Input Data'!B142," ")</f>
        <v xml:space="preserve"> </v>
      </c>
      <c r="C136" s="39" t="str">
        <f>IF($C$6=1,'3. Input Data'!C142," ")</f>
        <v xml:space="preserve"> </v>
      </c>
      <c r="D136" s="58" t="str">
        <f>IF($C$6=1,'3a. Skor Data'!D134," ")</f>
        <v xml:space="preserve"> </v>
      </c>
      <c r="E136" s="58" t="str">
        <f>IF($C$6=1,(0.702*'3a. Skor Data'!F134)+'3a. Skor Data'!H134," ")</f>
        <v xml:space="preserve"> </v>
      </c>
      <c r="F136" s="58" t="str">
        <f>IF($C$6=1,(0.471*'3a. Skor Data'!J134)+(0.681*'3a. Skor Data'!L134)+(1*'3a. Skor Data'!N134)+(0.278*'3a. Skor Data'!T134)," ")</f>
        <v xml:space="preserve"> </v>
      </c>
      <c r="G136" s="58" t="str">
        <f t="shared" si="5"/>
        <v xml:space="preserve"> </v>
      </c>
      <c r="H136" s="58" t="str">
        <f t="shared" si="6"/>
        <v xml:space="preserve"> </v>
      </c>
      <c r="I136" s="77" t="str">
        <f t="shared" si="7"/>
        <v xml:space="preserve"> </v>
      </c>
      <c r="J136" s="51" t="str">
        <f>IF(AND($G136&gt;0,$I136&gt;0.0000001,$C$6=1,$I$5&gt;0),$A136," ")</f>
        <v xml:space="preserve"> </v>
      </c>
      <c r="K136" s="51" t="str">
        <f>IF(AND($G136,$I136&gt;0.0000001,$C$6=1,$I$5&gt;0),"…………..."," ")</f>
        <v xml:space="preserve"> </v>
      </c>
    </row>
    <row r="137" spans="1:13" x14ac:dyDescent="0.2">
      <c r="A137" s="71">
        <v>128</v>
      </c>
      <c r="B137" s="39" t="str">
        <f>IF($C$6=1,'3. Input Data'!B143," ")</f>
        <v xml:space="preserve"> </v>
      </c>
      <c r="C137" s="39" t="str">
        <f>IF($C$6=1,'3. Input Data'!C143," ")</f>
        <v xml:space="preserve"> </v>
      </c>
      <c r="D137" s="58" t="str">
        <f>IF($C$6=1,'3a. Skor Data'!D135," ")</f>
        <v xml:space="preserve"> </v>
      </c>
      <c r="E137" s="58" t="str">
        <f>IF($C$6=1,(0.702*'3a. Skor Data'!F135)+'3a. Skor Data'!H135," ")</f>
        <v xml:space="preserve"> </v>
      </c>
      <c r="F137" s="58" t="str">
        <f>IF($C$6=1,(0.471*'3a. Skor Data'!J135)+(0.681*'3a. Skor Data'!L135)+(1*'3a. Skor Data'!N135)+(0.278*'3a. Skor Data'!T135)," ")</f>
        <v xml:space="preserve"> </v>
      </c>
      <c r="G137" s="58" t="str">
        <f t="shared" si="5"/>
        <v xml:space="preserve"> </v>
      </c>
      <c r="H137" s="58" t="str">
        <f t="shared" si="6"/>
        <v xml:space="preserve"> </v>
      </c>
      <c r="I137" s="77" t="str">
        <f t="shared" si="7"/>
        <v xml:space="preserve"> </v>
      </c>
      <c r="L137" s="51" t="str">
        <f>IF(AND($G137&gt;0,$I137&gt;0.0000001,$C$6=1,$I$5&gt;0),$A137," ")</f>
        <v xml:space="preserve"> </v>
      </c>
      <c r="M137" s="51" t="str">
        <f>IF(AND($G137,$I137&gt;0.0000001,$C$6=1,$I$5&gt;0),"…………..."," ")</f>
        <v xml:space="preserve"> </v>
      </c>
    </row>
    <row r="138" spans="1:13" x14ac:dyDescent="0.2">
      <c r="A138" s="71">
        <v>129</v>
      </c>
      <c r="B138" s="39" t="str">
        <f>IF($C$6=1,'3. Input Data'!B144," ")</f>
        <v xml:space="preserve"> </v>
      </c>
      <c r="C138" s="39" t="str">
        <f>IF($C$6=1,'3. Input Data'!C144," ")</f>
        <v xml:space="preserve"> </v>
      </c>
      <c r="D138" s="58" t="str">
        <f>IF($C$6=1,'3a. Skor Data'!D136," ")</f>
        <v xml:space="preserve"> </v>
      </c>
      <c r="E138" s="58" t="str">
        <f>IF($C$6=1,(0.702*'3a. Skor Data'!F136)+'3a. Skor Data'!H136," ")</f>
        <v xml:space="preserve"> </v>
      </c>
      <c r="F138" s="58" t="str">
        <f>IF($C$6=1,(0.471*'3a. Skor Data'!J136)+(0.681*'3a. Skor Data'!L136)+(1*'3a. Skor Data'!N136)+(0.278*'3a. Skor Data'!T136)," ")</f>
        <v xml:space="preserve"> </v>
      </c>
      <c r="G138" s="58" t="str">
        <f t="shared" si="5"/>
        <v xml:space="preserve"> </v>
      </c>
      <c r="H138" s="58" t="str">
        <f t="shared" si="6"/>
        <v xml:space="preserve"> </v>
      </c>
      <c r="I138" s="77" t="str">
        <f t="shared" si="7"/>
        <v xml:space="preserve"> </v>
      </c>
      <c r="J138" s="51" t="str">
        <f>IF(AND($G138&gt;0,$I138&gt;0.0000001,$C$6=1,$I$5&gt;0),$A138," ")</f>
        <v xml:space="preserve"> </v>
      </c>
      <c r="K138" s="51" t="str">
        <f>IF(AND($G138,$I138&gt;0.0000001,$C$6=1,$I$5&gt;0),"…………..."," ")</f>
        <v xml:space="preserve"> </v>
      </c>
    </row>
    <row r="139" spans="1:13" x14ac:dyDescent="0.2">
      <c r="A139" s="71">
        <v>130</v>
      </c>
      <c r="B139" s="39" t="str">
        <f>IF($C$6=1,'3. Input Data'!B145," ")</f>
        <v xml:space="preserve"> </v>
      </c>
      <c r="C139" s="39" t="str">
        <f>IF($C$6=1,'3. Input Data'!C145," ")</f>
        <v xml:space="preserve"> </v>
      </c>
      <c r="D139" s="58" t="str">
        <f>IF($C$6=1,'3a. Skor Data'!D137," ")</f>
        <v xml:space="preserve"> </v>
      </c>
      <c r="E139" s="58" t="str">
        <f>IF($C$6=1,(0.702*'3a. Skor Data'!F137)+'3a. Skor Data'!H137," ")</f>
        <v xml:space="preserve"> </v>
      </c>
      <c r="F139" s="58" t="str">
        <f>IF($C$6=1,(0.471*'3a. Skor Data'!J137)+(0.681*'3a. Skor Data'!L137)+(1*'3a. Skor Data'!N137)+(0.278*'3a. Skor Data'!T137)," ")</f>
        <v xml:space="preserve"> </v>
      </c>
      <c r="G139" s="58" t="str">
        <f t="shared" ref="G139:G202" si="8">IF($C$6=1,(0.252*D139)+(0.226*E139)+(0.218*F139)," ")</f>
        <v xml:space="preserve"> </v>
      </c>
      <c r="H139" s="58" t="str">
        <f t="shared" ref="H139:H202" si="9">IF(AND($C$6=1,$G139&gt;0,$I139&gt;=0.0000001,$I$5&gt;0),"Rp."," ")</f>
        <v xml:space="preserve"> </v>
      </c>
      <c r="I139" s="77" t="str">
        <f t="shared" si="7"/>
        <v xml:space="preserve"> </v>
      </c>
      <c r="L139" s="51" t="str">
        <f>IF(AND($G139&gt;0,$I139&gt;0.0000001,$C$6=1,$I$5&gt;0),$A139," ")</f>
        <v xml:space="preserve"> </v>
      </c>
      <c r="M139" s="51" t="str">
        <f>IF(AND($G139,$I139&gt;0.0000001,$C$6=1,$I$5&gt;0),"…………..."," ")</f>
        <v xml:space="preserve"> </v>
      </c>
    </row>
    <row r="140" spans="1:13" x14ac:dyDescent="0.2">
      <c r="A140" s="71">
        <v>131</v>
      </c>
      <c r="B140" s="39" t="str">
        <f>IF($C$6=1,'3. Input Data'!B146," ")</f>
        <v xml:space="preserve"> </v>
      </c>
      <c r="C140" s="39" t="str">
        <f>IF($C$6=1,'3. Input Data'!C146," ")</f>
        <v xml:space="preserve"> </v>
      </c>
      <c r="D140" s="58" t="str">
        <f>IF($C$6=1,'3a. Skor Data'!D138," ")</f>
        <v xml:space="preserve"> </v>
      </c>
      <c r="E140" s="58" t="str">
        <f>IF($C$6=1,(0.702*'3a. Skor Data'!F138)+'3a. Skor Data'!H138," ")</f>
        <v xml:space="preserve"> </v>
      </c>
      <c r="F140" s="58" t="str">
        <f>IF($C$6=1,(0.471*'3a. Skor Data'!J138)+(0.681*'3a. Skor Data'!L138)+(1*'3a. Skor Data'!N138)+(0.278*'3a. Skor Data'!T138)," ")</f>
        <v xml:space="preserve"> </v>
      </c>
      <c r="G140" s="58" t="str">
        <f t="shared" si="8"/>
        <v xml:space="preserve"> </v>
      </c>
      <c r="H140" s="58" t="str">
        <f t="shared" si="9"/>
        <v xml:space="preserve"> </v>
      </c>
      <c r="I140" s="77" t="str">
        <f t="shared" si="7"/>
        <v xml:space="preserve"> </v>
      </c>
      <c r="J140" s="51" t="str">
        <f>IF(AND($G140&gt;0,$I140&gt;0.0000001,$C$6=1,$I$5&gt;0),$A140," ")</f>
        <v xml:space="preserve"> </v>
      </c>
      <c r="K140" s="51" t="str">
        <f>IF(AND($G140,$I140&gt;0.0000001,$C$6=1,$I$5&gt;0),"…………..."," ")</f>
        <v xml:space="preserve"> </v>
      </c>
    </row>
    <row r="141" spans="1:13" x14ac:dyDescent="0.2">
      <c r="A141" s="71">
        <v>132</v>
      </c>
      <c r="B141" s="39" t="str">
        <f>IF($C$6=1,'3. Input Data'!B147," ")</f>
        <v xml:space="preserve"> </v>
      </c>
      <c r="C141" s="39" t="str">
        <f>IF($C$6=1,'3. Input Data'!C147," ")</f>
        <v xml:space="preserve"> </v>
      </c>
      <c r="D141" s="58" t="str">
        <f>IF($C$6=1,'3a. Skor Data'!D139," ")</f>
        <v xml:space="preserve"> </v>
      </c>
      <c r="E141" s="58" t="str">
        <f>IF($C$6=1,(0.702*'3a. Skor Data'!F139)+'3a. Skor Data'!H139," ")</f>
        <v xml:space="preserve"> </v>
      </c>
      <c r="F141" s="58" t="str">
        <f>IF($C$6=1,(0.471*'3a. Skor Data'!J139)+(0.681*'3a. Skor Data'!L139)+(1*'3a. Skor Data'!N139)+(0.278*'3a. Skor Data'!T139)," ")</f>
        <v xml:space="preserve"> </v>
      </c>
      <c r="G141" s="58" t="str">
        <f t="shared" si="8"/>
        <v xml:space="preserve"> </v>
      </c>
      <c r="H141" s="58" t="str">
        <f t="shared" si="9"/>
        <v xml:space="preserve"> </v>
      </c>
      <c r="I141" s="77" t="str">
        <f t="shared" si="7"/>
        <v xml:space="preserve"> </v>
      </c>
      <c r="L141" s="51" t="str">
        <f>IF(AND($G141&gt;0,$I141&gt;0.0000001,$C$6=1,$I$5&gt;0),$A141," ")</f>
        <v xml:space="preserve"> </v>
      </c>
      <c r="M141" s="51" t="str">
        <f>IF(AND($G141,$I141&gt;0.0000001,$C$6=1,$I$5&gt;0),"…………..."," ")</f>
        <v xml:space="preserve"> </v>
      </c>
    </row>
    <row r="142" spans="1:13" x14ac:dyDescent="0.2">
      <c r="A142" s="71">
        <v>133</v>
      </c>
      <c r="B142" s="39" t="str">
        <f>IF($C$6=1,'3. Input Data'!B148," ")</f>
        <v xml:space="preserve"> </v>
      </c>
      <c r="C142" s="39" t="str">
        <f>IF($C$6=1,'3. Input Data'!C148," ")</f>
        <v xml:space="preserve"> </v>
      </c>
      <c r="D142" s="58" t="str">
        <f>IF($C$6=1,'3a. Skor Data'!D140," ")</f>
        <v xml:space="preserve"> </v>
      </c>
      <c r="E142" s="58" t="str">
        <f>IF($C$6=1,(0.702*'3a. Skor Data'!F140)+'3a. Skor Data'!H140," ")</f>
        <v xml:space="preserve"> </v>
      </c>
      <c r="F142" s="58" t="str">
        <f>IF($C$6=1,(0.471*'3a. Skor Data'!J140)+(0.681*'3a. Skor Data'!L140)+(1*'3a. Skor Data'!N140)+(0.278*'3a. Skor Data'!T140)," ")</f>
        <v xml:space="preserve"> </v>
      </c>
      <c r="G142" s="58" t="str">
        <f t="shared" si="8"/>
        <v xml:space="preserve"> </v>
      </c>
      <c r="H142" s="58" t="str">
        <f t="shared" si="9"/>
        <v xml:space="preserve"> </v>
      </c>
      <c r="I142" s="77" t="str">
        <f t="shared" si="7"/>
        <v xml:space="preserve"> </v>
      </c>
      <c r="J142" s="51" t="str">
        <f>IF(AND($G142&gt;0,$I142&gt;0.0000001,$C$6=1,$I$5&gt;0),$A142," ")</f>
        <v xml:space="preserve"> </v>
      </c>
      <c r="K142" s="51" t="str">
        <f>IF(AND($G142,$I142&gt;0.0000001,$C$6=1,$I$5&gt;0),"…………..."," ")</f>
        <v xml:space="preserve"> </v>
      </c>
    </row>
    <row r="143" spans="1:13" x14ac:dyDescent="0.2">
      <c r="A143" s="71">
        <v>134</v>
      </c>
      <c r="B143" s="39" t="str">
        <f>IF($C$6=1,'3. Input Data'!B149," ")</f>
        <v xml:space="preserve"> </v>
      </c>
      <c r="C143" s="39" t="str">
        <f>IF($C$6=1,'3. Input Data'!C149," ")</f>
        <v xml:space="preserve"> </v>
      </c>
      <c r="D143" s="58" t="str">
        <f>IF($C$6=1,'3a. Skor Data'!D141," ")</f>
        <v xml:space="preserve"> </v>
      </c>
      <c r="E143" s="58" t="str">
        <f>IF($C$6=1,(0.702*'3a. Skor Data'!F141)+'3a. Skor Data'!H141," ")</f>
        <v xml:space="preserve"> </v>
      </c>
      <c r="F143" s="58" t="str">
        <f>IF($C$6=1,(0.471*'3a. Skor Data'!J141)+(0.681*'3a. Skor Data'!L141)+(1*'3a. Skor Data'!N141)+(0.278*'3a. Skor Data'!T141)," ")</f>
        <v xml:space="preserve"> </v>
      </c>
      <c r="G143" s="58" t="str">
        <f t="shared" si="8"/>
        <v xml:space="preserve"> </v>
      </c>
      <c r="H143" s="58" t="str">
        <f t="shared" si="9"/>
        <v xml:space="preserve"> </v>
      </c>
      <c r="I143" s="77" t="str">
        <f t="shared" si="7"/>
        <v xml:space="preserve"> </v>
      </c>
      <c r="L143" s="51" t="str">
        <f>IF(AND($G143&gt;0,$I143&gt;0.0000001,$C$6=1,$I$5&gt;0),$A143," ")</f>
        <v xml:space="preserve"> </v>
      </c>
      <c r="M143" s="51" t="str">
        <f>IF(AND($G143,$I143&gt;0.0000001,$C$6=1,$I$5&gt;0),"…………..."," ")</f>
        <v xml:space="preserve"> </v>
      </c>
    </row>
    <row r="144" spans="1:13" x14ac:dyDescent="0.2">
      <c r="A144" s="71">
        <v>135</v>
      </c>
      <c r="B144" s="39" t="str">
        <f>IF($C$6=1,'3. Input Data'!B150," ")</f>
        <v xml:space="preserve"> </v>
      </c>
      <c r="C144" s="39" t="str">
        <f>IF($C$6=1,'3. Input Data'!C150," ")</f>
        <v xml:space="preserve"> </v>
      </c>
      <c r="D144" s="58" t="str">
        <f>IF($C$6=1,'3a. Skor Data'!D142," ")</f>
        <v xml:space="preserve"> </v>
      </c>
      <c r="E144" s="58" t="str">
        <f>IF($C$6=1,(0.702*'3a. Skor Data'!F142)+'3a. Skor Data'!H142," ")</f>
        <v xml:space="preserve"> </v>
      </c>
      <c r="F144" s="58" t="str">
        <f>IF($C$6=1,(0.471*'3a. Skor Data'!J142)+(0.681*'3a. Skor Data'!L142)+(1*'3a. Skor Data'!N142)+(0.278*'3a. Skor Data'!T142)," ")</f>
        <v xml:space="preserve"> </v>
      </c>
      <c r="G144" s="58" t="str">
        <f t="shared" si="8"/>
        <v xml:space="preserve"> </v>
      </c>
      <c r="H144" s="58" t="str">
        <f t="shared" si="9"/>
        <v xml:space="preserve"> </v>
      </c>
      <c r="I144" s="77" t="str">
        <f t="shared" si="7"/>
        <v xml:space="preserve"> </v>
      </c>
      <c r="J144" s="51" t="str">
        <f>IF(AND($G144&gt;0,$I144&gt;0.0000001,$C$6=1,$I$5&gt;0),$A144," ")</f>
        <v xml:space="preserve"> </v>
      </c>
      <c r="K144" s="51" t="str">
        <f>IF(AND($G144,$I144&gt;0.0000001,$C$6=1,$I$5&gt;0),"…………..."," ")</f>
        <v xml:space="preserve"> </v>
      </c>
    </row>
    <row r="145" spans="1:13" x14ac:dyDescent="0.2">
      <c r="A145" s="71">
        <v>136</v>
      </c>
      <c r="B145" s="39" t="str">
        <f>IF($C$6=1,'3. Input Data'!B151," ")</f>
        <v xml:space="preserve"> </v>
      </c>
      <c r="C145" s="39" t="str">
        <f>IF($C$6=1,'3. Input Data'!C151," ")</f>
        <v xml:space="preserve"> </v>
      </c>
      <c r="D145" s="58" t="str">
        <f>IF($C$6=1,'3a. Skor Data'!D143," ")</f>
        <v xml:space="preserve"> </v>
      </c>
      <c r="E145" s="58" t="str">
        <f>IF($C$6=1,(0.702*'3a. Skor Data'!F143)+'3a. Skor Data'!H143," ")</f>
        <v xml:space="preserve"> </v>
      </c>
      <c r="F145" s="58" t="str">
        <f>IF($C$6=1,(0.471*'3a. Skor Data'!J143)+(0.681*'3a. Skor Data'!L143)+(1*'3a. Skor Data'!N143)+(0.278*'3a. Skor Data'!T143)," ")</f>
        <v xml:space="preserve"> </v>
      </c>
      <c r="G145" s="58" t="str">
        <f t="shared" si="8"/>
        <v xml:space="preserve"> </v>
      </c>
      <c r="H145" s="58" t="str">
        <f t="shared" si="9"/>
        <v xml:space="preserve"> </v>
      </c>
      <c r="I145" s="77" t="str">
        <f t="shared" si="7"/>
        <v xml:space="preserve"> </v>
      </c>
      <c r="L145" s="51" t="str">
        <f>IF(AND($G145&gt;0,$I145&gt;0.0000001,$C$6=1,$I$5&gt;0),$A145," ")</f>
        <v xml:space="preserve"> </v>
      </c>
      <c r="M145" s="51" t="str">
        <f>IF(AND($G145,$I145&gt;0.0000001,$C$6=1,$I$5&gt;0),"…………..."," ")</f>
        <v xml:space="preserve"> </v>
      </c>
    </row>
    <row r="146" spans="1:13" x14ac:dyDescent="0.2">
      <c r="A146" s="71">
        <v>137</v>
      </c>
      <c r="B146" s="39" t="str">
        <f>IF($C$6=1,'3. Input Data'!B152," ")</f>
        <v xml:space="preserve"> </v>
      </c>
      <c r="C146" s="39" t="str">
        <f>IF($C$6=1,'3. Input Data'!C152," ")</f>
        <v xml:space="preserve"> </v>
      </c>
      <c r="D146" s="58" t="str">
        <f>IF($C$6=1,'3a. Skor Data'!D144," ")</f>
        <v xml:space="preserve"> </v>
      </c>
      <c r="E146" s="58" t="str">
        <f>IF($C$6=1,(0.702*'3a. Skor Data'!F144)+'3a. Skor Data'!H144," ")</f>
        <v xml:space="preserve"> </v>
      </c>
      <c r="F146" s="58" t="str">
        <f>IF($C$6=1,(0.471*'3a. Skor Data'!J144)+(0.681*'3a. Skor Data'!L144)+(1*'3a. Skor Data'!N144)+(0.278*'3a. Skor Data'!T144)," ")</f>
        <v xml:space="preserve"> </v>
      </c>
      <c r="G146" s="58" t="str">
        <f t="shared" si="8"/>
        <v xml:space="preserve"> </v>
      </c>
      <c r="H146" s="58" t="str">
        <f t="shared" si="9"/>
        <v xml:space="preserve"> </v>
      </c>
      <c r="I146" s="77" t="str">
        <f t="shared" si="7"/>
        <v xml:space="preserve"> </v>
      </c>
      <c r="J146" s="51" t="str">
        <f>IF(AND($G146&gt;0,$I146&gt;0.0000001,$C$6=1,$I$5&gt;0),$A146," ")</f>
        <v xml:space="preserve"> </v>
      </c>
      <c r="K146" s="51" t="str">
        <f>IF(AND($G146,$I146&gt;0.0000001,$C$6=1,$I$5&gt;0),"…………..."," ")</f>
        <v xml:space="preserve"> </v>
      </c>
    </row>
    <row r="147" spans="1:13" x14ac:dyDescent="0.2">
      <c r="A147" s="71">
        <v>138</v>
      </c>
      <c r="B147" s="39" t="str">
        <f>IF($C$6=1,'3. Input Data'!B153," ")</f>
        <v xml:space="preserve"> </v>
      </c>
      <c r="C147" s="39" t="str">
        <f>IF($C$6=1,'3. Input Data'!C153," ")</f>
        <v xml:space="preserve"> </v>
      </c>
      <c r="D147" s="58" t="str">
        <f>IF($C$6=1,'3a. Skor Data'!D145," ")</f>
        <v xml:space="preserve"> </v>
      </c>
      <c r="E147" s="58" t="str">
        <f>IF($C$6=1,(0.702*'3a. Skor Data'!F145)+'3a. Skor Data'!H145," ")</f>
        <v xml:space="preserve"> </v>
      </c>
      <c r="F147" s="58" t="str">
        <f>IF($C$6=1,(0.471*'3a. Skor Data'!J145)+(0.681*'3a. Skor Data'!L145)+(1*'3a. Skor Data'!N145)+(0.278*'3a. Skor Data'!T145)," ")</f>
        <v xml:space="preserve"> </v>
      </c>
      <c r="G147" s="58" t="str">
        <f t="shared" si="8"/>
        <v xml:space="preserve"> </v>
      </c>
      <c r="H147" s="58" t="str">
        <f t="shared" si="9"/>
        <v xml:space="preserve"> </v>
      </c>
      <c r="I147" s="77" t="str">
        <f t="shared" si="7"/>
        <v xml:space="preserve"> </v>
      </c>
      <c r="L147" s="51" t="str">
        <f>IF(AND($G147&gt;0,$I147&gt;0.0000001,$C$6=1,$I$5&gt;0),$A147," ")</f>
        <v xml:space="preserve"> </v>
      </c>
      <c r="M147" s="51" t="str">
        <f>IF(AND($G147,$I147&gt;0.0000001,$C$6=1,$I$5&gt;0),"…………..."," ")</f>
        <v xml:space="preserve"> </v>
      </c>
    </row>
    <row r="148" spans="1:13" x14ac:dyDescent="0.2">
      <c r="A148" s="71">
        <v>139</v>
      </c>
      <c r="B148" s="39" t="str">
        <f>IF($C$6=1,'3. Input Data'!B154," ")</f>
        <v xml:space="preserve"> </v>
      </c>
      <c r="C148" s="39" t="str">
        <f>IF($C$6=1,'3. Input Data'!C154," ")</f>
        <v xml:space="preserve"> </v>
      </c>
      <c r="D148" s="58" t="str">
        <f>IF($C$6=1,'3a. Skor Data'!D146," ")</f>
        <v xml:space="preserve"> </v>
      </c>
      <c r="E148" s="58" t="str">
        <f>IF($C$6=1,(0.702*'3a. Skor Data'!F146)+'3a. Skor Data'!H146," ")</f>
        <v xml:space="preserve"> </v>
      </c>
      <c r="F148" s="58" t="str">
        <f>IF($C$6=1,(0.471*'3a. Skor Data'!J146)+(0.681*'3a. Skor Data'!L146)+(1*'3a. Skor Data'!N146)+(0.278*'3a. Skor Data'!T146)," ")</f>
        <v xml:space="preserve"> </v>
      </c>
      <c r="G148" s="58" t="str">
        <f t="shared" si="8"/>
        <v xml:space="preserve"> </v>
      </c>
      <c r="H148" s="58" t="str">
        <f t="shared" si="9"/>
        <v xml:space="preserve"> </v>
      </c>
      <c r="I148" s="77" t="str">
        <f t="shared" si="7"/>
        <v xml:space="preserve"> </v>
      </c>
      <c r="J148" s="51" t="str">
        <f>IF(AND($G148&gt;0,$I148&gt;0.0000001,$C$6=1,$I$5&gt;0),$A148," ")</f>
        <v xml:space="preserve"> </v>
      </c>
      <c r="K148" s="51" t="str">
        <f>IF(AND($G148,$I148&gt;0.0000001,$C$6=1,$I$5&gt;0),"…………..."," ")</f>
        <v xml:space="preserve"> </v>
      </c>
    </row>
    <row r="149" spans="1:13" x14ac:dyDescent="0.2">
      <c r="A149" s="71">
        <v>140</v>
      </c>
      <c r="B149" s="39" t="str">
        <f>IF($C$6=1,'3. Input Data'!B155," ")</f>
        <v xml:space="preserve"> </v>
      </c>
      <c r="C149" s="39" t="str">
        <f>IF($C$6=1,'3. Input Data'!C155," ")</f>
        <v xml:space="preserve"> </v>
      </c>
      <c r="D149" s="58" t="str">
        <f>IF($C$6=1,'3a. Skor Data'!D147," ")</f>
        <v xml:space="preserve"> </v>
      </c>
      <c r="E149" s="58" t="str">
        <f>IF($C$6=1,(0.702*'3a. Skor Data'!F147)+'3a. Skor Data'!H147," ")</f>
        <v xml:space="preserve"> </v>
      </c>
      <c r="F149" s="58" t="str">
        <f>IF($C$6=1,(0.471*'3a. Skor Data'!J147)+(0.681*'3a. Skor Data'!L147)+(1*'3a. Skor Data'!N147)+(0.278*'3a. Skor Data'!T147)," ")</f>
        <v xml:space="preserve"> </v>
      </c>
      <c r="G149" s="58" t="str">
        <f t="shared" si="8"/>
        <v xml:space="preserve"> </v>
      </c>
      <c r="H149" s="58" t="str">
        <f t="shared" si="9"/>
        <v xml:space="preserve"> </v>
      </c>
      <c r="I149" s="77" t="str">
        <f t="shared" ref="I149:I212" si="10">IF(AND($C$6=1,$I$5&gt;0.0001),(G149/$G$3)*$I$5," ")</f>
        <v xml:space="preserve"> </v>
      </c>
      <c r="L149" s="51" t="str">
        <f>IF(AND($G149&gt;0,$I149&gt;0.0000001,$C$6=1,$I$5&gt;0),$A149," ")</f>
        <v xml:space="preserve"> </v>
      </c>
      <c r="M149" s="51" t="str">
        <f>IF(AND($G149,$I149&gt;0.0000001,$C$6=1,$I$5&gt;0),"…………..."," ")</f>
        <v xml:space="preserve"> </v>
      </c>
    </row>
    <row r="150" spans="1:13" x14ac:dyDescent="0.2">
      <c r="A150" s="71">
        <v>141</v>
      </c>
      <c r="B150" s="39" t="str">
        <f>IF($C$6=1,'3. Input Data'!B156," ")</f>
        <v xml:space="preserve"> </v>
      </c>
      <c r="C150" s="39" t="str">
        <f>IF($C$6=1,'3. Input Data'!C156," ")</f>
        <v xml:space="preserve"> </v>
      </c>
      <c r="D150" s="58" t="str">
        <f>IF($C$6=1,'3a. Skor Data'!D148," ")</f>
        <v xml:space="preserve"> </v>
      </c>
      <c r="E150" s="58" t="str">
        <f>IF($C$6=1,(0.702*'3a. Skor Data'!F148)+'3a. Skor Data'!H148," ")</f>
        <v xml:space="preserve"> </v>
      </c>
      <c r="F150" s="58" t="str">
        <f>IF($C$6=1,(0.471*'3a. Skor Data'!J148)+(0.681*'3a. Skor Data'!L148)+(1*'3a. Skor Data'!N148)+(0.278*'3a. Skor Data'!T148)," ")</f>
        <v xml:space="preserve"> </v>
      </c>
      <c r="G150" s="58" t="str">
        <f t="shared" si="8"/>
        <v xml:space="preserve"> </v>
      </c>
      <c r="H150" s="58" t="str">
        <f t="shared" si="9"/>
        <v xml:space="preserve"> </v>
      </c>
      <c r="I150" s="77" t="str">
        <f t="shared" si="10"/>
        <v xml:space="preserve"> </v>
      </c>
      <c r="J150" s="51" t="str">
        <f>IF(AND($G150&gt;0,$I150&gt;0.0000001,$C$6=1,$I$5&gt;0),$A150," ")</f>
        <v xml:space="preserve"> </v>
      </c>
      <c r="K150" s="51" t="str">
        <f>IF(AND($G150,$I150&gt;0.0000001,$C$6=1,$I$5&gt;0),"…………..."," ")</f>
        <v xml:space="preserve"> </v>
      </c>
    </row>
    <row r="151" spans="1:13" x14ac:dyDescent="0.2">
      <c r="A151" s="71">
        <v>142</v>
      </c>
      <c r="B151" s="39" t="str">
        <f>IF($C$6=1,'3. Input Data'!B157," ")</f>
        <v xml:space="preserve"> </v>
      </c>
      <c r="C151" s="39" t="str">
        <f>IF($C$6=1,'3. Input Data'!C157," ")</f>
        <v xml:space="preserve"> </v>
      </c>
      <c r="D151" s="58" t="str">
        <f>IF($C$6=1,'3a. Skor Data'!D149," ")</f>
        <v xml:space="preserve"> </v>
      </c>
      <c r="E151" s="58" t="str">
        <f>IF($C$6=1,(0.702*'3a. Skor Data'!F149)+'3a. Skor Data'!H149," ")</f>
        <v xml:space="preserve"> </v>
      </c>
      <c r="F151" s="58" t="str">
        <f>IF($C$6=1,(0.471*'3a. Skor Data'!J149)+(0.681*'3a. Skor Data'!L149)+(1*'3a. Skor Data'!N149)+(0.278*'3a. Skor Data'!T149)," ")</f>
        <v xml:space="preserve"> </v>
      </c>
      <c r="G151" s="58" t="str">
        <f t="shared" si="8"/>
        <v xml:space="preserve"> </v>
      </c>
      <c r="H151" s="58" t="str">
        <f t="shared" si="9"/>
        <v xml:space="preserve"> </v>
      </c>
      <c r="I151" s="77" t="str">
        <f t="shared" si="10"/>
        <v xml:space="preserve"> </v>
      </c>
      <c r="L151" s="51" t="str">
        <f>IF(AND($G151&gt;0,$I151&gt;0.0000001,$C$6=1,$I$5&gt;0),$A151," ")</f>
        <v xml:space="preserve"> </v>
      </c>
      <c r="M151" s="51" t="str">
        <f>IF(AND($G151,$I151&gt;0.0000001,$C$6=1,$I$5&gt;0),"…………..."," ")</f>
        <v xml:space="preserve"> </v>
      </c>
    </row>
    <row r="152" spans="1:13" x14ac:dyDescent="0.2">
      <c r="A152" s="71">
        <v>143</v>
      </c>
      <c r="B152" s="39" t="str">
        <f>IF($C$6=1,'3. Input Data'!B158," ")</f>
        <v xml:space="preserve"> </v>
      </c>
      <c r="C152" s="39" t="str">
        <f>IF($C$6=1,'3. Input Data'!C158," ")</f>
        <v xml:space="preserve"> </v>
      </c>
      <c r="D152" s="58" t="str">
        <f>IF($C$6=1,'3a. Skor Data'!D150," ")</f>
        <v xml:space="preserve"> </v>
      </c>
      <c r="E152" s="58" t="str">
        <f>IF($C$6=1,(0.702*'3a. Skor Data'!F150)+'3a. Skor Data'!H150," ")</f>
        <v xml:space="preserve"> </v>
      </c>
      <c r="F152" s="58" t="str">
        <f>IF($C$6=1,(0.471*'3a. Skor Data'!J150)+(0.681*'3a. Skor Data'!L150)+(1*'3a. Skor Data'!N150)+(0.278*'3a. Skor Data'!T150)," ")</f>
        <v xml:space="preserve"> </v>
      </c>
      <c r="G152" s="58" t="str">
        <f t="shared" si="8"/>
        <v xml:space="preserve"> </v>
      </c>
      <c r="H152" s="58" t="str">
        <f t="shared" si="9"/>
        <v xml:space="preserve"> </v>
      </c>
      <c r="I152" s="77" t="str">
        <f t="shared" si="10"/>
        <v xml:space="preserve"> </v>
      </c>
      <c r="J152" s="51" t="str">
        <f>IF(AND($G152&gt;0,$I152&gt;0.0000001,$C$6=1,$I$5&gt;0),$A152," ")</f>
        <v xml:space="preserve"> </v>
      </c>
      <c r="K152" s="51" t="str">
        <f>IF(AND($G152,$I152&gt;0.0000001,$C$6=1,$I$5&gt;0),"…………..."," ")</f>
        <v xml:space="preserve"> </v>
      </c>
    </row>
    <row r="153" spans="1:13" x14ac:dyDescent="0.2">
      <c r="A153" s="71">
        <v>144</v>
      </c>
      <c r="B153" s="39" t="str">
        <f>IF($C$6=1,'3. Input Data'!B159," ")</f>
        <v xml:space="preserve"> </v>
      </c>
      <c r="C153" s="39" t="str">
        <f>IF($C$6=1,'3. Input Data'!C159," ")</f>
        <v xml:space="preserve"> </v>
      </c>
      <c r="D153" s="58" t="str">
        <f>IF($C$6=1,'3a. Skor Data'!D151," ")</f>
        <v xml:space="preserve"> </v>
      </c>
      <c r="E153" s="58" t="str">
        <f>IF($C$6=1,(0.702*'3a. Skor Data'!F151)+'3a. Skor Data'!H151," ")</f>
        <v xml:space="preserve"> </v>
      </c>
      <c r="F153" s="58" t="str">
        <f>IF($C$6=1,(0.471*'3a. Skor Data'!J151)+(0.681*'3a. Skor Data'!L151)+(1*'3a. Skor Data'!N151)+(0.278*'3a. Skor Data'!T151)," ")</f>
        <v xml:space="preserve"> </v>
      </c>
      <c r="G153" s="58" t="str">
        <f t="shared" si="8"/>
        <v xml:space="preserve"> </v>
      </c>
      <c r="H153" s="58" t="str">
        <f t="shared" si="9"/>
        <v xml:space="preserve"> </v>
      </c>
      <c r="I153" s="77" t="str">
        <f t="shared" si="10"/>
        <v xml:space="preserve"> </v>
      </c>
      <c r="L153" s="51" t="str">
        <f>IF(AND($G153&gt;0,$I153&gt;0.0000001,$C$6=1,$I$5&gt;0),$A153," ")</f>
        <v xml:space="preserve"> </v>
      </c>
      <c r="M153" s="51" t="str">
        <f>IF(AND($G153,$I153&gt;0.0000001,$C$6=1,$I$5&gt;0),"…………..."," ")</f>
        <v xml:space="preserve"> </v>
      </c>
    </row>
    <row r="154" spans="1:13" x14ac:dyDescent="0.2">
      <c r="A154" s="71">
        <v>145</v>
      </c>
      <c r="B154" s="39" t="str">
        <f>IF($C$6=1,'3. Input Data'!B160," ")</f>
        <v xml:space="preserve"> </v>
      </c>
      <c r="C154" s="39" t="str">
        <f>IF($C$6=1,'3. Input Data'!C160," ")</f>
        <v xml:space="preserve"> </v>
      </c>
      <c r="D154" s="58" t="str">
        <f>IF($C$6=1,'3a. Skor Data'!D152," ")</f>
        <v xml:space="preserve"> </v>
      </c>
      <c r="E154" s="58" t="str">
        <f>IF($C$6=1,(0.702*'3a. Skor Data'!F152)+'3a. Skor Data'!H152," ")</f>
        <v xml:space="preserve"> </v>
      </c>
      <c r="F154" s="58" t="str">
        <f>IF($C$6=1,(0.471*'3a. Skor Data'!J152)+(0.681*'3a. Skor Data'!L152)+(1*'3a. Skor Data'!N152)+(0.278*'3a. Skor Data'!T152)," ")</f>
        <v xml:space="preserve"> </v>
      </c>
      <c r="G154" s="58" t="str">
        <f t="shared" si="8"/>
        <v xml:space="preserve"> </v>
      </c>
      <c r="H154" s="58" t="str">
        <f t="shared" si="9"/>
        <v xml:space="preserve"> </v>
      </c>
      <c r="I154" s="77" t="str">
        <f t="shared" si="10"/>
        <v xml:space="preserve"> </v>
      </c>
      <c r="J154" s="51" t="str">
        <f>IF(AND($G154&gt;0,$I154&gt;0.0000001,$C$6=1,$I$5&gt;0),$A154," ")</f>
        <v xml:space="preserve"> </v>
      </c>
      <c r="K154" s="51" t="str">
        <f>IF(AND($G154,$I154&gt;0.0000001,$C$6=1,$I$5&gt;0),"…………..."," ")</f>
        <v xml:space="preserve"> </v>
      </c>
    </row>
    <row r="155" spans="1:13" x14ac:dyDescent="0.2">
      <c r="A155" s="71">
        <v>146</v>
      </c>
      <c r="B155" s="39" t="str">
        <f>IF($C$6=1,'3. Input Data'!B161," ")</f>
        <v xml:space="preserve"> </v>
      </c>
      <c r="C155" s="39" t="str">
        <f>IF($C$6=1,'3. Input Data'!C161," ")</f>
        <v xml:space="preserve"> </v>
      </c>
      <c r="D155" s="58" t="str">
        <f>IF($C$6=1,'3a. Skor Data'!D153," ")</f>
        <v xml:space="preserve"> </v>
      </c>
      <c r="E155" s="58" t="str">
        <f>IF($C$6=1,(0.702*'3a. Skor Data'!F153)+'3a. Skor Data'!H153," ")</f>
        <v xml:space="preserve"> </v>
      </c>
      <c r="F155" s="58" t="str">
        <f>IF($C$6=1,(0.471*'3a. Skor Data'!J153)+(0.681*'3a. Skor Data'!L153)+(1*'3a. Skor Data'!N153)+(0.278*'3a. Skor Data'!T153)," ")</f>
        <v xml:space="preserve"> </v>
      </c>
      <c r="G155" s="58" t="str">
        <f t="shared" si="8"/>
        <v xml:space="preserve"> </v>
      </c>
      <c r="H155" s="58" t="str">
        <f t="shared" si="9"/>
        <v xml:space="preserve"> </v>
      </c>
      <c r="I155" s="77" t="str">
        <f t="shared" si="10"/>
        <v xml:space="preserve"> </v>
      </c>
      <c r="L155" s="51" t="str">
        <f>IF(AND($G155&gt;0,$I155&gt;0.0000001,$C$6=1,$I$5&gt;0),$A155," ")</f>
        <v xml:space="preserve"> </v>
      </c>
      <c r="M155" s="51" t="str">
        <f>IF(AND($G155,$I155&gt;0.0000001,$C$6=1,$I$5&gt;0),"…………..."," ")</f>
        <v xml:space="preserve"> </v>
      </c>
    </row>
    <row r="156" spans="1:13" x14ac:dyDescent="0.2">
      <c r="A156" s="71">
        <v>147</v>
      </c>
      <c r="B156" s="39" t="str">
        <f>IF($C$6=1,'3. Input Data'!B162," ")</f>
        <v xml:space="preserve"> </v>
      </c>
      <c r="C156" s="39" t="str">
        <f>IF($C$6=1,'3. Input Data'!C162," ")</f>
        <v xml:space="preserve"> </v>
      </c>
      <c r="D156" s="58" t="str">
        <f>IF($C$6=1,'3a. Skor Data'!D154," ")</f>
        <v xml:space="preserve"> </v>
      </c>
      <c r="E156" s="58" t="str">
        <f>IF($C$6=1,(0.702*'3a. Skor Data'!F154)+'3a. Skor Data'!H154," ")</f>
        <v xml:space="preserve"> </v>
      </c>
      <c r="F156" s="58" t="str">
        <f>IF($C$6=1,(0.471*'3a. Skor Data'!J154)+(0.681*'3a. Skor Data'!L154)+(1*'3a. Skor Data'!N154)+(0.278*'3a. Skor Data'!T154)," ")</f>
        <v xml:space="preserve"> </v>
      </c>
      <c r="G156" s="58" t="str">
        <f t="shared" si="8"/>
        <v xml:space="preserve"> </v>
      </c>
      <c r="H156" s="58" t="str">
        <f t="shared" si="9"/>
        <v xml:space="preserve"> </v>
      </c>
      <c r="I156" s="77" t="str">
        <f t="shared" si="10"/>
        <v xml:space="preserve"> </v>
      </c>
      <c r="J156" s="51" t="str">
        <f>IF(AND($G156&gt;0,$I156&gt;0.0000001,$C$6=1,$I$5&gt;0),$A156," ")</f>
        <v xml:space="preserve"> </v>
      </c>
      <c r="K156" s="51" t="str">
        <f>IF(AND($G156,$I156&gt;0.0000001,$C$6=1,$I$5&gt;0),"…………..."," ")</f>
        <v xml:space="preserve"> </v>
      </c>
    </row>
    <row r="157" spans="1:13" x14ac:dyDescent="0.2">
      <c r="A157" s="71">
        <v>148</v>
      </c>
      <c r="B157" s="39" t="str">
        <f>IF($C$6=1,'3. Input Data'!B163," ")</f>
        <v xml:space="preserve"> </v>
      </c>
      <c r="C157" s="39" t="str">
        <f>IF($C$6=1,'3. Input Data'!C163," ")</f>
        <v xml:space="preserve"> </v>
      </c>
      <c r="D157" s="58" t="str">
        <f>IF($C$6=1,'3a. Skor Data'!D155," ")</f>
        <v xml:space="preserve"> </v>
      </c>
      <c r="E157" s="58" t="str">
        <f>IF($C$6=1,(0.702*'3a. Skor Data'!F155)+'3a. Skor Data'!H155," ")</f>
        <v xml:space="preserve"> </v>
      </c>
      <c r="F157" s="58" t="str">
        <f>IF($C$6=1,(0.471*'3a. Skor Data'!J155)+(0.681*'3a. Skor Data'!L155)+(1*'3a. Skor Data'!N155)+(0.278*'3a. Skor Data'!T155)," ")</f>
        <v xml:space="preserve"> </v>
      </c>
      <c r="G157" s="58" t="str">
        <f t="shared" si="8"/>
        <v xml:space="preserve"> </v>
      </c>
      <c r="H157" s="58" t="str">
        <f t="shared" si="9"/>
        <v xml:space="preserve"> </v>
      </c>
      <c r="I157" s="77" t="str">
        <f t="shared" si="10"/>
        <v xml:space="preserve"> </v>
      </c>
      <c r="L157" s="51" t="str">
        <f>IF(AND($G157&gt;0,$I157&gt;0.0000001,$C$6=1,$I$5&gt;0),$A157," ")</f>
        <v xml:space="preserve"> </v>
      </c>
      <c r="M157" s="51" t="str">
        <f>IF(AND($G157,$I157&gt;0.0000001,$C$6=1,$I$5&gt;0),"…………..."," ")</f>
        <v xml:space="preserve"> </v>
      </c>
    </row>
    <row r="158" spans="1:13" x14ac:dyDescent="0.2">
      <c r="A158" s="71">
        <v>149</v>
      </c>
      <c r="B158" s="39" t="str">
        <f>IF($C$6=1,'3. Input Data'!B164," ")</f>
        <v xml:space="preserve"> </v>
      </c>
      <c r="C158" s="39" t="str">
        <f>IF($C$6=1,'3. Input Data'!C164," ")</f>
        <v xml:space="preserve"> </v>
      </c>
      <c r="D158" s="58" t="str">
        <f>IF($C$6=1,'3a. Skor Data'!D156," ")</f>
        <v xml:space="preserve"> </v>
      </c>
      <c r="E158" s="58" t="str">
        <f>IF($C$6=1,(0.702*'3a. Skor Data'!F156)+'3a. Skor Data'!H156," ")</f>
        <v xml:space="preserve"> </v>
      </c>
      <c r="F158" s="58" t="str">
        <f>IF($C$6=1,(0.471*'3a. Skor Data'!J156)+(0.681*'3a. Skor Data'!L156)+(1*'3a. Skor Data'!N156)+(0.278*'3a. Skor Data'!T156)," ")</f>
        <v xml:space="preserve"> </v>
      </c>
      <c r="G158" s="58" t="str">
        <f t="shared" si="8"/>
        <v xml:space="preserve"> </v>
      </c>
      <c r="H158" s="58" t="str">
        <f t="shared" si="9"/>
        <v xml:space="preserve"> </v>
      </c>
      <c r="I158" s="77" t="str">
        <f t="shared" si="10"/>
        <v xml:space="preserve"> </v>
      </c>
      <c r="J158" s="51" t="str">
        <f>IF(AND($G158&gt;0,$I158&gt;0.0000001,$C$6=1,$I$5&gt;0),$A158," ")</f>
        <v xml:space="preserve"> </v>
      </c>
      <c r="K158" s="51" t="str">
        <f>IF(AND($G158,$I158&gt;0.0000001,$C$6=1,$I$5&gt;0),"…………..."," ")</f>
        <v xml:space="preserve"> </v>
      </c>
    </row>
    <row r="159" spans="1:13" x14ac:dyDescent="0.2">
      <c r="A159" s="71">
        <v>150</v>
      </c>
      <c r="B159" s="39" t="str">
        <f>IF($C$6=1,'3. Input Data'!B165," ")</f>
        <v xml:space="preserve"> </v>
      </c>
      <c r="C159" s="39" t="str">
        <f>IF($C$6=1,'3. Input Data'!C165," ")</f>
        <v xml:space="preserve"> </v>
      </c>
      <c r="D159" s="58" t="str">
        <f>IF($C$6=1,'3a. Skor Data'!D157," ")</f>
        <v xml:space="preserve"> </v>
      </c>
      <c r="E159" s="58" t="str">
        <f>IF($C$6=1,(0.702*'3a. Skor Data'!F157)+'3a. Skor Data'!H157," ")</f>
        <v xml:space="preserve"> </v>
      </c>
      <c r="F159" s="58" t="str">
        <f>IF($C$6=1,(0.471*'3a. Skor Data'!J157)+(0.681*'3a. Skor Data'!L157)+(1*'3a. Skor Data'!N157)+(0.278*'3a. Skor Data'!T157)," ")</f>
        <v xml:space="preserve"> </v>
      </c>
      <c r="G159" s="58" t="str">
        <f t="shared" si="8"/>
        <v xml:space="preserve"> </v>
      </c>
      <c r="H159" s="58" t="str">
        <f t="shared" si="9"/>
        <v xml:space="preserve"> </v>
      </c>
      <c r="I159" s="77" t="str">
        <f t="shared" si="10"/>
        <v xml:space="preserve"> </v>
      </c>
      <c r="L159" s="51" t="str">
        <f>IF(AND($G159&gt;0,$I159&gt;0.0000001,$C$6=1,$I$5&gt;0),$A159," ")</f>
        <v xml:space="preserve"> </v>
      </c>
      <c r="M159" s="51" t="str">
        <f>IF(AND($G159,$I159&gt;0.0000001,$C$6=1,$I$5&gt;0),"…………..."," ")</f>
        <v xml:space="preserve"> </v>
      </c>
    </row>
    <row r="160" spans="1:13" x14ac:dyDescent="0.2">
      <c r="A160" s="71">
        <v>151</v>
      </c>
      <c r="B160" s="39" t="str">
        <f>IF($C$6=1,'3. Input Data'!B166," ")</f>
        <v xml:space="preserve"> </v>
      </c>
      <c r="C160" s="39" t="str">
        <f>IF($C$6=1,'3. Input Data'!C166," ")</f>
        <v xml:space="preserve"> </v>
      </c>
      <c r="D160" s="58" t="str">
        <f>IF($C$6=1,'3a. Skor Data'!D158," ")</f>
        <v xml:space="preserve"> </v>
      </c>
      <c r="E160" s="58" t="str">
        <f>IF($C$6=1,(0.702*'3a. Skor Data'!F158)+'3a. Skor Data'!H158," ")</f>
        <v xml:space="preserve"> </v>
      </c>
      <c r="F160" s="58" t="str">
        <f>IF($C$6=1,(0.471*'3a. Skor Data'!J158)+(0.681*'3a. Skor Data'!L158)+(1*'3a. Skor Data'!N158)+(0.278*'3a. Skor Data'!T158)," ")</f>
        <v xml:space="preserve"> </v>
      </c>
      <c r="G160" s="58" t="str">
        <f t="shared" si="8"/>
        <v xml:space="preserve"> </v>
      </c>
      <c r="H160" s="58" t="str">
        <f t="shared" si="9"/>
        <v xml:space="preserve"> </v>
      </c>
      <c r="I160" s="77" t="str">
        <f t="shared" si="10"/>
        <v xml:space="preserve"> </v>
      </c>
      <c r="J160" s="51" t="str">
        <f>IF(AND($G160&gt;0,$I160&gt;0.0000001,$C$6=1,$I$5&gt;0),$A160," ")</f>
        <v xml:space="preserve"> </v>
      </c>
      <c r="K160" s="51" t="str">
        <f>IF(AND($G160,$I160&gt;0.0000001,$C$6=1,$I$5&gt;0),"…………..."," ")</f>
        <v xml:space="preserve"> </v>
      </c>
    </row>
    <row r="161" spans="1:13" x14ac:dyDescent="0.2">
      <c r="A161" s="71">
        <v>152</v>
      </c>
      <c r="B161" s="39" t="str">
        <f>IF($C$6=1,'3. Input Data'!B167," ")</f>
        <v xml:space="preserve"> </v>
      </c>
      <c r="C161" s="39" t="str">
        <f>IF($C$6=1,'3. Input Data'!C167," ")</f>
        <v xml:space="preserve"> </v>
      </c>
      <c r="D161" s="58" t="str">
        <f>IF($C$6=1,'3a. Skor Data'!D159," ")</f>
        <v xml:space="preserve"> </v>
      </c>
      <c r="E161" s="58" t="str">
        <f>IF($C$6=1,(0.702*'3a. Skor Data'!F159)+'3a. Skor Data'!H159," ")</f>
        <v xml:space="preserve"> </v>
      </c>
      <c r="F161" s="58" t="str">
        <f>IF($C$6=1,(0.471*'3a. Skor Data'!J159)+(0.681*'3a. Skor Data'!L159)+(1*'3a. Skor Data'!N159)+(0.278*'3a. Skor Data'!T159)," ")</f>
        <v xml:space="preserve"> </v>
      </c>
      <c r="G161" s="58" t="str">
        <f t="shared" si="8"/>
        <v xml:space="preserve"> </v>
      </c>
      <c r="H161" s="58" t="str">
        <f t="shared" si="9"/>
        <v xml:space="preserve"> </v>
      </c>
      <c r="I161" s="77" t="str">
        <f t="shared" si="10"/>
        <v xml:space="preserve"> </v>
      </c>
      <c r="L161" s="51" t="str">
        <f>IF(AND($G161&gt;0,$I161&gt;0.0000001,$C$6=1,$I$5&gt;0),$A161," ")</f>
        <v xml:space="preserve"> </v>
      </c>
      <c r="M161" s="51" t="str">
        <f>IF(AND($G161,$I161&gt;0.0000001,$C$6=1,$I$5&gt;0),"…………..."," ")</f>
        <v xml:space="preserve"> </v>
      </c>
    </row>
    <row r="162" spans="1:13" x14ac:dyDescent="0.2">
      <c r="A162" s="71">
        <v>153</v>
      </c>
      <c r="B162" s="39" t="str">
        <f>IF($C$6=1,'3. Input Data'!B168," ")</f>
        <v xml:space="preserve"> </v>
      </c>
      <c r="C162" s="39" t="str">
        <f>IF($C$6=1,'3. Input Data'!C168," ")</f>
        <v xml:space="preserve"> </v>
      </c>
      <c r="D162" s="58" t="str">
        <f>IF($C$6=1,'3a. Skor Data'!D160," ")</f>
        <v xml:space="preserve"> </v>
      </c>
      <c r="E162" s="58" t="str">
        <f>IF($C$6=1,(0.702*'3a. Skor Data'!F160)+'3a. Skor Data'!H160," ")</f>
        <v xml:space="preserve"> </v>
      </c>
      <c r="F162" s="58" t="str">
        <f>IF($C$6=1,(0.471*'3a. Skor Data'!J160)+(0.681*'3a. Skor Data'!L160)+(1*'3a. Skor Data'!N160)+(0.278*'3a. Skor Data'!T160)," ")</f>
        <v xml:space="preserve"> </v>
      </c>
      <c r="G162" s="58" t="str">
        <f t="shared" si="8"/>
        <v xml:space="preserve"> </v>
      </c>
      <c r="H162" s="58" t="str">
        <f t="shared" si="9"/>
        <v xml:space="preserve"> </v>
      </c>
      <c r="I162" s="77" t="str">
        <f t="shared" si="10"/>
        <v xml:space="preserve"> </v>
      </c>
      <c r="J162" s="51" t="str">
        <f>IF(AND($G162&gt;0,$I162&gt;0.0000001,$C$6=1,$I$5&gt;0),$A162," ")</f>
        <v xml:space="preserve"> </v>
      </c>
      <c r="K162" s="51" t="str">
        <f>IF(AND($G162,$I162&gt;0.0000001,$C$6=1,$I$5&gt;0),"…………..."," ")</f>
        <v xml:space="preserve"> </v>
      </c>
    </row>
    <row r="163" spans="1:13" x14ac:dyDescent="0.2">
      <c r="A163" s="71">
        <v>154</v>
      </c>
      <c r="B163" s="39" t="str">
        <f>IF($C$6=1,'3. Input Data'!B169," ")</f>
        <v xml:space="preserve"> </v>
      </c>
      <c r="C163" s="39" t="str">
        <f>IF($C$6=1,'3. Input Data'!C169," ")</f>
        <v xml:space="preserve"> </v>
      </c>
      <c r="D163" s="58" t="str">
        <f>IF($C$6=1,'3a. Skor Data'!D161," ")</f>
        <v xml:space="preserve"> </v>
      </c>
      <c r="E163" s="58" t="str">
        <f>IF($C$6=1,(0.702*'3a. Skor Data'!F161)+'3a. Skor Data'!H161," ")</f>
        <v xml:space="preserve"> </v>
      </c>
      <c r="F163" s="58" t="str">
        <f>IF($C$6=1,(0.471*'3a. Skor Data'!J161)+(0.681*'3a. Skor Data'!L161)+(1*'3a. Skor Data'!N161)+(0.278*'3a. Skor Data'!T161)," ")</f>
        <v xml:space="preserve"> </v>
      </c>
      <c r="G163" s="58" t="str">
        <f t="shared" si="8"/>
        <v xml:space="preserve"> </v>
      </c>
      <c r="H163" s="58" t="str">
        <f t="shared" si="9"/>
        <v xml:space="preserve"> </v>
      </c>
      <c r="I163" s="77" t="str">
        <f t="shared" si="10"/>
        <v xml:space="preserve"> </v>
      </c>
      <c r="L163" s="51" t="str">
        <f>IF(AND($G163&gt;0,$I163&gt;0.0000001,$C$6=1,$I$5&gt;0),$A163," ")</f>
        <v xml:space="preserve"> </v>
      </c>
      <c r="M163" s="51" t="str">
        <f>IF(AND($G163,$I163&gt;0.0000001,$C$6=1,$I$5&gt;0),"…………..."," ")</f>
        <v xml:space="preserve"> </v>
      </c>
    </row>
    <row r="164" spans="1:13" x14ac:dyDescent="0.2">
      <c r="A164" s="71">
        <v>155</v>
      </c>
      <c r="B164" s="39" t="str">
        <f>IF($C$6=1,'3. Input Data'!B170," ")</f>
        <v xml:space="preserve"> </v>
      </c>
      <c r="C164" s="39" t="str">
        <f>IF($C$6=1,'3. Input Data'!C170," ")</f>
        <v xml:space="preserve"> </v>
      </c>
      <c r="D164" s="58" t="str">
        <f>IF($C$6=1,'3a. Skor Data'!D162," ")</f>
        <v xml:space="preserve"> </v>
      </c>
      <c r="E164" s="58" t="str">
        <f>IF($C$6=1,(0.702*'3a. Skor Data'!F162)+'3a. Skor Data'!H162," ")</f>
        <v xml:space="preserve"> </v>
      </c>
      <c r="F164" s="58" t="str">
        <f>IF($C$6=1,(0.471*'3a. Skor Data'!J162)+(0.681*'3a. Skor Data'!L162)+(1*'3a. Skor Data'!N162)+(0.278*'3a. Skor Data'!T162)," ")</f>
        <v xml:space="preserve"> </v>
      </c>
      <c r="G164" s="58" t="str">
        <f t="shared" si="8"/>
        <v xml:space="preserve"> </v>
      </c>
      <c r="H164" s="58" t="str">
        <f t="shared" si="9"/>
        <v xml:space="preserve"> </v>
      </c>
      <c r="I164" s="77" t="str">
        <f t="shared" si="10"/>
        <v xml:space="preserve"> </v>
      </c>
      <c r="J164" s="51" t="str">
        <f>IF(AND($G164&gt;0,$I164&gt;0.0000001,$C$6=1,$I$5&gt;0),$A164," ")</f>
        <v xml:space="preserve"> </v>
      </c>
      <c r="K164" s="51" t="str">
        <f>IF(AND($G164,$I164&gt;0.0000001,$C$6=1,$I$5&gt;0),"…………..."," ")</f>
        <v xml:space="preserve"> </v>
      </c>
    </row>
    <row r="165" spans="1:13" x14ac:dyDescent="0.2">
      <c r="A165" s="71">
        <v>156</v>
      </c>
      <c r="B165" s="39" t="str">
        <f>IF($C$6=1,'3. Input Data'!B171," ")</f>
        <v xml:space="preserve"> </v>
      </c>
      <c r="C165" s="39" t="str">
        <f>IF($C$6=1,'3. Input Data'!C171," ")</f>
        <v xml:space="preserve"> </v>
      </c>
      <c r="D165" s="58" t="str">
        <f>IF($C$6=1,'3a. Skor Data'!D163," ")</f>
        <v xml:space="preserve"> </v>
      </c>
      <c r="E165" s="58" t="str">
        <f>IF($C$6=1,(0.702*'3a. Skor Data'!F163)+'3a. Skor Data'!H163," ")</f>
        <v xml:space="preserve"> </v>
      </c>
      <c r="F165" s="58" t="str">
        <f>IF($C$6=1,(0.471*'3a. Skor Data'!J163)+(0.681*'3a. Skor Data'!L163)+(1*'3a. Skor Data'!N163)+(0.278*'3a. Skor Data'!T163)," ")</f>
        <v xml:space="preserve"> </v>
      </c>
      <c r="G165" s="58" t="str">
        <f t="shared" si="8"/>
        <v xml:space="preserve"> </v>
      </c>
      <c r="H165" s="58" t="str">
        <f t="shared" si="9"/>
        <v xml:space="preserve"> </v>
      </c>
      <c r="I165" s="77" t="str">
        <f t="shared" si="10"/>
        <v xml:space="preserve"> </v>
      </c>
      <c r="L165" s="51" t="str">
        <f>IF(AND($G165&gt;0,$I165&gt;0.0000001,$C$6=1,$I$5&gt;0),$A165," ")</f>
        <v xml:space="preserve"> </v>
      </c>
      <c r="M165" s="51" t="str">
        <f>IF(AND($G165,$I165&gt;0.0000001,$C$6=1,$I$5&gt;0),"…………..."," ")</f>
        <v xml:space="preserve"> </v>
      </c>
    </row>
    <row r="166" spans="1:13" x14ac:dyDescent="0.2">
      <c r="A166" s="71">
        <v>157</v>
      </c>
      <c r="B166" s="39" t="str">
        <f>IF($C$6=1,'3. Input Data'!B172," ")</f>
        <v xml:space="preserve"> </v>
      </c>
      <c r="C166" s="39" t="str">
        <f>IF($C$6=1,'3. Input Data'!C172," ")</f>
        <v xml:space="preserve"> </v>
      </c>
      <c r="D166" s="58" t="str">
        <f>IF($C$6=1,'3a. Skor Data'!D164," ")</f>
        <v xml:space="preserve"> </v>
      </c>
      <c r="E166" s="58" t="str">
        <f>IF($C$6=1,(0.702*'3a. Skor Data'!F164)+'3a. Skor Data'!H164," ")</f>
        <v xml:space="preserve"> </v>
      </c>
      <c r="F166" s="58" t="str">
        <f>IF($C$6=1,(0.471*'3a. Skor Data'!J164)+(0.681*'3a. Skor Data'!L164)+(1*'3a. Skor Data'!N164)+(0.278*'3a. Skor Data'!T164)," ")</f>
        <v xml:space="preserve"> </v>
      </c>
      <c r="G166" s="58" t="str">
        <f t="shared" si="8"/>
        <v xml:space="preserve"> </v>
      </c>
      <c r="H166" s="58" t="str">
        <f t="shared" si="9"/>
        <v xml:space="preserve"> </v>
      </c>
      <c r="I166" s="77" t="str">
        <f t="shared" si="10"/>
        <v xml:space="preserve"> </v>
      </c>
      <c r="J166" s="51" t="str">
        <f>IF(AND($G166&gt;0,$I166&gt;0.0000001,$C$6=1,$I$5&gt;0),$A166," ")</f>
        <v xml:space="preserve"> </v>
      </c>
      <c r="K166" s="51" t="str">
        <f>IF(AND($G166,$I166&gt;0.0000001,$C$6=1,$I$5&gt;0),"…………..."," ")</f>
        <v xml:space="preserve"> </v>
      </c>
    </row>
    <row r="167" spans="1:13" x14ac:dyDescent="0.2">
      <c r="A167" s="71">
        <v>158</v>
      </c>
      <c r="B167" s="39" t="str">
        <f>IF($C$6=1,'3. Input Data'!B173," ")</f>
        <v xml:space="preserve"> </v>
      </c>
      <c r="C167" s="39" t="str">
        <f>IF($C$6=1,'3. Input Data'!C173," ")</f>
        <v xml:space="preserve"> </v>
      </c>
      <c r="D167" s="58" t="str">
        <f>IF($C$6=1,'3a. Skor Data'!D165," ")</f>
        <v xml:space="preserve"> </v>
      </c>
      <c r="E167" s="58" t="str">
        <f>IF($C$6=1,(0.702*'3a. Skor Data'!F165)+'3a. Skor Data'!H165," ")</f>
        <v xml:space="preserve"> </v>
      </c>
      <c r="F167" s="58" t="str">
        <f>IF($C$6=1,(0.471*'3a. Skor Data'!J165)+(0.681*'3a. Skor Data'!L165)+(1*'3a. Skor Data'!N165)+(0.278*'3a. Skor Data'!T165)," ")</f>
        <v xml:space="preserve"> </v>
      </c>
      <c r="G167" s="58" t="str">
        <f t="shared" si="8"/>
        <v xml:space="preserve"> </v>
      </c>
      <c r="H167" s="58" t="str">
        <f t="shared" si="9"/>
        <v xml:space="preserve"> </v>
      </c>
      <c r="I167" s="77" t="str">
        <f t="shared" si="10"/>
        <v xml:space="preserve"> </v>
      </c>
      <c r="L167" s="51" t="str">
        <f>IF(AND($G167&gt;0,$I167&gt;0.0000001,$C$6=1,$I$5&gt;0),$A167," ")</f>
        <v xml:space="preserve"> </v>
      </c>
      <c r="M167" s="51" t="str">
        <f>IF(AND($G167,$I167&gt;0.0000001,$C$6=1,$I$5&gt;0),"…………..."," ")</f>
        <v xml:space="preserve"> </v>
      </c>
    </row>
    <row r="168" spans="1:13" x14ac:dyDescent="0.2">
      <c r="A168" s="71">
        <v>159</v>
      </c>
      <c r="B168" s="39" t="str">
        <f>IF($C$6=1,'3. Input Data'!B174," ")</f>
        <v xml:space="preserve"> </v>
      </c>
      <c r="C168" s="39" t="str">
        <f>IF($C$6=1,'3. Input Data'!C174," ")</f>
        <v xml:space="preserve"> </v>
      </c>
      <c r="D168" s="58" t="str">
        <f>IF($C$6=1,'3a. Skor Data'!D166," ")</f>
        <v xml:space="preserve"> </v>
      </c>
      <c r="E168" s="58" t="str">
        <f>IF($C$6=1,(0.702*'3a. Skor Data'!F166)+'3a. Skor Data'!H166," ")</f>
        <v xml:space="preserve"> </v>
      </c>
      <c r="F168" s="58" t="str">
        <f>IF($C$6=1,(0.471*'3a. Skor Data'!J166)+(0.681*'3a. Skor Data'!L166)+(1*'3a. Skor Data'!N166)+(0.278*'3a. Skor Data'!T166)," ")</f>
        <v xml:space="preserve"> </v>
      </c>
      <c r="G168" s="58" t="str">
        <f t="shared" si="8"/>
        <v xml:space="preserve"> </v>
      </c>
      <c r="H168" s="58" t="str">
        <f t="shared" si="9"/>
        <v xml:space="preserve"> </v>
      </c>
      <c r="I168" s="77" t="str">
        <f t="shared" si="10"/>
        <v xml:space="preserve"> </v>
      </c>
      <c r="J168" s="51" t="str">
        <f>IF(AND($G168&gt;0,$I168&gt;0.0000001,$C$6=1,$I$5&gt;0),$A168," ")</f>
        <v xml:space="preserve"> </v>
      </c>
      <c r="K168" s="51" t="str">
        <f>IF(AND($G168,$I168&gt;0.0000001,$C$6=1,$I$5&gt;0),"…………..."," ")</f>
        <v xml:space="preserve"> </v>
      </c>
    </row>
    <row r="169" spans="1:13" x14ac:dyDescent="0.2">
      <c r="A169" s="71">
        <v>160</v>
      </c>
      <c r="B169" s="39" t="str">
        <f>IF($C$6=1,'3. Input Data'!B175," ")</f>
        <v xml:space="preserve"> </v>
      </c>
      <c r="C169" s="39" t="str">
        <f>IF($C$6=1,'3. Input Data'!C175," ")</f>
        <v xml:space="preserve"> </v>
      </c>
      <c r="D169" s="58" t="str">
        <f>IF($C$6=1,'3a. Skor Data'!D167," ")</f>
        <v xml:space="preserve"> </v>
      </c>
      <c r="E169" s="58" t="str">
        <f>IF($C$6=1,(0.702*'3a. Skor Data'!F167)+'3a. Skor Data'!H167," ")</f>
        <v xml:space="preserve"> </v>
      </c>
      <c r="F169" s="58" t="str">
        <f>IF($C$6=1,(0.471*'3a. Skor Data'!J167)+(0.681*'3a. Skor Data'!L167)+(1*'3a. Skor Data'!N167)+(0.278*'3a. Skor Data'!T167)," ")</f>
        <v xml:space="preserve"> </v>
      </c>
      <c r="G169" s="58" t="str">
        <f t="shared" si="8"/>
        <v xml:space="preserve"> </v>
      </c>
      <c r="H169" s="58" t="str">
        <f t="shared" si="9"/>
        <v xml:space="preserve"> </v>
      </c>
      <c r="I169" s="77" t="str">
        <f t="shared" si="10"/>
        <v xml:space="preserve"> </v>
      </c>
      <c r="L169" s="51" t="str">
        <f>IF(AND($G169&gt;0,$I169&gt;0.0000001,$C$6=1,$I$5&gt;0),$A169," ")</f>
        <v xml:space="preserve"> </v>
      </c>
      <c r="M169" s="51" t="str">
        <f>IF(AND($G169,$I169&gt;0.0000001,$C$6=1,$I$5&gt;0),"…………..."," ")</f>
        <v xml:space="preserve"> </v>
      </c>
    </row>
    <row r="170" spans="1:13" x14ac:dyDescent="0.2">
      <c r="A170" s="71">
        <v>161</v>
      </c>
      <c r="B170" s="39" t="str">
        <f>IF($C$6=1,'3. Input Data'!B176," ")</f>
        <v xml:space="preserve"> </v>
      </c>
      <c r="C170" s="39" t="str">
        <f>IF($C$6=1,'3. Input Data'!C176," ")</f>
        <v xml:space="preserve"> </v>
      </c>
      <c r="D170" s="58" t="str">
        <f>IF($C$6=1,'3a. Skor Data'!D168," ")</f>
        <v xml:space="preserve"> </v>
      </c>
      <c r="E170" s="58" t="str">
        <f>IF($C$6=1,(0.702*'3a. Skor Data'!F168)+'3a. Skor Data'!H168," ")</f>
        <v xml:space="preserve"> </v>
      </c>
      <c r="F170" s="58" t="str">
        <f>IF($C$6=1,(0.471*'3a. Skor Data'!J168)+(0.681*'3a. Skor Data'!L168)+(1*'3a. Skor Data'!N168)+(0.278*'3a. Skor Data'!T168)," ")</f>
        <v xml:space="preserve"> </v>
      </c>
      <c r="G170" s="58" t="str">
        <f t="shared" si="8"/>
        <v xml:space="preserve"> </v>
      </c>
      <c r="H170" s="58" t="str">
        <f t="shared" si="9"/>
        <v xml:space="preserve"> </v>
      </c>
      <c r="I170" s="77" t="str">
        <f t="shared" si="10"/>
        <v xml:space="preserve"> </v>
      </c>
      <c r="J170" s="51" t="str">
        <f>IF(AND($G170&gt;0,$I170&gt;0.0000001,$C$6=1,$I$5&gt;0),$A170," ")</f>
        <v xml:space="preserve"> </v>
      </c>
      <c r="K170" s="51" t="str">
        <f>IF(AND($G170,$I170&gt;0.0000001,$C$6=1,$I$5&gt;0),"…………..."," ")</f>
        <v xml:space="preserve"> </v>
      </c>
    </row>
    <row r="171" spans="1:13" x14ac:dyDescent="0.2">
      <c r="A171" s="71">
        <v>162</v>
      </c>
      <c r="B171" s="39" t="str">
        <f>IF($C$6=1,'3. Input Data'!B177," ")</f>
        <v xml:space="preserve"> </v>
      </c>
      <c r="C171" s="39" t="str">
        <f>IF($C$6=1,'3. Input Data'!C177," ")</f>
        <v xml:space="preserve"> </v>
      </c>
      <c r="D171" s="58" t="str">
        <f>IF($C$6=1,'3a. Skor Data'!D169," ")</f>
        <v xml:space="preserve"> </v>
      </c>
      <c r="E171" s="58" t="str">
        <f>IF($C$6=1,(0.702*'3a. Skor Data'!F169)+'3a. Skor Data'!H169," ")</f>
        <v xml:space="preserve"> </v>
      </c>
      <c r="F171" s="58" t="str">
        <f>IF($C$6=1,(0.471*'3a. Skor Data'!J169)+(0.681*'3a. Skor Data'!L169)+(1*'3a. Skor Data'!N169)+(0.278*'3a. Skor Data'!T169)," ")</f>
        <v xml:space="preserve"> </v>
      </c>
      <c r="G171" s="58" t="str">
        <f t="shared" si="8"/>
        <v xml:space="preserve"> </v>
      </c>
      <c r="H171" s="58" t="str">
        <f t="shared" si="9"/>
        <v xml:space="preserve"> </v>
      </c>
      <c r="I171" s="77" t="str">
        <f t="shared" si="10"/>
        <v xml:space="preserve"> </v>
      </c>
      <c r="L171" s="51" t="str">
        <f>IF(AND($G171&gt;0,$I171&gt;0.0000001,$C$6=1,$I$5&gt;0),$A171," ")</f>
        <v xml:space="preserve"> </v>
      </c>
      <c r="M171" s="51" t="str">
        <f>IF(AND($G171,$I171&gt;0.0000001,$C$6=1,$I$5&gt;0),"…………..."," ")</f>
        <v xml:space="preserve"> </v>
      </c>
    </row>
    <row r="172" spans="1:13" x14ac:dyDescent="0.2">
      <c r="A172" s="71">
        <v>163</v>
      </c>
      <c r="B172" s="39" t="str">
        <f>IF($C$6=1,'3. Input Data'!B178," ")</f>
        <v xml:space="preserve"> </v>
      </c>
      <c r="C172" s="39" t="str">
        <f>IF($C$6=1,'3. Input Data'!C178," ")</f>
        <v xml:space="preserve"> </v>
      </c>
      <c r="D172" s="58" t="str">
        <f>IF($C$6=1,'3a. Skor Data'!D170," ")</f>
        <v xml:space="preserve"> </v>
      </c>
      <c r="E172" s="58" t="str">
        <f>IF($C$6=1,(0.702*'3a. Skor Data'!F170)+'3a. Skor Data'!H170," ")</f>
        <v xml:space="preserve"> </v>
      </c>
      <c r="F172" s="58" t="str">
        <f>IF($C$6=1,(0.471*'3a. Skor Data'!J170)+(0.681*'3a. Skor Data'!L170)+(1*'3a. Skor Data'!N170)+(0.278*'3a. Skor Data'!T170)," ")</f>
        <v xml:space="preserve"> </v>
      </c>
      <c r="G172" s="58" t="str">
        <f t="shared" si="8"/>
        <v xml:space="preserve"> </v>
      </c>
      <c r="H172" s="58" t="str">
        <f t="shared" si="9"/>
        <v xml:space="preserve"> </v>
      </c>
      <c r="I172" s="77" t="str">
        <f t="shared" si="10"/>
        <v xml:space="preserve"> </v>
      </c>
      <c r="J172" s="51" t="str">
        <f>IF(AND($G172&gt;0,$I172&gt;0.0000001,$C$6=1,$I$5&gt;0),$A172," ")</f>
        <v xml:space="preserve"> </v>
      </c>
      <c r="K172" s="51" t="str">
        <f>IF(AND($G172,$I172&gt;0.0000001,$C$6=1,$I$5&gt;0),"…………..."," ")</f>
        <v xml:space="preserve"> </v>
      </c>
    </row>
    <row r="173" spans="1:13" x14ac:dyDescent="0.2">
      <c r="A173" s="71">
        <v>164</v>
      </c>
      <c r="B173" s="39" t="str">
        <f>IF($C$6=1,'3. Input Data'!B179," ")</f>
        <v xml:space="preserve"> </v>
      </c>
      <c r="C173" s="39" t="str">
        <f>IF($C$6=1,'3. Input Data'!C179," ")</f>
        <v xml:space="preserve"> </v>
      </c>
      <c r="D173" s="58" t="str">
        <f>IF($C$6=1,'3a. Skor Data'!D171," ")</f>
        <v xml:space="preserve"> </v>
      </c>
      <c r="E173" s="58" t="str">
        <f>IF($C$6=1,(0.702*'3a. Skor Data'!F171)+'3a. Skor Data'!H171," ")</f>
        <v xml:space="preserve"> </v>
      </c>
      <c r="F173" s="58" t="str">
        <f>IF($C$6=1,(0.471*'3a. Skor Data'!J171)+(0.681*'3a. Skor Data'!L171)+(1*'3a. Skor Data'!N171)+(0.278*'3a. Skor Data'!T171)," ")</f>
        <v xml:space="preserve"> </v>
      </c>
      <c r="G173" s="58" t="str">
        <f t="shared" si="8"/>
        <v xml:space="preserve"> </v>
      </c>
      <c r="H173" s="58" t="str">
        <f t="shared" si="9"/>
        <v xml:space="preserve"> </v>
      </c>
      <c r="I173" s="77" t="str">
        <f t="shared" si="10"/>
        <v xml:space="preserve"> </v>
      </c>
      <c r="L173" s="51" t="str">
        <f>IF(AND($G173&gt;0,$I173&gt;0.0000001,$C$6=1,$I$5&gt;0),$A173," ")</f>
        <v xml:space="preserve"> </v>
      </c>
      <c r="M173" s="51" t="str">
        <f>IF(AND($G173,$I173&gt;0.0000001,$C$6=1,$I$5&gt;0),"…………..."," ")</f>
        <v xml:space="preserve"> </v>
      </c>
    </row>
    <row r="174" spans="1:13" x14ac:dyDescent="0.2">
      <c r="A174" s="71">
        <v>165</v>
      </c>
      <c r="B174" s="39" t="str">
        <f>IF($C$6=1,'3. Input Data'!B180," ")</f>
        <v xml:space="preserve"> </v>
      </c>
      <c r="C174" s="39" t="str">
        <f>IF($C$6=1,'3. Input Data'!C180," ")</f>
        <v xml:space="preserve"> </v>
      </c>
      <c r="D174" s="58" t="str">
        <f>IF($C$6=1,'3a. Skor Data'!D172," ")</f>
        <v xml:space="preserve"> </v>
      </c>
      <c r="E174" s="58" t="str">
        <f>IF($C$6=1,(0.702*'3a. Skor Data'!F172)+'3a. Skor Data'!H172," ")</f>
        <v xml:space="preserve"> </v>
      </c>
      <c r="F174" s="58" t="str">
        <f>IF($C$6=1,(0.471*'3a. Skor Data'!J172)+(0.681*'3a. Skor Data'!L172)+(1*'3a. Skor Data'!N172)+(0.278*'3a. Skor Data'!T172)," ")</f>
        <v xml:space="preserve"> </v>
      </c>
      <c r="G174" s="58" t="str">
        <f t="shared" si="8"/>
        <v xml:space="preserve"> </v>
      </c>
      <c r="H174" s="58" t="str">
        <f t="shared" si="9"/>
        <v xml:space="preserve"> </v>
      </c>
      <c r="I174" s="77" t="str">
        <f t="shared" si="10"/>
        <v xml:space="preserve"> </v>
      </c>
      <c r="J174" s="51" t="str">
        <f>IF(AND($G174&gt;0,$I174&gt;0.0000001,$C$6=1,$I$5&gt;0),$A174," ")</f>
        <v xml:space="preserve"> </v>
      </c>
      <c r="K174" s="51" t="str">
        <f>IF(AND($G174,$I174&gt;0.0000001,$C$6=1,$I$5&gt;0),"…………..."," ")</f>
        <v xml:space="preserve"> </v>
      </c>
    </row>
    <row r="175" spans="1:13" x14ac:dyDescent="0.2">
      <c r="A175" s="71">
        <v>166</v>
      </c>
      <c r="B175" s="39" t="str">
        <f>IF($C$6=1,'3. Input Data'!B181," ")</f>
        <v xml:space="preserve"> </v>
      </c>
      <c r="C175" s="39" t="str">
        <f>IF($C$6=1,'3. Input Data'!C181," ")</f>
        <v xml:space="preserve"> </v>
      </c>
      <c r="D175" s="58" t="str">
        <f>IF($C$6=1,'3a. Skor Data'!D173," ")</f>
        <v xml:space="preserve"> </v>
      </c>
      <c r="E175" s="58" t="str">
        <f>IF($C$6=1,(0.702*'3a. Skor Data'!F173)+'3a. Skor Data'!H173," ")</f>
        <v xml:space="preserve"> </v>
      </c>
      <c r="F175" s="58" t="str">
        <f>IF($C$6=1,(0.471*'3a. Skor Data'!J173)+(0.681*'3a. Skor Data'!L173)+(1*'3a. Skor Data'!N173)+(0.278*'3a. Skor Data'!T173)," ")</f>
        <v xml:space="preserve"> </v>
      </c>
      <c r="G175" s="58" t="str">
        <f t="shared" si="8"/>
        <v xml:space="preserve"> </v>
      </c>
      <c r="H175" s="58" t="str">
        <f t="shared" si="9"/>
        <v xml:space="preserve"> </v>
      </c>
      <c r="I175" s="77" t="str">
        <f t="shared" si="10"/>
        <v xml:space="preserve"> </v>
      </c>
      <c r="L175" s="51" t="str">
        <f>IF(AND($G175&gt;0,$I175&gt;0.0000001,$C$6=1,$I$5&gt;0),$A175," ")</f>
        <v xml:space="preserve"> </v>
      </c>
      <c r="M175" s="51" t="str">
        <f>IF(AND($G175,$I175&gt;0.0000001,$C$6=1,$I$5&gt;0),"…………..."," ")</f>
        <v xml:space="preserve"> </v>
      </c>
    </row>
    <row r="176" spans="1:13" x14ac:dyDescent="0.2">
      <c r="A176" s="71">
        <v>167</v>
      </c>
      <c r="B176" s="39" t="str">
        <f>IF($C$6=1,'3. Input Data'!B182," ")</f>
        <v xml:space="preserve"> </v>
      </c>
      <c r="C176" s="39" t="str">
        <f>IF($C$6=1,'3. Input Data'!C182," ")</f>
        <v xml:space="preserve"> </v>
      </c>
      <c r="D176" s="58" t="str">
        <f>IF($C$6=1,'3a. Skor Data'!D174," ")</f>
        <v xml:space="preserve"> </v>
      </c>
      <c r="E176" s="58" t="str">
        <f>IF($C$6=1,(0.702*'3a. Skor Data'!F174)+'3a. Skor Data'!H174," ")</f>
        <v xml:space="preserve"> </v>
      </c>
      <c r="F176" s="58" t="str">
        <f>IF($C$6=1,(0.471*'3a. Skor Data'!J174)+(0.681*'3a. Skor Data'!L174)+(1*'3a. Skor Data'!N174)+(0.278*'3a. Skor Data'!T174)," ")</f>
        <v xml:space="preserve"> </v>
      </c>
      <c r="G176" s="58" t="str">
        <f t="shared" si="8"/>
        <v xml:space="preserve"> </v>
      </c>
      <c r="H176" s="58" t="str">
        <f t="shared" si="9"/>
        <v xml:space="preserve"> </v>
      </c>
      <c r="I176" s="77" t="str">
        <f t="shared" si="10"/>
        <v xml:space="preserve"> </v>
      </c>
      <c r="J176" s="51" t="str">
        <f>IF(AND($G176&gt;0,$I176&gt;0.0000001,$C$6=1,$I$5&gt;0),$A176," ")</f>
        <v xml:space="preserve"> </v>
      </c>
      <c r="K176" s="51" t="str">
        <f>IF(AND($G176,$I176&gt;0.0000001,$C$6=1,$I$5&gt;0),"…………..."," ")</f>
        <v xml:space="preserve"> </v>
      </c>
    </row>
    <row r="177" spans="1:13" x14ac:dyDescent="0.2">
      <c r="A177" s="71">
        <v>168</v>
      </c>
      <c r="B177" s="39" t="str">
        <f>IF($C$6=1,'3. Input Data'!B183," ")</f>
        <v xml:space="preserve"> </v>
      </c>
      <c r="C177" s="39" t="str">
        <f>IF($C$6=1,'3. Input Data'!C183," ")</f>
        <v xml:space="preserve"> </v>
      </c>
      <c r="D177" s="58" t="str">
        <f>IF($C$6=1,'3a. Skor Data'!D175," ")</f>
        <v xml:space="preserve"> </v>
      </c>
      <c r="E177" s="58" t="str">
        <f>IF($C$6=1,(0.702*'3a. Skor Data'!F175)+'3a. Skor Data'!H175," ")</f>
        <v xml:space="preserve"> </v>
      </c>
      <c r="F177" s="58" t="str">
        <f>IF($C$6=1,(0.471*'3a. Skor Data'!J175)+(0.681*'3a. Skor Data'!L175)+(1*'3a. Skor Data'!N175)+(0.278*'3a. Skor Data'!T175)," ")</f>
        <v xml:space="preserve"> </v>
      </c>
      <c r="G177" s="58" t="str">
        <f t="shared" si="8"/>
        <v xml:space="preserve"> </v>
      </c>
      <c r="H177" s="58" t="str">
        <f t="shared" si="9"/>
        <v xml:space="preserve"> </v>
      </c>
      <c r="I177" s="77" t="str">
        <f t="shared" si="10"/>
        <v xml:space="preserve"> </v>
      </c>
      <c r="L177" s="51" t="str">
        <f>IF(AND($G177&gt;0,$I177&gt;0.0000001,$C$6=1,$I$5&gt;0),$A177," ")</f>
        <v xml:space="preserve"> </v>
      </c>
      <c r="M177" s="51" t="str">
        <f>IF(AND($G177,$I177&gt;0.0000001,$C$6=1,$I$5&gt;0),"…………..."," ")</f>
        <v xml:space="preserve"> </v>
      </c>
    </row>
    <row r="178" spans="1:13" x14ac:dyDescent="0.2">
      <c r="A178" s="71">
        <v>169</v>
      </c>
      <c r="B178" s="39" t="str">
        <f>IF($C$6=1,'3. Input Data'!B184," ")</f>
        <v xml:space="preserve"> </v>
      </c>
      <c r="C178" s="39" t="str">
        <f>IF($C$6=1,'3. Input Data'!C184," ")</f>
        <v xml:space="preserve"> </v>
      </c>
      <c r="D178" s="58" t="str">
        <f>IF($C$6=1,'3a. Skor Data'!D176," ")</f>
        <v xml:space="preserve"> </v>
      </c>
      <c r="E178" s="58" t="str">
        <f>IF($C$6=1,(0.702*'3a. Skor Data'!F176)+'3a. Skor Data'!H176," ")</f>
        <v xml:space="preserve"> </v>
      </c>
      <c r="F178" s="58" t="str">
        <f>IF($C$6=1,(0.471*'3a. Skor Data'!J176)+(0.681*'3a. Skor Data'!L176)+(1*'3a. Skor Data'!N176)+(0.278*'3a. Skor Data'!T176)," ")</f>
        <v xml:space="preserve"> </v>
      </c>
      <c r="G178" s="58" t="str">
        <f t="shared" si="8"/>
        <v xml:space="preserve"> </v>
      </c>
      <c r="H178" s="58" t="str">
        <f t="shared" si="9"/>
        <v xml:space="preserve"> </v>
      </c>
      <c r="I178" s="77" t="str">
        <f t="shared" si="10"/>
        <v xml:space="preserve"> </v>
      </c>
      <c r="J178" s="51" t="str">
        <f>IF(AND($G178&gt;0,$I178&gt;0.0000001,$C$6=1,$I$5&gt;0),$A178," ")</f>
        <v xml:space="preserve"> </v>
      </c>
      <c r="K178" s="51" t="str">
        <f>IF(AND($G178,$I178&gt;0.0000001,$C$6=1,$I$5&gt;0),"…………..."," ")</f>
        <v xml:space="preserve"> </v>
      </c>
    </row>
    <row r="179" spans="1:13" x14ac:dyDescent="0.2">
      <c r="A179" s="71">
        <v>170</v>
      </c>
      <c r="B179" s="39" t="str">
        <f>IF($C$6=1,'3. Input Data'!B185," ")</f>
        <v xml:space="preserve"> </v>
      </c>
      <c r="C179" s="39" t="str">
        <f>IF($C$6=1,'3. Input Data'!C185," ")</f>
        <v xml:space="preserve"> </v>
      </c>
      <c r="D179" s="58" t="str">
        <f>IF($C$6=1,'3a. Skor Data'!D177," ")</f>
        <v xml:space="preserve"> </v>
      </c>
      <c r="E179" s="58" t="str">
        <f>IF($C$6=1,(0.702*'3a. Skor Data'!F177)+'3a. Skor Data'!H177," ")</f>
        <v xml:space="preserve"> </v>
      </c>
      <c r="F179" s="58" t="str">
        <f>IF($C$6=1,(0.471*'3a. Skor Data'!J177)+(0.681*'3a. Skor Data'!L177)+(1*'3a. Skor Data'!N177)+(0.278*'3a. Skor Data'!T177)," ")</f>
        <v xml:space="preserve"> </v>
      </c>
      <c r="G179" s="58" t="str">
        <f t="shared" si="8"/>
        <v xml:space="preserve"> </v>
      </c>
      <c r="H179" s="58" t="str">
        <f t="shared" si="9"/>
        <v xml:space="preserve"> </v>
      </c>
      <c r="I179" s="77" t="str">
        <f t="shared" si="10"/>
        <v xml:space="preserve"> </v>
      </c>
      <c r="L179" s="51" t="str">
        <f>IF(AND($G179&gt;0,$I179&gt;0.0000001,$C$6=1,$I$5&gt;0),$A179," ")</f>
        <v xml:space="preserve"> </v>
      </c>
      <c r="M179" s="51" t="str">
        <f>IF(AND($G179,$I179&gt;0.0000001,$C$6=1,$I$5&gt;0),"…………..."," ")</f>
        <v xml:space="preserve"> </v>
      </c>
    </row>
    <row r="180" spans="1:13" x14ac:dyDescent="0.2">
      <c r="A180" s="71">
        <v>171</v>
      </c>
      <c r="B180" s="39" t="str">
        <f>IF($C$6=1,'3. Input Data'!B186," ")</f>
        <v xml:space="preserve"> </v>
      </c>
      <c r="C180" s="39" t="str">
        <f>IF($C$6=1,'3. Input Data'!C186," ")</f>
        <v xml:space="preserve"> </v>
      </c>
      <c r="D180" s="58" t="str">
        <f>IF($C$6=1,'3a. Skor Data'!D178," ")</f>
        <v xml:space="preserve"> </v>
      </c>
      <c r="E180" s="58" t="str">
        <f>IF($C$6=1,(0.702*'3a. Skor Data'!F178)+'3a. Skor Data'!H178," ")</f>
        <v xml:space="preserve"> </v>
      </c>
      <c r="F180" s="58" t="str">
        <f>IF($C$6=1,(0.471*'3a. Skor Data'!J178)+(0.681*'3a. Skor Data'!L178)+(1*'3a. Skor Data'!N178)+(0.278*'3a. Skor Data'!T178)," ")</f>
        <v xml:space="preserve"> </v>
      </c>
      <c r="G180" s="58" t="str">
        <f t="shared" si="8"/>
        <v xml:space="preserve"> </v>
      </c>
      <c r="H180" s="58" t="str">
        <f t="shared" si="9"/>
        <v xml:space="preserve"> </v>
      </c>
      <c r="I180" s="77" t="str">
        <f t="shared" si="10"/>
        <v xml:space="preserve"> </v>
      </c>
      <c r="J180" s="51" t="str">
        <f>IF(AND($G180&gt;0,$I180&gt;0.0000001,$C$6=1,$I$5&gt;0),$A180," ")</f>
        <v xml:space="preserve"> </v>
      </c>
      <c r="K180" s="51" t="str">
        <f>IF(AND($G180,$I180&gt;0.0000001,$C$6=1,$I$5&gt;0),"…………..."," ")</f>
        <v xml:space="preserve"> </v>
      </c>
    </row>
    <row r="181" spans="1:13" x14ac:dyDescent="0.2">
      <c r="A181" s="71">
        <v>172</v>
      </c>
      <c r="B181" s="39" t="str">
        <f>IF($C$6=1,'3. Input Data'!B187," ")</f>
        <v xml:space="preserve"> </v>
      </c>
      <c r="C181" s="39" t="str">
        <f>IF($C$6=1,'3. Input Data'!C187," ")</f>
        <v xml:space="preserve"> </v>
      </c>
      <c r="D181" s="58" t="str">
        <f>IF($C$6=1,'3a. Skor Data'!D179," ")</f>
        <v xml:space="preserve"> </v>
      </c>
      <c r="E181" s="58" t="str">
        <f>IF($C$6=1,(0.702*'3a. Skor Data'!F179)+'3a. Skor Data'!H179," ")</f>
        <v xml:space="preserve"> </v>
      </c>
      <c r="F181" s="58" t="str">
        <f>IF($C$6=1,(0.471*'3a. Skor Data'!J179)+(0.681*'3a. Skor Data'!L179)+(1*'3a. Skor Data'!N179)+(0.278*'3a. Skor Data'!T179)," ")</f>
        <v xml:space="preserve"> </v>
      </c>
      <c r="G181" s="58" t="str">
        <f t="shared" si="8"/>
        <v xml:space="preserve"> </v>
      </c>
      <c r="H181" s="58" t="str">
        <f t="shared" si="9"/>
        <v xml:space="preserve"> </v>
      </c>
      <c r="I181" s="77" t="str">
        <f t="shared" si="10"/>
        <v xml:space="preserve"> </v>
      </c>
      <c r="L181" s="51" t="str">
        <f>IF(AND($G181&gt;0,$I181&gt;0.0000001,$C$6=1,$I$5&gt;0),$A181," ")</f>
        <v xml:space="preserve"> </v>
      </c>
      <c r="M181" s="51" t="str">
        <f>IF(AND($G181,$I181&gt;0.0000001,$C$6=1,$I$5&gt;0),"…………..."," ")</f>
        <v xml:space="preserve"> </v>
      </c>
    </row>
    <row r="182" spans="1:13" x14ac:dyDescent="0.2">
      <c r="A182" s="71">
        <v>173</v>
      </c>
      <c r="B182" s="39" t="str">
        <f>IF($C$6=1,'3. Input Data'!B188," ")</f>
        <v xml:space="preserve"> </v>
      </c>
      <c r="C182" s="39" t="str">
        <f>IF($C$6=1,'3. Input Data'!C188," ")</f>
        <v xml:space="preserve"> </v>
      </c>
      <c r="D182" s="58" t="str">
        <f>IF($C$6=1,'3a. Skor Data'!D180," ")</f>
        <v xml:space="preserve"> </v>
      </c>
      <c r="E182" s="58" t="str">
        <f>IF($C$6=1,(0.702*'3a. Skor Data'!F180)+'3a. Skor Data'!H180," ")</f>
        <v xml:space="preserve"> </v>
      </c>
      <c r="F182" s="58" t="str">
        <f>IF($C$6=1,(0.471*'3a. Skor Data'!J180)+(0.681*'3a. Skor Data'!L180)+(1*'3a. Skor Data'!N180)+(0.278*'3a. Skor Data'!T180)," ")</f>
        <v xml:space="preserve"> </v>
      </c>
      <c r="G182" s="58" t="str">
        <f t="shared" si="8"/>
        <v xml:space="preserve"> </v>
      </c>
      <c r="H182" s="58" t="str">
        <f t="shared" si="9"/>
        <v xml:space="preserve"> </v>
      </c>
      <c r="I182" s="77" t="str">
        <f t="shared" si="10"/>
        <v xml:space="preserve"> </v>
      </c>
      <c r="J182" s="51" t="str">
        <f>IF(AND($G182&gt;0,$I182&gt;0.0000001,$C$6=1,$I$5&gt;0),$A182," ")</f>
        <v xml:space="preserve"> </v>
      </c>
      <c r="K182" s="51" t="str">
        <f>IF(AND($G182,$I182&gt;0.0000001,$C$6=1,$I$5&gt;0),"…………..."," ")</f>
        <v xml:space="preserve"> </v>
      </c>
    </row>
    <row r="183" spans="1:13" x14ac:dyDescent="0.2">
      <c r="A183" s="71">
        <v>174</v>
      </c>
      <c r="B183" s="39" t="str">
        <f>IF($C$6=1,'3. Input Data'!B189," ")</f>
        <v xml:space="preserve"> </v>
      </c>
      <c r="C183" s="39" t="str">
        <f>IF($C$6=1,'3. Input Data'!C189," ")</f>
        <v xml:space="preserve"> </v>
      </c>
      <c r="D183" s="58" t="str">
        <f>IF($C$6=1,'3a. Skor Data'!D181," ")</f>
        <v xml:space="preserve"> </v>
      </c>
      <c r="E183" s="58" t="str">
        <f>IF($C$6=1,(0.702*'3a. Skor Data'!F181)+'3a. Skor Data'!H181," ")</f>
        <v xml:space="preserve"> </v>
      </c>
      <c r="F183" s="58" t="str">
        <f>IF($C$6=1,(0.471*'3a. Skor Data'!J181)+(0.681*'3a. Skor Data'!L181)+(1*'3a. Skor Data'!N181)+(0.278*'3a. Skor Data'!T181)," ")</f>
        <v xml:space="preserve"> </v>
      </c>
      <c r="G183" s="58" t="str">
        <f t="shared" si="8"/>
        <v xml:space="preserve"> </v>
      </c>
      <c r="H183" s="58" t="str">
        <f t="shared" si="9"/>
        <v xml:space="preserve"> </v>
      </c>
      <c r="I183" s="77" t="str">
        <f t="shared" si="10"/>
        <v xml:space="preserve"> </v>
      </c>
      <c r="L183" s="51" t="str">
        <f>IF(AND($G183&gt;0,$I183&gt;0.0000001,$C$6=1,$I$5&gt;0),$A183," ")</f>
        <v xml:space="preserve"> </v>
      </c>
      <c r="M183" s="51" t="str">
        <f>IF(AND($G183,$I183&gt;0.0000001,$C$6=1,$I$5&gt;0),"…………..."," ")</f>
        <v xml:space="preserve"> </v>
      </c>
    </row>
    <row r="184" spans="1:13" x14ac:dyDescent="0.2">
      <c r="A184" s="71">
        <v>175</v>
      </c>
      <c r="B184" s="39" t="str">
        <f>IF($C$6=1,'3. Input Data'!B190," ")</f>
        <v xml:space="preserve"> </v>
      </c>
      <c r="C184" s="39" t="str">
        <f>IF($C$6=1,'3. Input Data'!C190," ")</f>
        <v xml:space="preserve"> </v>
      </c>
      <c r="D184" s="58" t="str">
        <f>IF($C$6=1,'3a. Skor Data'!D182," ")</f>
        <v xml:space="preserve"> </v>
      </c>
      <c r="E184" s="58" t="str">
        <f>IF($C$6=1,(0.702*'3a. Skor Data'!F182)+'3a. Skor Data'!H182," ")</f>
        <v xml:space="preserve"> </v>
      </c>
      <c r="F184" s="58" t="str">
        <f>IF($C$6=1,(0.471*'3a. Skor Data'!J182)+(0.681*'3a. Skor Data'!L182)+(1*'3a. Skor Data'!N182)+(0.278*'3a. Skor Data'!T182)," ")</f>
        <v xml:space="preserve"> </v>
      </c>
      <c r="G184" s="58" t="str">
        <f t="shared" si="8"/>
        <v xml:space="preserve"> </v>
      </c>
      <c r="H184" s="58" t="str">
        <f t="shared" si="9"/>
        <v xml:space="preserve"> </v>
      </c>
      <c r="I184" s="77" t="str">
        <f t="shared" si="10"/>
        <v xml:space="preserve"> </v>
      </c>
      <c r="J184" s="51" t="str">
        <f>IF(AND($G184&gt;0,$I184&gt;0.0000001,$C$6=1,$I$5&gt;0),$A184," ")</f>
        <v xml:space="preserve"> </v>
      </c>
      <c r="K184" s="51" t="str">
        <f>IF(AND($G184,$I184&gt;0.0000001,$C$6=1,$I$5&gt;0),"…………..."," ")</f>
        <v xml:space="preserve"> </v>
      </c>
    </row>
    <row r="185" spans="1:13" x14ac:dyDescent="0.2">
      <c r="A185" s="71">
        <v>176</v>
      </c>
      <c r="B185" s="39" t="str">
        <f>IF($C$6=1,'3. Input Data'!B191," ")</f>
        <v xml:space="preserve"> </v>
      </c>
      <c r="C185" s="39" t="str">
        <f>IF($C$6=1,'3. Input Data'!C191," ")</f>
        <v xml:space="preserve"> </v>
      </c>
      <c r="D185" s="58" t="str">
        <f>IF($C$6=1,'3a. Skor Data'!D183," ")</f>
        <v xml:space="preserve"> </v>
      </c>
      <c r="E185" s="58" t="str">
        <f>IF($C$6=1,(0.702*'3a. Skor Data'!F183)+'3a. Skor Data'!H183," ")</f>
        <v xml:space="preserve"> </v>
      </c>
      <c r="F185" s="58" t="str">
        <f>IF($C$6=1,(0.471*'3a. Skor Data'!J183)+(0.681*'3a. Skor Data'!L183)+(1*'3a. Skor Data'!N183)+(0.278*'3a. Skor Data'!T183)," ")</f>
        <v xml:space="preserve"> </v>
      </c>
      <c r="G185" s="58" t="str">
        <f t="shared" si="8"/>
        <v xml:space="preserve"> </v>
      </c>
      <c r="H185" s="58" t="str">
        <f t="shared" si="9"/>
        <v xml:space="preserve"> </v>
      </c>
      <c r="I185" s="77" t="str">
        <f t="shared" si="10"/>
        <v xml:space="preserve"> </v>
      </c>
      <c r="L185" s="51" t="str">
        <f>IF(AND($G185&gt;0,$I185&gt;0.0000001,$C$6=1,$I$5&gt;0),$A185," ")</f>
        <v xml:space="preserve"> </v>
      </c>
      <c r="M185" s="51" t="str">
        <f>IF(AND($G185,$I185&gt;0.0000001,$C$6=1,$I$5&gt;0),"…………..."," ")</f>
        <v xml:space="preserve"> </v>
      </c>
    </row>
    <row r="186" spans="1:13" x14ac:dyDescent="0.2">
      <c r="A186" s="71">
        <v>177</v>
      </c>
      <c r="B186" s="39" t="str">
        <f>IF($C$6=1,'3. Input Data'!B192," ")</f>
        <v xml:space="preserve"> </v>
      </c>
      <c r="C186" s="39" t="str">
        <f>IF($C$6=1,'3. Input Data'!C192," ")</f>
        <v xml:space="preserve"> </v>
      </c>
      <c r="D186" s="58" t="str">
        <f>IF($C$6=1,'3a. Skor Data'!D184," ")</f>
        <v xml:space="preserve"> </v>
      </c>
      <c r="E186" s="58" t="str">
        <f>IF($C$6=1,(0.702*'3a. Skor Data'!F184)+'3a. Skor Data'!H184," ")</f>
        <v xml:space="preserve"> </v>
      </c>
      <c r="F186" s="58" t="str">
        <f>IF($C$6=1,(0.471*'3a. Skor Data'!J184)+(0.681*'3a. Skor Data'!L184)+(1*'3a. Skor Data'!N184)+(0.278*'3a. Skor Data'!T184)," ")</f>
        <v xml:space="preserve"> </v>
      </c>
      <c r="G186" s="58" t="str">
        <f t="shared" si="8"/>
        <v xml:space="preserve"> </v>
      </c>
      <c r="H186" s="58" t="str">
        <f t="shared" si="9"/>
        <v xml:space="preserve"> </v>
      </c>
      <c r="I186" s="77" t="str">
        <f t="shared" si="10"/>
        <v xml:space="preserve"> </v>
      </c>
      <c r="J186" s="51" t="str">
        <f>IF(AND($G186&gt;0,$I186&gt;0.0000001,$C$6=1,$I$5&gt;0),$A186," ")</f>
        <v xml:space="preserve"> </v>
      </c>
      <c r="K186" s="51" t="str">
        <f>IF(AND($G186,$I186&gt;0.0000001,$C$6=1,$I$5&gt;0),"…………..."," ")</f>
        <v xml:space="preserve"> </v>
      </c>
    </row>
    <row r="187" spans="1:13" x14ac:dyDescent="0.2">
      <c r="A187" s="71">
        <v>178</v>
      </c>
      <c r="B187" s="39" t="str">
        <f>IF($C$6=1,'3. Input Data'!B193," ")</f>
        <v xml:space="preserve"> </v>
      </c>
      <c r="C187" s="39" t="str">
        <f>IF($C$6=1,'3. Input Data'!C193," ")</f>
        <v xml:space="preserve"> </v>
      </c>
      <c r="D187" s="58" t="str">
        <f>IF($C$6=1,'3a. Skor Data'!D185," ")</f>
        <v xml:space="preserve"> </v>
      </c>
      <c r="E187" s="58" t="str">
        <f>IF($C$6=1,(0.702*'3a. Skor Data'!F185)+'3a. Skor Data'!H185," ")</f>
        <v xml:space="preserve"> </v>
      </c>
      <c r="F187" s="58" t="str">
        <f>IF($C$6=1,(0.471*'3a. Skor Data'!J185)+(0.681*'3a. Skor Data'!L185)+(1*'3a. Skor Data'!N185)+(0.278*'3a. Skor Data'!T185)," ")</f>
        <v xml:space="preserve"> </v>
      </c>
      <c r="G187" s="58" t="str">
        <f t="shared" si="8"/>
        <v xml:space="preserve"> </v>
      </c>
      <c r="H187" s="58" t="str">
        <f t="shared" si="9"/>
        <v xml:space="preserve"> </v>
      </c>
      <c r="I187" s="77" t="str">
        <f t="shared" si="10"/>
        <v xml:space="preserve"> </v>
      </c>
      <c r="L187" s="51" t="str">
        <f>IF(AND($G187&gt;0,$I187&gt;0.0000001,$C$6=1,$I$5&gt;0),$A187," ")</f>
        <v xml:space="preserve"> </v>
      </c>
      <c r="M187" s="51" t="str">
        <f>IF(AND($G187,$I187&gt;0.0000001,$C$6=1,$I$5&gt;0),"…………..."," ")</f>
        <v xml:space="preserve"> </v>
      </c>
    </row>
    <row r="188" spans="1:13" x14ac:dyDescent="0.2">
      <c r="A188" s="71">
        <v>179</v>
      </c>
      <c r="B188" s="39" t="str">
        <f>IF($C$6=1,'3. Input Data'!B194," ")</f>
        <v xml:space="preserve"> </v>
      </c>
      <c r="C188" s="39" t="str">
        <f>IF($C$6=1,'3. Input Data'!C194," ")</f>
        <v xml:space="preserve"> </v>
      </c>
      <c r="D188" s="58" t="str">
        <f>IF($C$6=1,'3a. Skor Data'!D186," ")</f>
        <v xml:space="preserve"> </v>
      </c>
      <c r="E188" s="58" t="str">
        <f>IF($C$6=1,(0.702*'3a. Skor Data'!F186)+'3a. Skor Data'!H186," ")</f>
        <v xml:space="preserve"> </v>
      </c>
      <c r="F188" s="58" t="str">
        <f>IF($C$6=1,(0.471*'3a. Skor Data'!J186)+(0.681*'3a. Skor Data'!L186)+(1*'3a. Skor Data'!N186)+(0.278*'3a. Skor Data'!T186)," ")</f>
        <v xml:space="preserve"> </v>
      </c>
      <c r="G188" s="58" t="str">
        <f t="shared" si="8"/>
        <v xml:space="preserve"> </v>
      </c>
      <c r="H188" s="58" t="str">
        <f t="shared" si="9"/>
        <v xml:space="preserve"> </v>
      </c>
      <c r="I188" s="77" t="str">
        <f t="shared" si="10"/>
        <v xml:space="preserve"> </v>
      </c>
      <c r="J188" s="51" t="str">
        <f>IF(AND($G188&gt;0,$I188&gt;0.0000001,$C$6=1,$I$5&gt;0),$A188," ")</f>
        <v xml:space="preserve"> </v>
      </c>
      <c r="K188" s="51" t="str">
        <f>IF(AND($G188,$I188&gt;0.0000001,$C$6=1,$I$5&gt;0),"…………..."," ")</f>
        <v xml:space="preserve"> </v>
      </c>
    </row>
    <row r="189" spans="1:13" x14ac:dyDescent="0.2">
      <c r="A189" s="71">
        <v>180</v>
      </c>
      <c r="B189" s="39" t="str">
        <f>IF($C$6=1,'3. Input Data'!B195," ")</f>
        <v xml:space="preserve"> </v>
      </c>
      <c r="C189" s="39" t="str">
        <f>IF($C$6=1,'3. Input Data'!C195," ")</f>
        <v xml:space="preserve"> </v>
      </c>
      <c r="D189" s="58" t="str">
        <f>IF($C$6=1,'3a. Skor Data'!D187," ")</f>
        <v xml:space="preserve"> </v>
      </c>
      <c r="E189" s="58" t="str">
        <f>IF($C$6=1,(0.702*'3a. Skor Data'!F187)+'3a. Skor Data'!H187," ")</f>
        <v xml:space="preserve"> </v>
      </c>
      <c r="F189" s="58" t="str">
        <f>IF($C$6=1,(0.471*'3a. Skor Data'!J187)+(0.681*'3a. Skor Data'!L187)+(1*'3a. Skor Data'!N187)+(0.278*'3a. Skor Data'!T187)," ")</f>
        <v xml:space="preserve"> </v>
      </c>
      <c r="G189" s="58" t="str">
        <f t="shared" si="8"/>
        <v xml:space="preserve"> </v>
      </c>
      <c r="H189" s="58" t="str">
        <f t="shared" si="9"/>
        <v xml:space="preserve"> </v>
      </c>
      <c r="I189" s="77" t="str">
        <f t="shared" si="10"/>
        <v xml:space="preserve"> </v>
      </c>
      <c r="L189" s="51" t="str">
        <f>IF(AND($G189&gt;0,$I189&gt;0.0000001,$C$6=1,$I$5&gt;0),$A189," ")</f>
        <v xml:space="preserve"> </v>
      </c>
      <c r="M189" s="51" t="str">
        <f>IF(AND($G189,$I189&gt;0.0000001,$C$6=1,$I$5&gt;0),"…………..."," ")</f>
        <v xml:space="preserve"> </v>
      </c>
    </row>
    <row r="190" spans="1:13" x14ac:dyDescent="0.2">
      <c r="A190" s="71">
        <v>181</v>
      </c>
      <c r="B190" s="39" t="str">
        <f>IF($C$6=1,'3. Input Data'!B196," ")</f>
        <v xml:space="preserve"> </v>
      </c>
      <c r="C190" s="39" t="str">
        <f>IF($C$6=1,'3. Input Data'!C196," ")</f>
        <v xml:space="preserve"> </v>
      </c>
      <c r="D190" s="58" t="str">
        <f>IF($C$6=1,'3a. Skor Data'!D188," ")</f>
        <v xml:space="preserve"> </v>
      </c>
      <c r="E190" s="58" t="str">
        <f>IF($C$6=1,(0.702*'3a. Skor Data'!F188)+'3a. Skor Data'!H188," ")</f>
        <v xml:space="preserve"> </v>
      </c>
      <c r="F190" s="58" t="str">
        <f>IF($C$6=1,(0.471*'3a. Skor Data'!J188)+(0.681*'3a. Skor Data'!L188)+(1*'3a. Skor Data'!N188)+(0.278*'3a. Skor Data'!T188)," ")</f>
        <v xml:space="preserve"> </v>
      </c>
      <c r="G190" s="58" t="str">
        <f t="shared" si="8"/>
        <v xml:space="preserve"> </v>
      </c>
      <c r="H190" s="58" t="str">
        <f t="shared" si="9"/>
        <v xml:space="preserve"> </v>
      </c>
      <c r="I190" s="77" t="str">
        <f t="shared" si="10"/>
        <v xml:space="preserve"> </v>
      </c>
      <c r="J190" s="51" t="str">
        <f>IF(AND($G190&gt;0,$I190&gt;0.0000001,$C$6=1,$I$5&gt;0),$A190," ")</f>
        <v xml:space="preserve"> </v>
      </c>
      <c r="K190" s="51" t="str">
        <f>IF(AND($G190,$I190&gt;0.0000001,$C$6=1,$I$5&gt;0),"…………..."," ")</f>
        <v xml:space="preserve"> </v>
      </c>
    </row>
    <row r="191" spans="1:13" x14ac:dyDescent="0.2">
      <c r="A191" s="71">
        <v>182</v>
      </c>
      <c r="B191" s="39" t="str">
        <f>IF($C$6=1,'3. Input Data'!B197," ")</f>
        <v xml:space="preserve"> </v>
      </c>
      <c r="C191" s="39" t="str">
        <f>IF($C$6=1,'3. Input Data'!C197," ")</f>
        <v xml:space="preserve"> </v>
      </c>
      <c r="D191" s="58" t="str">
        <f>IF($C$6=1,'3a. Skor Data'!D189," ")</f>
        <v xml:space="preserve"> </v>
      </c>
      <c r="E191" s="58" t="str">
        <f>IF($C$6=1,(0.702*'3a. Skor Data'!F189)+'3a. Skor Data'!H189," ")</f>
        <v xml:space="preserve"> </v>
      </c>
      <c r="F191" s="58" t="str">
        <f>IF($C$6=1,(0.471*'3a. Skor Data'!J189)+(0.681*'3a. Skor Data'!L189)+(1*'3a. Skor Data'!N189)+(0.278*'3a. Skor Data'!T189)," ")</f>
        <v xml:space="preserve"> </v>
      </c>
      <c r="G191" s="58" t="str">
        <f t="shared" si="8"/>
        <v xml:space="preserve"> </v>
      </c>
      <c r="H191" s="58" t="str">
        <f t="shared" si="9"/>
        <v xml:space="preserve"> </v>
      </c>
      <c r="I191" s="77" t="str">
        <f t="shared" si="10"/>
        <v xml:space="preserve"> </v>
      </c>
      <c r="L191" s="51" t="str">
        <f>IF(AND($G191&gt;0,$I191&gt;0.0000001,$C$6=1,$I$5&gt;0),$A191," ")</f>
        <v xml:space="preserve"> </v>
      </c>
      <c r="M191" s="51" t="str">
        <f>IF(AND($G191,$I191&gt;0.0000001,$C$6=1,$I$5&gt;0),"…………..."," ")</f>
        <v xml:space="preserve"> </v>
      </c>
    </row>
    <row r="192" spans="1:13" x14ac:dyDescent="0.2">
      <c r="A192" s="71">
        <v>183</v>
      </c>
      <c r="B192" s="39" t="str">
        <f>IF($C$6=1,'3. Input Data'!B198," ")</f>
        <v xml:space="preserve"> </v>
      </c>
      <c r="C192" s="39" t="str">
        <f>IF($C$6=1,'3. Input Data'!C198," ")</f>
        <v xml:space="preserve"> </v>
      </c>
      <c r="D192" s="58" t="str">
        <f>IF($C$6=1,'3a. Skor Data'!D190," ")</f>
        <v xml:space="preserve"> </v>
      </c>
      <c r="E192" s="58" t="str">
        <f>IF($C$6=1,(0.702*'3a. Skor Data'!F190)+'3a. Skor Data'!H190," ")</f>
        <v xml:space="preserve"> </v>
      </c>
      <c r="F192" s="58" t="str">
        <f>IF($C$6=1,(0.471*'3a. Skor Data'!J190)+(0.681*'3a. Skor Data'!L190)+(1*'3a. Skor Data'!N190)+(0.278*'3a. Skor Data'!T190)," ")</f>
        <v xml:space="preserve"> </v>
      </c>
      <c r="G192" s="58" t="str">
        <f t="shared" si="8"/>
        <v xml:space="preserve"> </v>
      </c>
      <c r="H192" s="58" t="str">
        <f t="shared" si="9"/>
        <v xml:space="preserve"> </v>
      </c>
      <c r="I192" s="77" t="str">
        <f t="shared" si="10"/>
        <v xml:space="preserve"> </v>
      </c>
      <c r="J192" s="51" t="str">
        <f>IF(AND($G192&gt;0,$I192&gt;0.0000001,$C$6=1,$I$5&gt;0),$A192," ")</f>
        <v xml:space="preserve"> </v>
      </c>
      <c r="K192" s="51" t="str">
        <f>IF(AND($G192,$I192&gt;0.0000001,$C$6=1,$I$5&gt;0),"…………..."," ")</f>
        <v xml:space="preserve"> </v>
      </c>
    </row>
    <row r="193" spans="1:13" x14ac:dyDescent="0.2">
      <c r="A193" s="71">
        <v>184</v>
      </c>
      <c r="B193" s="39" t="str">
        <f>IF($C$6=1,'3. Input Data'!B199," ")</f>
        <v xml:space="preserve"> </v>
      </c>
      <c r="C193" s="39" t="str">
        <f>IF($C$6=1,'3. Input Data'!C199," ")</f>
        <v xml:space="preserve"> </v>
      </c>
      <c r="D193" s="58" t="str">
        <f>IF($C$6=1,'3a. Skor Data'!D191," ")</f>
        <v xml:space="preserve"> </v>
      </c>
      <c r="E193" s="58" t="str">
        <f>IF($C$6=1,(0.702*'3a. Skor Data'!F191)+'3a. Skor Data'!H191," ")</f>
        <v xml:space="preserve"> </v>
      </c>
      <c r="F193" s="58" t="str">
        <f>IF($C$6=1,(0.471*'3a. Skor Data'!J191)+(0.681*'3a. Skor Data'!L191)+(1*'3a. Skor Data'!N191)+(0.278*'3a. Skor Data'!T191)," ")</f>
        <v xml:space="preserve"> </v>
      </c>
      <c r="G193" s="58" t="str">
        <f t="shared" si="8"/>
        <v xml:space="preserve"> </v>
      </c>
      <c r="H193" s="58" t="str">
        <f t="shared" si="9"/>
        <v xml:space="preserve"> </v>
      </c>
      <c r="I193" s="77" t="str">
        <f t="shared" si="10"/>
        <v xml:space="preserve"> </v>
      </c>
      <c r="L193" s="51" t="str">
        <f>IF(AND($G193&gt;0,$I193&gt;0.0000001,$C$6=1,$I$5&gt;0),$A193," ")</f>
        <v xml:space="preserve"> </v>
      </c>
      <c r="M193" s="51" t="str">
        <f>IF(AND($G193,$I193&gt;0.0000001,$C$6=1,$I$5&gt;0),"…………..."," ")</f>
        <v xml:space="preserve"> </v>
      </c>
    </row>
    <row r="194" spans="1:13" x14ac:dyDescent="0.2">
      <c r="A194" s="71">
        <v>185</v>
      </c>
      <c r="B194" s="39" t="str">
        <f>IF($C$6=1,'3. Input Data'!B200," ")</f>
        <v xml:space="preserve"> </v>
      </c>
      <c r="C194" s="39" t="str">
        <f>IF($C$6=1,'3. Input Data'!C200," ")</f>
        <v xml:space="preserve"> </v>
      </c>
      <c r="D194" s="58" t="str">
        <f>IF($C$6=1,'3a. Skor Data'!D192," ")</f>
        <v xml:space="preserve"> </v>
      </c>
      <c r="E194" s="58" t="str">
        <f>IF($C$6=1,(0.702*'3a. Skor Data'!F192)+'3a. Skor Data'!H192," ")</f>
        <v xml:space="preserve"> </v>
      </c>
      <c r="F194" s="58" t="str">
        <f>IF($C$6=1,(0.471*'3a. Skor Data'!J192)+(0.681*'3a. Skor Data'!L192)+(1*'3a. Skor Data'!N192)+(0.278*'3a. Skor Data'!T192)," ")</f>
        <v xml:space="preserve"> </v>
      </c>
      <c r="G194" s="58" t="str">
        <f t="shared" si="8"/>
        <v xml:space="preserve"> </v>
      </c>
      <c r="H194" s="58" t="str">
        <f t="shared" si="9"/>
        <v xml:space="preserve"> </v>
      </c>
      <c r="I194" s="77" t="str">
        <f t="shared" si="10"/>
        <v xml:space="preserve"> </v>
      </c>
      <c r="J194" s="51" t="str">
        <f>IF(AND($G194&gt;0,$I194&gt;0.0000001,$C$6=1,$I$5&gt;0),$A194," ")</f>
        <v xml:space="preserve"> </v>
      </c>
      <c r="K194" s="51" t="str">
        <f>IF(AND($G194,$I194&gt;0.0000001,$C$6=1,$I$5&gt;0),"…………..."," ")</f>
        <v xml:space="preserve"> </v>
      </c>
    </row>
    <row r="195" spans="1:13" x14ac:dyDescent="0.2">
      <c r="A195" s="71">
        <v>186</v>
      </c>
      <c r="B195" s="39" t="str">
        <f>IF($C$6=1,'3. Input Data'!B201," ")</f>
        <v xml:space="preserve"> </v>
      </c>
      <c r="C195" s="39" t="str">
        <f>IF($C$6=1,'3. Input Data'!C201," ")</f>
        <v xml:space="preserve"> </v>
      </c>
      <c r="D195" s="58" t="str">
        <f>IF($C$6=1,'3a. Skor Data'!D193," ")</f>
        <v xml:space="preserve"> </v>
      </c>
      <c r="E195" s="58" t="str">
        <f>IF($C$6=1,(0.702*'3a. Skor Data'!F193)+'3a. Skor Data'!H193," ")</f>
        <v xml:space="preserve"> </v>
      </c>
      <c r="F195" s="58" t="str">
        <f>IF($C$6=1,(0.471*'3a. Skor Data'!J193)+(0.681*'3a. Skor Data'!L193)+(1*'3a. Skor Data'!N193)+(0.278*'3a. Skor Data'!T193)," ")</f>
        <v xml:space="preserve"> </v>
      </c>
      <c r="G195" s="58" t="str">
        <f t="shared" si="8"/>
        <v xml:space="preserve"> </v>
      </c>
      <c r="H195" s="58" t="str">
        <f t="shared" si="9"/>
        <v xml:space="preserve"> </v>
      </c>
      <c r="I195" s="77" t="str">
        <f t="shared" si="10"/>
        <v xml:space="preserve"> </v>
      </c>
      <c r="L195" s="51" t="str">
        <f>IF(AND($G195&gt;0,$I195&gt;0.0000001,$C$6=1,$I$5&gt;0),$A195," ")</f>
        <v xml:space="preserve"> </v>
      </c>
      <c r="M195" s="51" t="str">
        <f>IF(AND($G195,$I195&gt;0.0000001,$C$6=1,$I$5&gt;0),"…………..."," ")</f>
        <v xml:space="preserve"> </v>
      </c>
    </row>
    <row r="196" spans="1:13" x14ac:dyDescent="0.2">
      <c r="A196" s="71">
        <v>187</v>
      </c>
      <c r="B196" s="39" t="str">
        <f>IF($C$6=1,'3. Input Data'!B202," ")</f>
        <v xml:space="preserve"> </v>
      </c>
      <c r="C196" s="39" t="str">
        <f>IF($C$6=1,'3. Input Data'!C202," ")</f>
        <v xml:space="preserve"> </v>
      </c>
      <c r="D196" s="58" t="str">
        <f>IF($C$6=1,'3a. Skor Data'!D194," ")</f>
        <v xml:space="preserve"> </v>
      </c>
      <c r="E196" s="58" t="str">
        <f>IF($C$6=1,(0.702*'3a. Skor Data'!F194)+'3a. Skor Data'!H194," ")</f>
        <v xml:space="preserve"> </v>
      </c>
      <c r="F196" s="58" t="str">
        <f>IF($C$6=1,(0.471*'3a. Skor Data'!J194)+(0.681*'3a. Skor Data'!L194)+(1*'3a. Skor Data'!N194)+(0.278*'3a. Skor Data'!T194)," ")</f>
        <v xml:space="preserve"> </v>
      </c>
      <c r="G196" s="58" t="str">
        <f t="shared" si="8"/>
        <v xml:space="preserve"> </v>
      </c>
      <c r="H196" s="58" t="str">
        <f t="shared" si="9"/>
        <v xml:space="preserve"> </v>
      </c>
      <c r="I196" s="77" t="str">
        <f t="shared" si="10"/>
        <v xml:space="preserve"> </v>
      </c>
      <c r="J196" s="51" t="str">
        <f>IF(AND($G196&gt;0,$I196&gt;0.0000001,$C$6=1,$I$5&gt;0),$A196," ")</f>
        <v xml:space="preserve"> </v>
      </c>
      <c r="K196" s="51" t="str">
        <f>IF(AND($G196,$I196&gt;0.0000001,$C$6=1,$I$5&gt;0),"…………..."," ")</f>
        <v xml:space="preserve"> </v>
      </c>
    </row>
    <row r="197" spans="1:13" x14ac:dyDescent="0.2">
      <c r="A197" s="71">
        <v>188</v>
      </c>
      <c r="B197" s="39" t="str">
        <f>IF($C$6=1,'3. Input Data'!B203," ")</f>
        <v xml:space="preserve"> </v>
      </c>
      <c r="C197" s="39" t="str">
        <f>IF($C$6=1,'3. Input Data'!C203," ")</f>
        <v xml:space="preserve"> </v>
      </c>
      <c r="D197" s="58" t="str">
        <f>IF($C$6=1,'3a. Skor Data'!D195," ")</f>
        <v xml:space="preserve"> </v>
      </c>
      <c r="E197" s="58" t="str">
        <f>IF($C$6=1,(0.702*'3a. Skor Data'!F195)+'3a. Skor Data'!H195," ")</f>
        <v xml:space="preserve"> </v>
      </c>
      <c r="F197" s="58" t="str">
        <f>IF($C$6=1,(0.471*'3a. Skor Data'!J195)+(0.681*'3a. Skor Data'!L195)+(1*'3a. Skor Data'!N195)+(0.278*'3a. Skor Data'!T195)," ")</f>
        <v xml:space="preserve"> </v>
      </c>
      <c r="G197" s="58" t="str">
        <f t="shared" si="8"/>
        <v xml:space="preserve"> </v>
      </c>
      <c r="H197" s="58" t="str">
        <f t="shared" si="9"/>
        <v xml:space="preserve"> </v>
      </c>
      <c r="I197" s="77" t="str">
        <f t="shared" si="10"/>
        <v xml:space="preserve"> </v>
      </c>
      <c r="L197" s="51" t="str">
        <f>IF(AND($G197&gt;0,$I197&gt;0.0000001,$C$6=1,$I$5&gt;0),$A197," ")</f>
        <v xml:space="preserve"> </v>
      </c>
      <c r="M197" s="51" t="str">
        <f>IF(AND($G197,$I197&gt;0.0000001,$C$6=1,$I$5&gt;0),"…………..."," ")</f>
        <v xml:space="preserve"> </v>
      </c>
    </row>
    <row r="198" spans="1:13" x14ac:dyDescent="0.2">
      <c r="A198" s="71">
        <v>189</v>
      </c>
      <c r="B198" s="39" t="str">
        <f>IF($C$6=1,'3. Input Data'!B204," ")</f>
        <v xml:space="preserve"> </v>
      </c>
      <c r="C198" s="39" t="str">
        <f>IF($C$6=1,'3. Input Data'!C204," ")</f>
        <v xml:space="preserve"> </v>
      </c>
      <c r="D198" s="58" t="str">
        <f>IF($C$6=1,'3a. Skor Data'!D196," ")</f>
        <v xml:space="preserve"> </v>
      </c>
      <c r="E198" s="58" t="str">
        <f>IF($C$6=1,(0.702*'3a. Skor Data'!F196)+'3a. Skor Data'!H196," ")</f>
        <v xml:space="preserve"> </v>
      </c>
      <c r="F198" s="58" t="str">
        <f>IF($C$6=1,(0.471*'3a. Skor Data'!J196)+(0.681*'3a. Skor Data'!L196)+(1*'3a. Skor Data'!N196)+(0.278*'3a. Skor Data'!T196)," ")</f>
        <v xml:space="preserve"> </v>
      </c>
      <c r="G198" s="58" t="str">
        <f t="shared" si="8"/>
        <v xml:space="preserve"> </v>
      </c>
      <c r="H198" s="58" t="str">
        <f t="shared" si="9"/>
        <v xml:space="preserve"> </v>
      </c>
      <c r="I198" s="77" t="str">
        <f t="shared" si="10"/>
        <v xml:space="preserve"> </v>
      </c>
      <c r="J198" s="51" t="str">
        <f>IF(AND($G198&gt;0,$I198&gt;0.0000001,$C$6=1,$I$5&gt;0),$A198," ")</f>
        <v xml:space="preserve"> </v>
      </c>
      <c r="K198" s="51" t="str">
        <f>IF(AND($G198,$I198&gt;0.0000001,$C$6=1,$I$5&gt;0),"…………..."," ")</f>
        <v xml:space="preserve"> </v>
      </c>
    </row>
    <row r="199" spans="1:13" x14ac:dyDescent="0.2">
      <c r="A199" s="71">
        <v>190</v>
      </c>
      <c r="B199" s="39" t="str">
        <f>IF($C$6=1,'3. Input Data'!B205," ")</f>
        <v xml:space="preserve"> </v>
      </c>
      <c r="C199" s="39" t="str">
        <f>IF($C$6=1,'3. Input Data'!C205," ")</f>
        <v xml:space="preserve"> </v>
      </c>
      <c r="D199" s="58" t="str">
        <f>IF($C$6=1,'3a. Skor Data'!D197," ")</f>
        <v xml:space="preserve"> </v>
      </c>
      <c r="E199" s="58" t="str">
        <f>IF($C$6=1,(0.702*'3a. Skor Data'!F197)+'3a. Skor Data'!H197," ")</f>
        <v xml:space="preserve"> </v>
      </c>
      <c r="F199" s="58" t="str">
        <f>IF($C$6=1,(0.471*'3a. Skor Data'!J197)+(0.681*'3a. Skor Data'!L197)+(1*'3a. Skor Data'!N197)+(0.278*'3a. Skor Data'!T197)," ")</f>
        <v xml:space="preserve"> </v>
      </c>
      <c r="G199" s="58" t="str">
        <f t="shared" si="8"/>
        <v xml:space="preserve"> </v>
      </c>
      <c r="H199" s="58" t="str">
        <f t="shared" si="9"/>
        <v xml:space="preserve"> </v>
      </c>
      <c r="I199" s="77" t="str">
        <f t="shared" si="10"/>
        <v xml:space="preserve"> </v>
      </c>
      <c r="L199" s="51" t="str">
        <f>IF(AND($G199&gt;0,$I199&gt;0.0000001,$C$6=1,$I$5&gt;0),$A199," ")</f>
        <v xml:space="preserve"> </v>
      </c>
      <c r="M199" s="51" t="str">
        <f>IF(AND($G199,$I199&gt;0.0000001,$C$6=1,$I$5&gt;0),"…………..."," ")</f>
        <v xml:space="preserve"> </v>
      </c>
    </row>
    <row r="200" spans="1:13" x14ac:dyDescent="0.2">
      <c r="A200" s="71">
        <v>191</v>
      </c>
      <c r="B200" s="39" t="str">
        <f>IF($C$6=1,'3. Input Data'!B206," ")</f>
        <v xml:space="preserve"> </v>
      </c>
      <c r="C200" s="39" t="str">
        <f>IF($C$6=1,'3. Input Data'!C206," ")</f>
        <v xml:space="preserve"> </v>
      </c>
      <c r="D200" s="58" t="str">
        <f>IF($C$6=1,'3a. Skor Data'!D198," ")</f>
        <v xml:space="preserve"> </v>
      </c>
      <c r="E200" s="58" t="str">
        <f>IF($C$6=1,(0.702*'3a. Skor Data'!F198)+'3a. Skor Data'!H198," ")</f>
        <v xml:space="preserve"> </v>
      </c>
      <c r="F200" s="58" t="str">
        <f>IF($C$6=1,(0.471*'3a. Skor Data'!J198)+(0.681*'3a. Skor Data'!L198)+(1*'3a. Skor Data'!N198)+(0.278*'3a. Skor Data'!T198)," ")</f>
        <v xml:space="preserve"> </v>
      </c>
      <c r="G200" s="58" t="str">
        <f t="shared" si="8"/>
        <v xml:space="preserve"> </v>
      </c>
      <c r="H200" s="58" t="str">
        <f t="shared" si="9"/>
        <v xml:space="preserve"> </v>
      </c>
      <c r="I200" s="77" t="str">
        <f t="shared" si="10"/>
        <v xml:space="preserve"> </v>
      </c>
      <c r="J200" s="51" t="str">
        <f>IF(AND($G200&gt;0,$I200&gt;0.0000001,$C$6=1,$I$5&gt;0),$A200," ")</f>
        <v xml:space="preserve"> </v>
      </c>
      <c r="K200" s="51" t="str">
        <f>IF(AND($G200,$I200&gt;0.0000001,$C$6=1,$I$5&gt;0),"…………..."," ")</f>
        <v xml:space="preserve"> </v>
      </c>
    </row>
    <row r="201" spans="1:13" x14ac:dyDescent="0.2">
      <c r="A201" s="71">
        <v>192</v>
      </c>
      <c r="B201" s="39" t="str">
        <f>IF($C$6=1,'3. Input Data'!B207," ")</f>
        <v xml:space="preserve"> </v>
      </c>
      <c r="C201" s="39" t="str">
        <f>IF($C$6=1,'3. Input Data'!C207," ")</f>
        <v xml:space="preserve"> </v>
      </c>
      <c r="D201" s="58" t="str">
        <f>IF($C$6=1,'3a. Skor Data'!D199," ")</f>
        <v xml:space="preserve"> </v>
      </c>
      <c r="E201" s="58" t="str">
        <f>IF($C$6=1,(0.702*'3a. Skor Data'!F199)+'3a. Skor Data'!H199," ")</f>
        <v xml:space="preserve"> </v>
      </c>
      <c r="F201" s="58" t="str">
        <f>IF($C$6=1,(0.471*'3a. Skor Data'!J199)+(0.681*'3a. Skor Data'!L199)+(1*'3a. Skor Data'!N199)+(0.278*'3a. Skor Data'!T199)," ")</f>
        <v xml:space="preserve"> </v>
      </c>
      <c r="G201" s="58" t="str">
        <f t="shared" si="8"/>
        <v xml:space="preserve"> </v>
      </c>
      <c r="H201" s="58" t="str">
        <f t="shared" si="9"/>
        <v xml:space="preserve"> </v>
      </c>
      <c r="I201" s="77" t="str">
        <f t="shared" si="10"/>
        <v xml:space="preserve"> </v>
      </c>
      <c r="L201" s="51" t="str">
        <f>IF(AND($G201&gt;0,$I201&gt;0.0000001,$C$6=1,$I$5&gt;0),$A201," ")</f>
        <v xml:space="preserve"> </v>
      </c>
      <c r="M201" s="51" t="str">
        <f>IF(AND($G201,$I201&gt;0.0000001,$C$6=1,$I$5&gt;0),"…………..."," ")</f>
        <v xml:space="preserve"> </v>
      </c>
    </row>
    <row r="202" spans="1:13" x14ac:dyDescent="0.2">
      <c r="A202" s="71">
        <v>193</v>
      </c>
      <c r="B202" s="39" t="str">
        <f>IF($C$6=1,'3. Input Data'!B208," ")</f>
        <v xml:space="preserve"> </v>
      </c>
      <c r="C202" s="39" t="str">
        <f>IF($C$6=1,'3. Input Data'!C208," ")</f>
        <v xml:space="preserve"> </v>
      </c>
      <c r="D202" s="58" t="str">
        <f>IF($C$6=1,'3a. Skor Data'!D200," ")</f>
        <v xml:space="preserve"> </v>
      </c>
      <c r="E202" s="58" t="str">
        <f>IF($C$6=1,(0.702*'3a. Skor Data'!F200)+'3a. Skor Data'!H200," ")</f>
        <v xml:space="preserve"> </v>
      </c>
      <c r="F202" s="58" t="str">
        <f>IF($C$6=1,(0.471*'3a. Skor Data'!J200)+(0.681*'3a. Skor Data'!L200)+(1*'3a. Skor Data'!N200)+(0.278*'3a. Skor Data'!T200)," ")</f>
        <v xml:space="preserve"> </v>
      </c>
      <c r="G202" s="58" t="str">
        <f t="shared" si="8"/>
        <v xml:space="preserve"> </v>
      </c>
      <c r="H202" s="58" t="str">
        <f t="shared" si="9"/>
        <v xml:space="preserve"> </v>
      </c>
      <c r="I202" s="77" t="str">
        <f t="shared" si="10"/>
        <v xml:space="preserve"> </v>
      </c>
      <c r="J202" s="51" t="str">
        <f>IF(AND($G202&gt;0,$I202&gt;0.0000001,$C$6=1,$I$5&gt;0),$A202," ")</f>
        <v xml:space="preserve"> </v>
      </c>
      <c r="K202" s="51" t="str">
        <f>IF(AND($G202,$I202&gt;0.0000001,$C$6=1,$I$5&gt;0),"…………..."," ")</f>
        <v xml:space="preserve"> </v>
      </c>
    </row>
    <row r="203" spans="1:13" x14ac:dyDescent="0.2">
      <c r="A203" s="71">
        <v>194</v>
      </c>
      <c r="B203" s="39" t="str">
        <f>IF($C$6=1,'3. Input Data'!B209," ")</f>
        <v xml:space="preserve"> </v>
      </c>
      <c r="C203" s="39" t="str">
        <f>IF($C$6=1,'3. Input Data'!C209," ")</f>
        <v xml:space="preserve"> </v>
      </c>
      <c r="D203" s="58" t="str">
        <f>IF($C$6=1,'3a. Skor Data'!D201," ")</f>
        <v xml:space="preserve"> </v>
      </c>
      <c r="E203" s="58" t="str">
        <f>IF($C$6=1,(0.702*'3a. Skor Data'!F201)+'3a. Skor Data'!H201," ")</f>
        <v xml:space="preserve"> </v>
      </c>
      <c r="F203" s="58" t="str">
        <f>IF($C$6=1,(0.471*'3a. Skor Data'!J201)+(0.681*'3a. Skor Data'!L201)+(1*'3a. Skor Data'!N201)+(0.278*'3a. Skor Data'!T201)," ")</f>
        <v xml:space="preserve"> </v>
      </c>
      <c r="G203" s="58" t="str">
        <f t="shared" ref="G203:G266" si="11">IF($C$6=1,(0.252*D203)+(0.226*E203)+(0.218*F203)," ")</f>
        <v xml:space="preserve"> </v>
      </c>
      <c r="H203" s="58" t="str">
        <f t="shared" ref="H203:H266" si="12">IF(AND($C$6=1,$G203&gt;0,$I203&gt;=0.0000001,$I$5&gt;0),"Rp."," ")</f>
        <v xml:space="preserve"> </v>
      </c>
      <c r="I203" s="77" t="str">
        <f t="shared" si="10"/>
        <v xml:space="preserve"> </v>
      </c>
      <c r="L203" s="51" t="str">
        <f>IF(AND($G203&gt;0,$I203&gt;0.0000001,$C$6=1,$I$5&gt;0),$A203," ")</f>
        <v xml:space="preserve"> </v>
      </c>
      <c r="M203" s="51" t="str">
        <f>IF(AND($G203,$I203&gt;0.0000001,$C$6=1,$I$5&gt;0),"…………..."," ")</f>
        <v xml:space="preserve"> </v>
      </c>
    </row>
    <row r="204" spans="1:13" x14ac:dyDescent="0.2">
      <c r="A204" s="71">
        <v>195</v>
      </c>
      <c r="B204" s="39" t="str">
        <f>IF($C$6=1,'3. Input Data'!B210," ")</f>
        <v xml:space="preserve"> </v>
      </c>
      <c r="C204" s="39" t="str">
        <f>IF($C$6=1,'3. Input Data'!C210," ")</f>
        <v xml:space="preserve"> </v>
      </c>
      <c r="D204" s="58" t="str">
        <f>IF($C$6=1,'3a. Skor Data'!D202," ")</f>
        <v xml:space="preserve"> </v>
      </c>
      <c r="E204" s="58" t="str">
        <f>IF($C$6=1,(0.702*'3a. Skor Data'!F202)+'3a. Skor Data'!H202," ")</f>
        <v xml:space="preserve"> </v>
      </c>
      <c r="F204" s="58" t="str">
        <f>IF($C$6=1,(0.471*'3a. Skor Data'!J202)+(0.681*'3a. Skor Data'!L202)+(1*'3a. Skor Data'!N202)+(0.278*'3a. Skor Data'!T202)," ")</f>
        <v xml:space="preserve"> </v>
      </c>
      <c r="G204" s="58" t="str">
        <f t="shared" si="11"/>
        <v xml:space="preserve"> </v>
      </c>
      <c r="H204" s="58" t="str">
        <f t="shared" si="12"/>
        <v xml:space="preserve"> </v>
      </c>
      <c r="I204" s="77" t="str">
        <f t="shared" si="10"/>
        <v xml:space="preserve"> </v>
      </c>
      <c r="J204" s="51" t="str">
        <f>IF(AND($G204&gt;0,$I204&gt;0.0000001,$C$6=1,$I$5&gt;0),$A204," ")</f>
        <v xml:space="preserve"> </v>
      </c>
      <c r="K204" s="51" t="str">
        <f>IF(AND($G204,$I204&gt;0.0000001,$C$6=1,$I$5&gt;0),"…………..."," ")</f>
        <v xml:space="preserve"> </v>
      </c>
    </row>
    <row r="205" spans="1:13" x14ac:dyDescent="0.2">
      <c r="A205" s="71">
        <v>196</v>
      </c>
      <c r="B205" s="39" t="str">
        <f>IF($C$6=1,'3. Input Data'!B211," ")</f>
        <v xml:space="preserve"> </v>
      </c>
      <c r="C205" s="39" t="str">
        <f>IF($C$6=1,'3. Input Data'!C211," ")</f>
        <v xml:space="preserve"> </v>
      </c>
      <c r="D205" s="58" t="str">
        <f>IF($C$6=1,'3a. Skor Data'!D203," ")</f>
        <v xml:space="preserve"> </v>
      </c>
      <c r="E205" s="58" t="str">
        <f>IF($C$6=1,(0.702*'3a. Skor Data'!F203)+'3a. Skor Data'!H203," ")</f>
        <v xml:space="preserve"> </v>
      </c>
      <c r="F205" s="58" t="str">
        <f>IF($C$6=1,(0.471*'3a. Skor Data'!J203)+(0.681*'3a. Skor Data'!L203)+(1*'3a. Skor Data'!N203)+(0.278*'3a. Skor Data'!T203)," ")</f>
        <v xml:space="preserve"> </v>
      </c>
      <c r="G205" s="58" t="str">
        <f t="shared" si="11"/>
        <v xml:space="preserve"> </v>
      </c>
      <c r="H205" s="58" t="str">
        <f t="shared" si="12"/>
        <v xml:space="preserve"> </v>
      </c>
      <c r="I205" s="77" t="str">
        <f t="shared" si="10"/>
        <v xml:space="preserve"> </v>
      </c>
      <c r="L205" s="51" t="str">
        <f>IF(AND($G205&gt;0,$I205&gt;0.0000001,$C$6=1,$I$5&gt;0),$A205," ")</f>
        <v xml:space="preserve"> </v>
      </c>
      <c r="M205" s="51" t="str">
        <f>IF(AND($G205,$I205&gt;0.0000001,$C$6=1,$I$5&gt;0),"…………..."," ")</f>
        <v xml:space="preserve"> </v>
      </c>
    </row>
    <row r="206" spans="1:13" x14ac:dyDescent="0.2">
      <c r="A206" s="71">
        <v>197</v>
      </c>
      <c r="B206" s="39" t="str">
        <f>IF($C$6=1,'3. Input Data'!B212," ")</f>
        <v xml:space="preserve"> </v>
      </c>
      <c r="C206" s="39" t="str">
        <f>IF($C$6=1,'3. Input Data'!C212," ")</f>
        <v xml:space="preserve"> </v>
      </c>
      <c r="D206" s="58" t="str">
        <f>IF($C$6=1,'3a. Skor Data'!D204," ")</f>
        <v xml:space="preserve"> </v>
      </c>
      <c r="E206" s="58" t="str">
        <f>IF($C$6=1,(0.702*'3a. Skor Data'!F204)+'3a. Skor Data'!H204," ")</f>
        <v xml:space="preserve"> </v>
      </c>
      <c r="F206" s="58" t="str">
        <f>IF($C$6=1,(0.471*'3a. Skor Data'!J204)+(0.681*'3a. Skor Data'!L204)+(1*'3a. Skor Data'!N204)+(0.278*'3a. Skor Data'!T204)," ")</f>
        <v xml:space="preserve"> </v>
      </c>
      <c r="G206" s="58" t="str">
        <f t="shared" si="11"/>
        <v xml:space="preserve"> </v>
      </c>
      <c r="H206" s="58" t="str">
        <f t="shared" si="12"/>
        <v xml:space="preserve"> </v>
      </c>
      <c r="I206" s="77" t="str">
        <f t="shared" si="10"/>
        <v xml:space="preserve"> </v>
      </c>
      <c r="J206" s="51" t="str">
        <f>IF(AND($G206&gt;0,$I206&gt;0.0000001,$C$6=1,$I$5&gt;0),$A206," ")</f>
        <v xml:space="preserve"> </v>
      </c>
      <c r="K206" s="51" t="str">
        <f>IF(AND($G206,$I206&gt;0.0000001,$C$6=1,$I$5&gt;0),"…………..."," ")</f>
        <v xml:space="preserve"> </v>
      </c>
    </row>
    <row r="207" spans="1:13" x14ac:dyDescent="0.2">
      <c r="A207" s="71">
        <v>198</v>
      </c>
      <c r="B207" s="39" t="str">
        <f>IF($C$6=1,'3. Input Data'!B213," ")</f>
        <v xml:space="preserve"> </v>
      </c>
      <c r="C207" s="39" t="str">
        <f>IF($C$6=1,'3. Input Data'!C213," ")</f>
        <v xml:space="preserve"> </v>
      </c>
      <c r="D207" s="58" t="str">
        <f>IF($C$6=1,'3a. Skor Data'!D205," ")</f>
        <v xml:space="preserve"> </v>
      </c>
      <c r="E207" s="58" t="str">
        <f>IF($C$6=1,(0.702*'3a. Skor Data'!F205)+'3a. Skor Data'!H205," ")</f>
        <v xml:space="preserve"> </v>
      </c>
      <c r="F207" s="58" t="str">
        <f>IF($C$6=1,(0.471*'3a. Skor Data'!J205)+(0.681*'3a. Skor Data'!L205)+(1*'3a. Skor Data'!N205)+(0.278*'3a. Skor Data'!T205)," ")</f>
        <v xml:space="preserve"> </v>
      </c>
      <c r="G207" s="58" t="str">
        <f t="shared" si="11"/>
        <v xml:space="preserve"> </v>
      </c>
      <c r="H207" s="58" t="str">
        <f t="shared" si="12"/>
        <v xml:space="preserve"> </v>
      </c>
      <c r="I207" s="77" t="str">
        <f t="shared" si="10"/>
        <v xml:space="preserve"> </v>
      </c>
      <c r="L207" s="51" t="str">
        <f>IF(AND($G207&gt;0,$I207&gt;0.0000001,$C$6=1,$I$5&gt;0),$A207," ")</f>
        <v xml:space="preserve"> </v>
      </c>
      <c r="M207" s="51" t="str">
        <f>IF(AND($G207,$I207&gt;0.0000001,$C$6=1,$I$5&gt;0),"…………..."," ")</f>
        <v xml:space="preserve"> </v>
      </c>
    </row>
    <row r="208" spans="1:13" x14ac:dyDescent="0.2">
      <c r="A208" s="71">
        <v>199</v>
      </c>
      <c r="B208" s="39" t="str">
        <f>IF($C$6=1,'3. Input Data'!B214," ")</f>
        <v xml:space="preserve"> </v>
      </c>
      <c r="C208" s="39" t="str">
        <f>IF($C$6=1,'3. Input Data'!C214," ")</f>
        <v xml:space="preserve"> </v>
      </c>
      <c r="D208" s="58" t="str">
        <f>IF($C$6=1,'3a. Skor Data'!D206," ")</f>
        <v xml:space="preserve"> </v>
      </c>
      <c r="E208" s="58" t="str">
        <f>IF($C$6=1,(0.702*'3a. Skor Data'!F206)+'3a. Skor Data'!H206," ")</f>
        <v xml:space="preserve"> </v>
      </c>
      <c r="F208" s="58" t="str">
        <f>IF($C$6=1,(0.471*'3a. Skor Data'!J206)+(0.681*'3a. Skor Data'!L206)+(1*'3a. Skor Data'!N206)+(0.278*'3a. Skor Data'!T206)," ")</f>
        <v xml:space="preserve"> </v>
      </c>
      <c r="G208" s="58" t="str">
        <f t="shared" si="11"/>
        <v xml:space="preserve"> </v>
      </c>
      <c r="H208" s="58" t="str">
        <f t="shared" si="12"/>
        <v xml:space="preserve"> </v>
      </c>
      <c r="I208" s="77" t="str">
        <f t="shared" si="10"/>
        <v xml:space="preserve"> </v>
      </c>
      <c r="J208" s="51" t="str">
        <f>IF(AND($G208&gt;0,$I208&gt;0.0000001,$C$6=1,$I$5&gt;0),$A208," ")</f>
        <v xml:space="preserve"> </v>
      </c>
      <c r="K208" s="51" t="str">
        <f>IF(AND($G208,$I208&gt;0.0000001,$C$6=1,$I$5&gt;0),"…………..."," ")</f>
        <v xml:space="preserve"> </v>
      </c>
    </row>
    <row r="209" spans="1:13" x14ac:dyDescent="0.2">
      <c r="A209" s="71">
        <v>200</v>
      </c>
      <c r="B209" s="39" t="str">
        <f>IF($C$6=1,'3. Input Data'!B215," ")</f>
        <v xml:space="preserve"> </v>
      </c>
      <c r="C209" s="39" t="str">
        <f>IF($C$6=1,'3. Input Data'!C215," ")</f>
        <v xml:space="preserve"> </v>
      </c>
      <c r="D209" s="58" t="str">
        <f>IF($C$6=1,'3a. Skor Data'!D207," ")</f>
        <v xml:space="preserve"> </v>
      </c>
      <c r="E209" s="58" t="str">
        <f>IF($C$6=1,(0.702*'3a. Skor Data'!F207)+'3a. Skor Data'!H207," ")</f>
        <v xml:space="preserve"> </v>
      </c>
      <c r="F209" s="58" t="str">
        <f>IF($C$6=1,(0.471*'3a. Skor Data'!J207)+(0.681*'3a. Skor Data'!L207)+(1*'3a. Skor Data'!N207)+(0.278*'3a. Skor Data'!T207)," ")</f>
        <v xml:space="preserve"> </v>
      </c>
      <c r="G209" s="58" t="str">
        <f t="shared" si="11"/>
        <v xml:space="preserve"> </v>
      </c>
      <c r="H209" s="58" t="str">
        <f t="shared" si="12"/>
        <v xml:space="preserve"> </v>
      </c>
      <c r="I209" s="77" t="str">
        <f t="shared" si="10"/>
        <v xml:space="preserve"> </v>
      </c>
      <c r="L209" s="51" t="str">
        <f>IF(AND($G209&gt;0,$I209&gt;0.0000001,$C$6=1,$I$5&gt;0),$A209," ")</f>
        <v xml:space="preserve"> </v>
      </c>
      <c r="M209" s="51" t="str">
        <f>IF(AND($G209,$I209&gt;0.0000001,$C$6=1,$I$5&gt;0),"…………..."," ")</f>
        <v xml:space="preserve"> </v>
      </c>
    </row>
    <row r="210" spans="1:13" x14ac:dyDescent="0.2">
      <c r="A210" s="71">
        <v>201</v>
      </c>
      <c r="B210" s="39" t="str">
        <f>IF($C$6=1,'3. Input Data'!B216," ")</f>
        <v xml:space="preserve"> </v>
      </c>
      <c r="C210" s="39" t="str">
        <f>IF($C$6=1,'3. Input Data'!C216," ")</f>
        <v xml:space="preserve"> </v>
      </c>
      <c r="D210" s="58" t="str">
        <f>IF($C$6=1,'3a. Skor Data'!D208," ")</f>
        <v xml:space="preserve"> </v>
      </c>
      <c r="E210" s="58" t="str">
        <f>IF($C$6=1,(0.702*'3a. Skor Data'!F208)+'3a. Skor Data'!H208," ")</f>
        <v xml:space="preserve"> </v>
      </c>
      <c r="F210" s="58" t="str">
        <f>IF($C$6=1,(0.471*'3a. Skor Data'!J208)+(0.681*'3a. Skor Data'!L208)+(1*'3a. Skor Data'!N208)+(0.278*'3a. Skor Data'!T208)," ")</f>
        <v xml:space="preserve"> </v>
      </c>
      <c r="G210" s="58" t="str">
        <f t="shared" si="11"/>
        <v xml:space="preserve"> </v>
      </c>
      <c r="H210" s="58" t="str">
        <f t="shared" si="12"/>
        <v xml:space="preserve"> </v>
      </c>
      <c r="I210" s="77" t="str">
        <f t="shared" si="10"/>
        <v xml:space="preserve"> </v>
      </c>
      <c r="J210" s="51" t="str">
        <f>IF(AND($G210&gt;0,$I210&gt;0.0000001,$C$6=1,$I$5&gt;0),$A210," ")</f>
        <v xml:space="preserve"> </v>
      </c>
      <c r="K210" s="51" t="str">
        <f>IF(AND($G210,$I210&gt;0.0000001,$C$6=1,$I$5&gt;0),"…………..."," ")</f>
        <v xml:space="preserve"> </v>
      </c>
    </row>
    <row r="211" spans="1:13" x14ac:dyDescent="0.2">
      <c r="A211" s="71">
        <v>202</v>
      </c>
      <c r="B211" s="39" t="str">
        <f>IF($C$6=1,'3. Input Data'!B217," ")</f>
        <v xml:space="preserve"> </v>
      </c>
      <c r="C211" s="39" t="str">
        <f>IF($C$6=1,'3. Input Data'!C217," ")</f>
        <v xml:space="preserve"> </v>
      </c>
      <c r="D211" s="58" t="str">
        <f>IF($C$6=1,'3a. Skor Data'!D209," ")</f>
        <v xml:space="preserve"> </v>
      </c>
      <c r="E211" s="58" t="str">
        <f>IF($C$6=1,(0.702*'3a. Skor Data'!F209)+'3a. Skor Data'!H209," ")</f>
        <v xml:space="preserve"> </v>
      </c>
      <c r="F211" s="58" t="str">
        <f>IF($C$6=1,(0.471*'3a. Skor Data'!J209)+(0.681*'3a. Skor Data'!L209)+(1*'3a. Skor Data'!N209)+(0.278*'3a. Skor Data'!T209)," ")</f>
        <v xml:space="preserve"> </v>
      </c>
      <c r="G211" s="58" t="str">
        <f t="shared" si="11"/>
        <v xml:space="preserve"> </v>
      </c>
      <c r="H211" s="58" t="str">
        <f t="shared" si="12"/>
        <v xml:space="preserve"> </v>
      </c>
      <c r="I211" s="77" t="str">
        <f t="shared" si="10"/>
        <v xml:space="preserve"> </v>
      </c>
      <c r="L211" s="51" t="str">
        <f>IF(AND($G211&gt;0,$I211&gt;0.0000001,$C$6=1,$I$5&gt;0),$A211," ")</f>
        <v xml:space="preserve"> </v>
      </c>
      <c r="M211" s="51" t="str">
        <f>IF(AND($G211,$I211&gt;0.0000001,$C$6=1,$I$5&gt;0),"…………..."," ")</f>
        <v xml:space="preserve"> </v>
      </c>
    </row>
    <row r="212" spans="1:13" x14ac:dyDescent="0.2">
      <c r="A212" s="71">
        <v>203</v>
      </c>
      <c r="B212" s="39" t="str">
        <f>IF($C$6=1,'3. Input Data'!B218," ")</f>
        <v xml:space="preserve"> </v>
      </c>
      <c r="C212" s="39" t="str">
        <f>IF($C$6=1,'3. Input Data'!C218," ")</f>
        <v xml:space="preserve"> </v>
      </c>
      <c r="D212" s="58" t="str">
        <f>IF($C$6=1,'3a. Skor Data'!D210," ")</f>
        <v xml:space="preserve"> </v>
      </c>
      <c r="E212" s="58" t="str">
        <f>IF($C$6=1,(0.702*'3a. Skor Data'!F210)+'3a. Skor Data'!H210," ")</f>
        <v xml:space="preserve"> </v>
      </c>
      <c r="F212" s="58" t="str">
        <f>IF($C$6=1,(0.471*'3a. Skor Data'!J210)+(0.681*'3a. Skor Data'!L210)+(1*'3a. Skor Data'!N210)+(0.278*'3a. Skor Data'!T210)," ")</f>
        <v xml:space="preserve"> </v>
      </c>
      <c r="G212" s="58" t="str">
        <f t="shared" si="11"/>
        <v xml:space="preserve"> </v>
      </c>
      <c r="H212" s="58" t="str">
        <f t="shared" si="12"/>
        <v xml:space="preserve"> </v>
      </c>
      <c r="I212" s="77" t="str">
        <f t="shared" si="10"/>
        <v xml:space="preserve"> </v>
      </c>
      <c r="J212" s="51" t="str">
        <f>IF(AND($G212&gt;0,$I212&gt;0.0000001,$C$6=1,$I$5&gt;0),$A212," ")</f>
        <v xml:space="preserve"> </v>
      </c>
      <c r="K212" s="51" t="str">
        <f>IF(AND($G212,$I212&gt;0.0000001,$C$6=1,$I$5&gt;0),"…………..."," ")</f>
        <v xml:space="preserve"> </v>
      </c>
    </row>
    <row r="213" spans="1:13" x14ac:dyDescent="0.2">
      <c r="A213" s="71">
        <v>204</v>
      </c>
      <c r="B213" s="39" t="str">
        <f>IF($C$6=1,'3. Input Data'!B219," ")</f>
        <v xml:space="preserve"> </v>
      </c>
      <c r="C213" s="39" t="str">
        <f>IF($C$6=1,'3. Input Data'!C219," ")</f>
        <v xml:space="preserve"> </v>
      </c>
      <c r="D213" s="58" t="str">
        <f>IF($C$6=1,'3a. Skor Data'!D211," ")</f>
        <v xml:space="preserve"> </v>
      </c>
      <c r="E213" s="58" t="str">
        <f>IF($C$6=1,(0.702*'3a. Skor Data'!F211)+'3a. Skor Data'!H211," ")</f>
        <v xml:space="preserve"> </v>
      </c>
      <c r="F213" s="58" t="str">
        <f>IF($C$6=1,(0.471*'3a. Skor Data'!J211)+(0.681*'3a. Skor Data'!L211)+(1*'3a. Skor Data'!N211)+(0.278*'3a. Skor Data'!T211)," ")</f>
        <v xml:space="preserve"> </v>
      </c>
      <c r="G213" s="58" t="str">
        <f t="shared" si="11"/>
        <v xml:space="preserve"> </v>
      </c>
      <c r="H213" s="58" t="str">
        <f t="shared" si="12"/>
        <v xml:space="preserve"> </v>
      </c>
      <c r="I213" s="77" t="str">
        <f t="shared" ref="I213:I276" si="13">IF(AND($C$6=1,$I$5&gt;0.0001),(G213/$G$3)*$I$5," ")</f>
        <v xml:space="preserve"> </v>
      </c>
      <c r="L213" s="51" t="str">
        <f>IF(AND($G213&gt;0,$I213&gt;0.0000001,$C$6=1,$I$5&gt;0),$A213," ")</f>
        <v xml:space="preserve"> </v>
      </c>
      <c r="M213" s="51" t="str">
        <f>IF(AND($G213,$I213&gt;0.0000001,$C$6=1,$I$5&gt;0),"…………..."," ")</f>
        <v xml:space="preserve"> </v>
      </c>
    </row>
    <row r="214" spans="1:13" x14ac:dyDescent="0.2">
      <c r="A214" s="71">
        <v>205</v>
      </c>
      <c r="B214" s="39" t="str">
        <f>IF($C$6=1,'3. Input Data'!B220," ")</f>
        <v xml:space="preserve"> </v>
      </c>
      <c r="C214" s="39" t="str">
        <f>IF($C$6=1,'3. Input Data'!C220," ")</f>
        <v xml:space="preserve"> </v>
      </c>
      <c r="D214" s="58" t="str">
        <f>IF($C$6=1,'3a. Skor Data'!D212," ")</f>
        <v xml:space="preserve"> </v>
      </c>
      <c r="E214" s="58" t="str">
        <f>IF($C$6=1,(0.702*'3a. Skor Data'!F212)+'3a. Skor Data'!H212," ")</f>
        <v xml:space="preserve"> </v>
      </c>
      <c r="F214" s="58" t="str">
        <f>IF($C$6=1,(0.471*'3a. Skor Data'!J212)+(0.681*'3a. Skor Data'!L212)+(1*'3a. Skor Data'!N212)+(0.278*'3a. Skor Data'!T212)," ")</f>
        <v xml:space="preserve"> </v>
      </c>
      <c r="G214" s="58" t="str">
        <f t="shared" si="11"/>
        <v xml:space="preserve"> </v>
      </c>
      <c r="H214" s="58" t="str">
        <f t="shared" si="12"/>
        <v xml:space="preserve"> </v>
      </c>
      <c r="I214" s="77" t="str">
        <f t="shared" si="13"/>
        <v xml:space="preserve"> </v>
      </c>
      <c r="J214" s="51" t="str">
        <f>IF(AND($G214&gt;0,$I214&gt;0.0000001,$C$6=1,$I$5&gt;0),$A214," ")</f>
        <v xml:space="preserve"> </v>
      </c>
      <c r="K214" s="51" t="str">
        <f>IF(AND($G214,$I214&gt;0.0000001,$C$6=1,$I$5&gt;0),"…………..."," ")</f>
        <v xml:space="preserve"> </v>
      </c>
    </row>
    <row r="215" spans="1:13" x14ac:dyDescent="0.2">
      <c r="A215" s="71">
        <v>206</v>
      </c>
      <c r="B215" s="39" t="str">
        <f>IF($C$6=1,'3. Input Data'!B221," ")</f>
        <v xml:space="preserve"> </v>
      </c>
      <c r="C215" s="39" t="str">
        <f>IF($C$6=1,'3. Input Data'!C221," ")</f>
        <v xml:space="preserve"> </v>
      </c>
      <c r="D215" s="58" t="str">
        <f>IF($C$6=1,'3a. Skor Data'!D213," ")</f>
        <v xml:space="preserve"> </v>
      </c>
      <c r="E215" s="58" t="str">
        <f>IF($C$6=1,(0.702*'3a. Skor Data'!F213)+'3a. Skor Data'!H213," ")</f>
        <v xml:space="preserve"> </v>
      </c>
      <c r="F215" s="58" t="str">
        <f>IF($C$6=1,(0.471*'3a. Skor Data'!J213)+(0.681*'3a. Skor Data'!L213)+(1*'3a. Skor Data'!N213)+(0.278*'3a. Skor Data'!T213)," ")</f>
        <v xml:space="preserve"> </v>
      </c>
      <c r="G215" s="58" t="str">
        <f t="shared" si="11"/>
        <v xml:space="preserve"> </v>
      </c>
      <c r="H215" s="58" t="str">
        <f t="shared" si="12"/>
        <v xml:space="preserve"> </v>
      </c>
      <c r="I215" s="77" t="str">
        <f t="shared" si="13"/>
        <v xml:space="preserve"> </v>
      </c>
      <c r="L215" s="51" t="str">
        <f>IF(AND($G215&gt;0,$I215&gt;0.0000001,$C$6=1,$I$5&gt;0),$A215," ")</f>
        <v xml:space="preserve"> </v>
      </c>
      <c r="M215" s="51" t="str">
        <f>IF(AND($G215,$I215&gt;0.0000001,$C$6=1,$I$5&gt;0),"…………..."," ")</f>
        <v xml:space="preserve"> </v>
      </c>
    </row>
    <row r="216" spans="1:13" x14ac:dyDescent="0.2">
      <c r="A216" s="71">
        <v>207</v>
      </c>
      <c r="B216" s="39" t="str">
        <f>IF($C$6=1,'3. Input Data'!B222," ")</f>
        <v xml:space="preserve"> </v>
      </c>
      <c r="C216" s="39" t="str">
        <f>IF($C$6=1,'3. Input Data'!C222," ")</f>
        <v xml:space="preserve"> </v>
      </c>
      <c r="D216" s="58" t="str">
        <f>IF($C$6=1,'3a. Skor Data'!D214," ")</f>
        <v xml:space="preserve"> </v>
      </c>
      <c r="E216" s="58" t="str">
        <f>IF($C$6=1,(0.702*'3a. Skor Data'!F214)+'3a. Skor Data'!H214," ")</f>
        <v xml:space="preserve"> </v>
      </c>
      <c r="F216" s="58" t="str">
        <f>IF($C$6=1,(0.471*'3a. Skor Data'!J214)+(0.681*'3a. Skor Data'!L214)+(1*'3a. Skor Data'!N214)+(0.278*'3a. Skor Data'!T214)," ")</f>
        <v xml:space="preserve"> </v>
      </c>
      <c r="G216" s="58" t="str">
        <f t="shared" si="11"/>
        <v xml:space="preserve"> </v>
      </c>
      <c r="H216" s="58" t="str">
        <f t="shared" si="12"/>
        <v xml:space="preserve"> </v>
      </c>
      <c r="I216" s="77" t="str">
        <f t="shared" si="13"/>
        <v xml:space="preserve"> </v>
      </c>
      <c r="J216" s="51" t="str">
        <f>IF(AND($G216&gt;0,$I216&gt;0.0000001,$C$6=1,$I$5&gt;0),$A216," ")</f>
        <v xml:space="preserve"> </v>
      </c>
      <c r="K216" s="51" t="str">
        <f>IF(AND($G216,$I216&gt;0.0000001,$C$6=1,$I$5&gt;0),"…………..."," ")</f>
        <v xml:space="preserve"> </v>
      </c>
    </row>
    <row r="217" spans="1:13" x14ac:dyDescent="0.2">
      <c r="A217" s="71">
        <v>208</v>
      </c>
      <c r="B217" s="39" t="str">
        <f>IF($C$6=1,'3. Input Data'!B223," ")</f>
        <v xml:space="preserve"> </v>
      </c>
      <c r="C217" s="39" t="str">
        <f>IF($C$6=1,'3. Input Data'!C223," ")</f>
        <v xml:space="preserve"> </v>
      </c>
      <c r="D217" s="58" t="str">
        <f>IF($C$6=1,'3a. Skor Data'!D215," ")</f>
        <v xml:space="preserve"> </v>
      </c>
      <c r="E217" s="58" t="str">
        <f>IF($C$6=1,(0.702*'3a. Skor Data'!F215)+'3a. Skor Data'!H215," ")</f>
        <v xml:space="preserve"> </v>
      </c>
      <c r="F217" s="58" t="str">
        <f>IF($C$6=1,(0.471*'3a. Skor Data'!J215)+(0.681*'3a. Skor Data'!L215)+(1*'3a. Skor Data'!N215)+(0.278*'3a. Skor Data'!T215)," ")</f>
        <v xml:space="preserve"> </v>
      </c>
      <c r="G217" s="58" t="str">
        <f t="shared" si="11"/>
        <v xml:space="preserve"> </v>
      </c>
      <c r="H217" s="58" t="str">
        <f t="shared" si="12"/>
        <v xml:space="preserve"> </v>
      </c>
      <c r="I217" s="77" t="str">
        <f t="shared" si="13"/>
        <v xml:space="preserve"> </v>
      </c>
      <c r="L217" s="51" t="str">
        <f>IF(AND($G217&gt;0,$I217&gt;0.0000001,$C$6=1,$I$5&gt;0),$A217," ")</f>
        <v xml:space="preserve"> </v>
      </c>
      <c r="M217" s="51" t="str">
        <f>IF(AND($G217,$I217&gt;0.0000001,$C$6=1,$I$5&gt;0),"…………..."," ")</f>
        <v xml:space="preserve"> </v>
      </c>
    </row>
    <row r="218" spans="1:13" x14ac:dyDescent="0.2">
      <c r="A218" s="71">
        <v>209</v>
      </c>
      <c r="B218" s="39" t="str">
        <f>IF($C$6=1,'3. Input Data'!B224," ")</f>
        <v xml:space="preserve"> </v>
      </c>
      <c r="C218" s="39" t="str">
        <f>IF($C$6=1,'3. Input Data'!C224," ")</f>
        <v xml:space="preserve"> </v>
      </c>
      <c r="D218" s="58" t="str">
        <f>IF($C$6=1,'3a. Skor Data'!D216," ")</f>
        <v xml:space="preserve"> </v>
      </c>
      <c r="E218" s="58" t="str">
        <f>IF($C$6=1,(0.702*'3a. Skor Data'!F216)+'3a. Skor Data'!H216," ")</f>
        <v xml:space="preserve"> </v>
      </c>
      <c r="F218" s="58" t="str">
        <f>IF($C$6=1,(0.471*'3a. Skor Data'!J216)+(0.681*'3a. Skor Data'!L216)+(1*'3a. Skor Data'!N216)+(0.278*'3a. Skor Data'!T216)," ")</f>
        <v xml:space="preserve"> </v>
      </c>
      <c r="G218" s="58" t="str">
        <f t="shared" si="11"/>
        <v xml:space="preserve"> </v>
      </c>
      <c r="H218" s="58" t="str">
        <f t="shared" si="12"/>
        <v xml:space="preserve"> </v>
      </c>
      <c r="I218" s="77" t="str">
        <f t="shared" si="13"/>
        <v xml:space="preserve"> </v>
      </c>
      <c r="J218" s="51" t="str">
        <f>IF(AND($G218&gt;0,$I218&gt;0.0000001,$C$6=1,$I$5&gt;0),$A218," ")</f>
        <v xml:space="preserve"> </v>
      </c>
      <c r="K218" s="51" t="str">
        <f>IF(AND($G218,$I218&gt;0.0000001,$C$6=1,$I$5&gt;0),"…………..."," ")</f>
        <v xml:space="preserve"> </v>
      </c>
    </row>
    <row r="219" spans="1:13" x14ac:dyDescent="0.2">
      <c r="A219" s="71">
        <v>210</v>
      </c>
      <c r="B219" s="39" t="str">
        <f>IF($C$6=1,'3. Input Data'!B225," ")</f>
        <v xml:space="preserve"> </v>
      </c>
      <c r="C219" s="39" t="str">
        <f>IF($C$6=1,'3. Input Data'!C225," ")</f>
        <v xml:space="preserve"> </v>
      </c>
      <c r="D219" s="58" t="str">
        <f>IF($C$6=1,'3a. Skor Data'!D217," ")</f>
        <v xml:space="preserve"> </v>
      </c>
      <c r="E219" s="58" t="str">
        <f>IF($C$6=1,(0.702*'3a. Skor Data'!F217)+'3a. Skor Data'!H217," ")</f>
        <v xml:space="preserve"> </v>
      </c>
      <c r="F219" s="58" t="str">
        <f>IF($C$6=1,(0.471*'3a. Skor Data'!J217)+(0.681*'3a. Skor Data'!L217)+(1*'3a. Skor Data'!N217)+(0.278*'3a. Skor Data'!T217)," ")</f>
        <v xml:space="preserve"> </v>
      </c>
      <c r="G219" s="58" t="str">
        <f t="shared" si="11"/>
        <v xml:space="preserve"> </v>
      </c>
      <c r="H219" s="58" t="str">
        <f t="shared" si="12"/>
        <v xml:space="preserve"> </v>
      </c>
      <c r="I219" s="77" t="str">
        <f t="shared" si="13"/>
        <v xml:space="preserve"> </v>
      </c>
      <c r="L219" s="51" t="str">
        <f>IF(AND($G219&gt;0,$I219&gt;0.0000001,$C$6=1,$I$5&gt;0),$A219," ")</f>
        <v xml:space="preserve"> </v>
      </c>
      <c r="M219" s="51" t="str">
        <f>IF(AND($G219,$I219&gt;0.0000001,$C$6=1,$I$5&gt;0),"…………..."," ")</f>
        <v xml:space="preserve"> </v>
      </c>
    </row>
    <row r="220" spans="1:13" x14ac:dyDescent="0.2">
      <c r="A220" s="71">
        <v>211</v>
      </c>
      <c r="B220" s="39" t="str">
        <f>IF($C$6=1,'3. Input Data'!B226," ")</f>
        <v xml:space="preserve"> </v>
      </c>
      <c r="C220" s="39" t="str">
        <f>IF($C$6=1,'3. Input Data'!C226," ")</f>
        <v xml:space="preserve"> </v>
      </c>
      <c r="D220" s="58" t="str">
        <f>IF($C$6=1,'3a. Skor Data'!D218," ")</f>
        <v xml:space="preserve"> </v>
      </c>
      <c r="E220" s="58" t="str">
        <f>IF($C$6=1,(0.702*'3a. Skor Data'!F218)+'3a. Skor Data'!H218," ")</f>
        <v xml:space="preserve"> </v>
      </c>
      <c r="F220" s="58" t="str">
        <f>IF($C$6=1,(0.471*'3a. Skor Data'!J218)+(0.681*'3a. Skor Data'!L218)+(1*'3a. Skor Data'!N218)+(0.278*'3a. Skor Data'!T218)," ")</f>
        <v xml:space="preserve"> </v>
      </c>
      <c r="G220" s="58" t="str">
        <f t="shared" si="11"/>
        <v xml:space="preserve"> </v>
      </c>
      <c r="H220" s="58" t="str">
        <f t="shared" si="12"/>
        <v xml:space="preserve"> </v>
      </c>
      <c r="I220" s="77" t="str">
        <f t="shared" si="13"/>
        <v xml:space="preserve"> </v>
      </c>
      <c r="J220" s="51" t="str">
        <f>IF(AND($G220&gt;0,$I220&gt;0.0000001,$C$6=1,$I$5&gt;0),$A220," ")</f>
        <v xml:space="preserve"> </v>
      </c>
      <c r="K220" s="51" t="str">
        <f>IF(AND($G220,$I220&gt;0.0000001,$C$6=1,$I$5&gt;0),"…………..."," ")</f>
        <v xml:space="preserve"> </v>
      </c>
    </row>
    <row r="221" spans="1:13" x14ac:dyDescent="0.2">
      <c r="A221" s="71">
        <v>212</v>
      </c>
      <c r="B221" s="39" t="str">
        <f>IF($C$6=1,'3. Input Data'!B227," ")</f>
        <v xml:space="preserve"> </v>
      </c>
      <c r="C221" s="39" t="str">
        <f>IF($C$6=1,'3. Input Data'!C227," ")</f>
        <v xml:space="preserve"> </v>
      </c>
      <c r="D221" s="58" t="str">
        <f>IF($C$6=1,'3a. Skor Data'!D219," ")</f>
        <v xml:space="preserve"> </v>
      </c>
      <c r="E221" s="58" t="str">
        <f>IF($C$6=1,(0.702*'3a. Skor Data'!F219)+'3a. Skor Data'!H219," ")</f>
        <v xml:space="preserve"> </v>
      </c>
      <c r="F221" s="58" t="str">
        <f>IF($C$6=1,(0.471*'3a. Skor Data'!J219)+(0.681*'3a. Skor Data'!L219)+(1*'3a. Skor Data'!N219)+(0.278*'3a. Skor Data'!T219)," ")</f>
        <v xml:space="preserve"> </v>
      </c>
      <c r="G221" s="58" t="str">
        <f t="shared" si="11"/>
        <v xml:space="preserve"> </v>
      </c>
      <c r="H221" s="58" t="str">
        <f t="shared" si="12"/>
        <v xml:space="preserve"> </v>
      </c>
      <c r="I221" s="77" t="str">
        <f t="shared" si="13"/>
        <v xml:space="preserve"> </v>
      </c>
      <c r="L221" s="51" t="str">
        <f>IF(AND($G221&gt;0,$I221&gt;0.0000001,$C$6=1,$I$5&gt;0),$A221," ")</f>
        <v xml:space="preserve"> </v>
      </c>
      <c r="M221" s="51" t="str">
        <f>IF(AND($G221,$I221&gt;0.0000001,$C$6=1,$I$5&gt;0),"…………..."," ")</f>
        <v xml:space="preserve"> </v>
      </c>
    </row>
    <row r="222" spans="1:13" x14ac:dyDescent="0.2">
      <c r="A222" s="71">
        <v>213</v>
      </c>
      <c r="B222" s="39" t="str">
        <f>IF($C$6=1,'3. Input Data'!B228," ")</f>
        <v xml:space="preserve"> </v>
      </c>
      <c r="C222" s="39" t="str">
        <f>IF($C$6=1,'3. Input Data'!C228," ")</f>
        <v xml:space="preserve"> </v>
      </c>
      <c r="D222" s="58" t="str">
        <f>IF($C$6=1,'3a. Skor Data'!D220," ")</f>
        <v xml:space="preserve"> </v>
      </c>
      <c r="E222" s="58" t="str">
        <f>IF($C$6=1,(0.702*'3a. Skor Data'!F220)+'3a. Skor Data'!H220," ")</f>
        <v xml:space="preserve"> </v>
      </c>
      <c r="F222" s="58" t="str">
        <f>IF($C$6=1,(0.471*'3a. Skor Data'!J220)+(0.681*'3a. Skor Data'!L220)+(1*'3a. Skor Data'!N220)+(0.278*'3a. Skor Data'!T220)," ")</f>
        <v xml:space="preserve"> </v>
      </c>
      <c r="G222" s="58" t="str">
        <f t="shared" si="11"/>
        <v xml:space="preserve"> </v>
      </c>
      <c r="H222" s="58" t="str">
        <f t="shared" si="12"/>
        <v xml:space="preserve"> </v>
      </c>
      <c r="I222" s="77" t="str">
        <f t="shared" si="13"/>
        <v xml:space="preserve"> </v>
      </c>
      <c r="J222" s="51" t="str">
        <f>IF(AND($G222&gt;0,$I222&gt;0.0000001,$C$6=1,$I$5&gt;0),$A222," ")</f>
        <v xml:space="preserve"> </v>
      </c>
      <c r="K222" s="51" t="str">
        <f>IF(AND($G222,$I222&gt;0.0000001,$C$6=1,$I$5&gt;0),"…………..."," ")</f>
        <v xml:space="preserve"> </v>
      </c>
    </row>
    <row r="223" spans="1:13" x14ac:dyDescent="0.2">
      <c r="A223" s="71">
        <v>214</v>
      </c>
      <c r="B223" s="39" t="str">
        <f>IF($C$6=1,'3. Input Data'!B229," ")</f>
        <v xml:space="preserve"> </v>
      </c>
      <c r="C223" s="39" t="str">
        <f>IF($C$6=1,'3. Input Data'!C229," ")</f>
        <v xml:space="preserve"> </v>
      </c>
      <c r="D223" s="58" t="str">
        <f>IF($C$6=1,'3a. Skor Data'!D221," ")</f>
        <v xml:space="preserve"> </v>
      </c>
      <c r="E223" s="58" t="str">
        <f>IF($C$6=1,(0.702*'3a. Skor Data'!F221)+'3a. Skor Data'!H221," ")</f>
        <v xml:space="preserve"> </v>
      </c>
      <c r="F223" s="58" t="str">
        <f>IF($C$6=1,(0.471*'3a. Skor Data'!J221)+(0.681*'3a. Skor Data'!L221)+(1*'3a. Skor Data'!N221)+(0.278*'3a. Skor Data'!T221)," ")</f>
        <v xml:space="preserve"> </v>
      </c>
      <c r="G223" s="58" t="str">
        <f t="shared" si="11"/>
        <v xml:space="preserve"> </v>
      </c>
      <c r="H223" s="58" t="str">
        <f t="shared" si="12"/>
        <v xml:space="preserve"> </v>
      </c>
      <c r="I223" s="77" t="str">
        <f t="shared" si="13"/>
        <v xml:space="preserve"> </v>
      </c>
      <c r="L223" s="51" t="str">
        <f>IF(AND($G223&gt;0,$I223&gt;0.0000001,$C$6=1,$I$5&gt;0),$A223," ")</f>
        <v xml:space="preserve"> </v>
      </c>
      <c r="M223" s="51" t="str">
        <f>IF(AND($G223,$I223&gt;0.0000001,$C$6=1,$I$5&gt;0),"…………..."," ")</f>
        <v xml:space="preserve"> </v>
      </c>
    </row>
    <row r="224" spans="1:13" x14ac:dyDescent="0.2">
      <c r="A224" s="71">
        <v>215</v>
      </c>
      <c r="B224" s="39" t="str">
        <f>IF($C$6=1,'3. Input Data'!B230," ")</f>
        <v xml:space="preserve"> </v>
      </c>
      <c r="C224" s="39" t="str">
        <f>IF($C$6=1,'3. Input Data'!C230," ")</f>
        <v xml:space="preserve"> </v>
      </c>
      <c r="D224" s="58" t="str">
        <f>IF($C$6=1,'3a. Skor Data'!D222," ")</f>
        <v xml:space="preserve"> </v>
      </c>
      <c r="E224" s="58" t="str">
        <f>IF($C$6=1,(0.702*'3a. Skor Data'!F222)+'3a. Skor Data'!H222," ")</f>
        <v xml:space="preserve"> </v>
      </c>
      <c r="F224" s="58" t="str">
        <f>IF($C$6=1,(0.471*'3a. Skor Data'!J222)+(0.681*'3a. Skor Data'!L222)+(1*'3a. Skor Data'!N222)+(0.278*'3a. Skor Data'!T222)," ")</f>
        <v xml:space="preserve"> </v>
      </c>
      <c r="G224" s="58" t="str">
        <f t="shared" si="11"/>
        <v xml:space="preserve"> </v>
      </c>
      <c r="H224" s="58" t="str">
        <f t="shared" si="12"/>
        <v xml:space="preserve"> </v>
      </c>
      <c r="I224" s="77" t="str">
        <f t="shared" si="13"/>
        <v xml:space="preserve"> </v>
      </c>
      <c r="J224" s="51" t="str">
        <f>IF(AND($G224&gt;0,$I224&gt;0.0000001,$C$6=1,$I$5&gt;0),$A224," ")</f>
        <v xml:space="preserve"> </v>
      </c>
      <c r="K224" s="51" t="str">
        <f>IF(AND($G224,$I224&gt;0.0000001,$C$6=1,$I$5&gt;0),"…………..."," ")</f>
        <v xml:space="preserve"> </v>
      </c>
    </row>
    <row r="225" spans="1:13" x14ac:dyDescent="0.2">
      <c r="A225" s="71">
        <v>216</v>
      </c>
      <c r="B225" s="39" t="str">
        <f>IF($C$6=1,'3. Input Data'!B231," ")</f>
        <v xml:space="preserve"> </v>
      </c>
      <c r="C225" s="39" t="str">
        <f>IF($C$6=1,'3. Input Data'!C231," ")</f>
        <v xml:space="preserve"> </v>
      </c>
      <c r="D225" s="58" t="str">
        <f>IF($C$6=1,'3a. Skor Data'!D223," ")</f>
        <v xml:space="preserve"> </v>
      </c>
      <c r="E225" s="58" t="str">
        <f>IF($C$6=1,(0.702*'3a. Skor Data'!F223)+'3a. Skor Data'!H223," ")</f>
        <v xml:space="preserve"> </v>
      </c>
      <c r="F225" s="58" t="str">
        <f>IF($C$6=1,(0.471*'3a. Skor Data'!J223)+(0.681*'3a. Skor Data'!L223)+(1*'3a. Skor Data'!N223)+(0.278*'3a. Skor Data'!T223)," ")</f>
        <v xml:space="preserve"> </v>
      </c>
      <c r="G225" s="58" t="str">
        <f t="shared" si="11"/>
        <v xml:space="preserve"> </v>
      </c>
      <c r="H225" s="58" t="str">
        <f t="shared" si="12"/>
        <v xml:space="preserve"> </v>
      </c>
      <c r="I225" s="77" t="str">
        <f t="shared" si="13"/>
        <v xml:space="preserve"> </v>
      </c>
      <c r="L225" s="51" t="str">
        <f>IF(AND($G225&gt;0,$I225&gt;0.0000001,$C$6=1,$I$5&gt;0),$A225," ")</f>
        <v xml:space="preserve"> </v>
      </c>
      <c r="M225" s="51" t="str">
        <f>IF(AND($G225,$I225&gt;0.0000001,$C$6=1,$I$5&gt;0),"…………..."," ")</f>
        <v xml:space="preserve"> </v>
      </c>
    </row>
    <row r="226" spans="1:13" x14ac:dyDescent="0.2">
      <c r="A226" s="71">
        <v>217</v>
      </c>
      <c r="B226" s="39" t="str">
        <f>IF($C$6=1,'3. Input Data'!B232," ")</f>
        <v xml:space="preserve"> </v>
      </c>
      <c r="C226" s="39" t="str">
        <f>IF($C$6=1,'3. Input Data'!C232," ")</f>
        <v xml:space="preserve"> </v>
      </c>
      <c r="D226" s="58" t="str">
        <f>IF($C$6=1,'3a. Skor Data'!D224," ")</f>
        <v xml:space="preserve"> </v>
      </c>
      <c r="E226" s="58" t="str">
        <f>IF($C$6=1,(0.702*'3a. Skor Data'!F224)+'3a. Skor Data'!H224," ")</f>
        <v xml:space="preserve"> </v>
      </c>
      <c r="F226" s="58" t="str">
        <f>IF($C$6=1,(0.471*'3a. Skor Data'!J224)+(0.681*'3a. Skor Data'!L224)+(1*'3a. Skor Data'!N224)+(0.278*'3a. Skor Data'!T224)," ")</f>
        <v xml:space="preserve"> </v>
      </c>
      <c r="G226" s="58" t="str">
        <f t="shared" si="11"/>
        <v xml:space="preserve"> </v>
      </c>
      <c r="H226" s="58" t="str">
        <f t="shared" si="12"/>
        <v xml:space="preserve"> </v>
      </c>
      <c r="I226" s="77" t="str">
        <f t="shared" si="13"/>
        <v xml:space="preserve"> </v>
      </c>
      <c r="J226" s="51" t="str">
        <f>IF(AND($G226&gt;0,$I226&gt;0.0000001,$C$6=1,$I$5&gt;0),$A226," ")</f>
        <v xml:space="preserve"> </v>
      </c>
      <c r="K226" s="51" t="str">
        <f>IF(AND($G226,$I226&gt;0.0000001,$C$6=1,$I$5&gt;0),"…………..."," ")</f>
        <v xml:space="preserve"> </v>
      </c>
    </row>
    <row r="227" spans="1:13" x14ac:dyDescent="0.2">
      <c r="A227" s="71">
        <v>218</v>
      </c>
      <c r="B227" s="39" t="str">
        <f>IF($C$6=1,'3. Input Data'!B233," ")</f>
        <v xml:space="preserve"> </v>
      </c>
      <c r="C227" s="39" t="str">
        <f>IF($C$6=1,'3. Input Data'!C233," ")</f>
        <v xml:space="preserve"> </v>
      </c>
      <c r="D227" s="58" t="str">
        <f>IF($C$6=1,'3a. Skor Data'!D225," ")</f>
        <v xml:space="preserve"> </v>
      </c>
      <c r="E227" s="58" t="str">
        <f>IF($C$6=1,(0.702*'3a. Skor Data'!F225)+'3a. Skor Data'!H225," ")</f>
        <v xml:space="preserve"> </v>
      </c>
      <c r="F227" s="58" t="str">
        <f>IF($C$6=1,(0.471*'3a. Skor Data'!J225)+(0.681*'3a. Skor Data'!L225)+(1*'3a. Skor Data'!N225)+(0.278*'3a. Skor Data'!T225)," ")</f>
        <v xml:space="preserve"> </v>
      </c>
      <c r="G227" s="58" t="str">
        <f t="shared" si="11"/>
        <v xml:space="preserve"> </v>
      </c>
      <c r="H227" s="58" t="str">
        <f t="shared" si="12"/>
        <v xml:space="preserve"> </v>
      </c>
      <c r="I227" s="77" t="str">
        <f t="shared" si="13"/>
        <v xml:space="preserve"> </v>
      </c>
      <c r="L227" s="51" t="str">
        <f>IF(AND($G227&gt;0,$I227&gt;0.0000001,$C$6=1,$I$5&gt;0),$A227," ")</f>
        <v xml:space="preserve"> </v>
      </c>
      <c r="M227" s="51" t="str">
        <f>IF(AND($G227,$I227&gt;0.0000001,$C$6=1,$I$5&gt;0),"…………..."," ")</f>
        <v xml:space="preserve"> </v>
      </c>
    </row>
    <row r="228" spans="1:13" x14ac:dyDescent="0.2">
      <c r="A228" s="71">
        <v>219</v>
      </c>
      <c r="B228" s="39" t="str">
        <f>IF($C$6=1,'3. Input Data'!B234," ")</f>
        <v xml:space="preserve"> </v>
      </c>
      <c r="C228" s="39" t="str">
        <f>IF($C$6=1,'3. Input Data'!C234," ")</f>
        <v xml:space="preserve"> </v>
      </c>
      <c r="D228" s="58" t="str">
        <f>IF($C$6=1,'3a. Skor Data'!D226," ")</f>
        <v xml:space="preserve"> </v>
      </c>
      <c r="E228" s="58" t="str">
        <f>IF($C$6=1,(0.702*'3a. Skor Data'!F226)+'3a. Skor Data'!H226," ")</f>
        <v xml:space="preserve"> </v>
      </c>
      <c r="F228" s="58" t="str">
        <f>IF($C$6=1,(0.471*'3a. Skor Data'!J226)+(0.681*'3a. Skor Data'!L226)+(1*'3a. Skor Data'!N226)+(0.278*'3a. Skor Data'!T226)," ")</f>
        <v xml:space="preserve"> </v>
      </c>
      <c r="G228" s="58" t="str">
        <f t="shared" si="11"/>
        <v xml:space="preserve"> </v>
      </c>
      <c r="H228" s="58" t="str">
        <f t="shared" si="12"/>
        <v xml:space="preserve"> </v>
      </c>
      <c r="I228" s="77" t="str">
        <f t="shared" si="13"/>
        <v xml:space="preserve"> </v>
      </c>
      <c r="J228" s="51" t="str">
        <f>IF(AND($G228&gt;0,$I228&gt;0.0000001,$C$6=1,$I$5&gt;0),$A228," ")</f>
        <v xml:space="preserve"> </v>
      </c>
      <c r="K228" s="51" t="str">
        <f>IF(AND($G228,$I228&gt;0.0000001,$C$6=1,$I$5&gt;0),"…………..."," ")</f>
        <v xml:space="preserve"> </v>
      </c>
    </row>
    <row r="229" spans="1:13" x14ac:dyDescent="0.2">
      <c r="A229" s="71">
        <v>220</v>
      </c>
      <c r="B229" s="39" t="str">
        <f>IF($C$6=1,'3. Input Data'!B235," ")</f>
        <v xml:space="preserve"> </v>
      </c>
      <c r="C229" s="39" t="str">
        <f>IF($C$6=1,'3. Input Data'!C235," ")</f>
        <v xml:space="preserve"> </v>
      </c>
      <c r="D229" s="58" t="str">
        <f>IF($C$6=1,'3a. Skor Data'!D227," ")</f>
        <v xml:space="preserve"> </v>
      </c>
      <c r="E229" s="58" t="str">
        <f>IF($C$6=1,(0.702*'3a. Skor Data'!F227)+'3a. Skor Data'!H227," ")</f>
        <v xml:space="preserve"> </v>
      </c>
      <c r="F229" s="58" t="str">
        <f>IF($C$6=1,(0.471*'3a. Skor Data'!J227)+(0.681*'3a. Skor Data'!L227)+(1*'3a. Skor Data'!N227)+(0.278*'3a. Skor Data'!T227)," ")</f>
        <v xml:space="preserve"> </v>
      </c>
      <c r="G229" s="58" t="str">
        <f t="shared" si="11"/>
        <v xml:space="preserve"> </v>
      </c>
      <c r="H229" s="58" t="str">
        <f t="shared" si="12"/>
        <v xml:space="preserve"> </v>
      </c>
      <c r="I229" s="77" t="str">
        <f t="shared" si="13"/>
        <v xml:space="preserve"> </v>
      </c>
      <c r="L229" s="51" t="str">
        <f>IF(AND($G229&gt;0,$I229&gt;0.0000001,$C$6=1,$I$5&gt;0),$A229," ")</f>
        <v xml:space="preserve"> </v>
      </c>
      <c r="M229" s="51" t="str">
        <f>IF(AND($G229,$I229&gt;0.0000001,$C$6=1,$I$5&gt;0),"…………..."," ")</f>
        <v xml:space="preserve"> </v>
      </c>
    </row>
    <row r="230" spans="1:13" x14ac:dyDescent="0.2">
      <c r="A230" s="71">
        <v>221</v>
      </c>
      <c r="B230" s="39" t="str">
        <f>IF($C$6=1,'3. Input Data'!B236," ")</f>
        <v xml:space="preserve"> </v>
      </c>
      <c r="C230" s="39" t="str">
        <f>IF($C$6=1,'3. Input Data'!C236," ")</f>
        <v xml:space="preserve"> </v>
      </c>
      <c r="D230" s="58" t="str">
        <f>IF($C$6=1,'3a. Skor Data'!D228," ")</f>
        <v xml:space="preserve"> </v>
      </c>
      <c r="E230" s="58" t="str">
        <f>IF($C$6=1,(0.702*'3a. Skor Data'!F228)+'3a. Skor Data'!H228," ")</f>
        <v xml:space="preserve"> </v>
      </c>
      <c r="F230" s="58" t="str">
        <f>IF($C$6=1,(0.471*'3a. Skor Data'!J228)+(0.681*'3a. Skor Data'!L228)+(1*'3a. Skor Data'!N228)+(0.278*'3a. Skor Data'!T228)," ")</f>
        <v xml:space="preserve"> </v>
      </c>
      <c r="G230" s="58" t="str">
        <f t="shared" si="11"/>
        <v xml:space="preserve"> </v>
      </c>
      <c r="H230" s="58" t="str">
        <f t="shared" si="12"/>
        <v xml:space="preserve"> </v>
      </c>
      <c r="I230" s="77" t="str">
        <f t="shared" si="13"/>
        <v xml:space="preserve"> </v>
      </c>
      <c r="J230" s="51" t="str">
        <f>IF(AND($G230&gt;0,$I230&gt;0.0000001,$C$6=1,$I$5&gt;0),$A230," ")</f>
        <v xml:space="preserve"> </v>
      </c>
      <c r="K230" s="51" t="str">
        <f>IF(AND($G230,$I230&gt;0.0000001,$C$6=1,$I$5&gt;0),"…………..."," ")</f>
        <v xml:space="preserve"> </v>
      </c>
    </row>
    <row r="231" spans="1:13" x14ac:dyDescent="0.2">
      <c r="A231" s="71">
        <v>222</v>
      </c>
      <c r="B231" s="39" t="str">
        <f>IF($C$6=1,'3. Input Data'!B237," ")</f>
        <v xml:space="preserve"> </v>
      </c>
      <c r="C231" s="39" t="str">
        <f>IF($C$6=1,'3. Input Data'!C237," ")</f>
        <v xml:space="preserve"> </v>
      </c>
      <c r="D231" s="58" t="str">
        <f>IF($C$6=1,'3a. Skor Data'!D229," ")</f>
        <v xml:space="preserve"> </v>
      </c>
      <c r="E231" s="58" t="str">
        <f>IF($C$6=1,(0.702*'3a. Skor Data'!F229)+'3a. Skor Data'!H229," ")</f>
        <v xml:space="preserve"> </v>
      </c>
      <c r="F231" s="58" t="str">
        <f>IF($C$6=1,(0.471*'3a. Skor Data'!J229)+(0.681*'3a. Skor Data'!L229)+(1*'3a. Skor Data'!N229)+(0.278*'3a. Skor Data'!T229)," ")</f>
        <v xml:space="preserve"> </v>
      </c>
      <c r="G231" s="58" t="str">
        <f t="shared" si="11"/>
        <v xml:space="preserve"> </v>
      </c>
      <c r="H231" s="58" t="str">
        <f t="shared" si="12"/>
        <v xml:space="preserve"> </v>
      </c>
      <c r="I231" s="77" t="str">
        <f t="shared" si="13"/>
        <v xml:space="preserve"> </v>
      </c>
      <c r="L231" s="51" t="str">
        <f>IF(AND($G231&gt;0,$I231&gt;0.0000001,$C$6=1,$I$5&gt;0),$A231," ")</f>
        <v xml:space="preserve"> </v>
      </c>
      <c r="M231" s="51" t="str">
        <f>IF(AND($G231,$I231&gt;0.0000001,$C$6=1,$I$5&gt;0),"…………..."," ")</f>
        <v xml:space="preserve"> </v>
      </c>
    </row>
    <row r="232" spans="1:13" x14ac:dyDescent="0.2">
      <c r="A232" s="71">
        <v>223</v>
      </c>
      <c r="B232" s="39" t="str">
        <f>IF($C$6=1,'3. Input Data'!B238," ")</f>
        <v xml:space="preserve"> </v>
      </c>
      <c r="C232" s="39" t="str">
        <f>IF($C$6=1,'3. Input Data'!C238," ")</f>
        <v xml:space="preserve"> </v>
      </c>
      <c r="D232" s="58" t="str">
        <f>IF($C$6=1,'3a. Skor Data'!D230," ")</f>
        <v xml:space="preserve"> </v>
      </c>
      <c r="E232" s="58" t="str">
        <f>IF($C$6=1,(0.702*'3a. Skor Data'!F230)+'3a. Skor Data'!H230," ")</f>
        <v xml:space="preserve"> </v>
      </c>
      <c r="F232" s="58" t="str">
        <f>IF($C$6=1,(0.471*'3a. Skor Data'!J230)+(0.681*'3a. Skor Data'!L230)+(1*'3a. Skor Data'!N230)+(0.278*'3a. Skor Data'!T230)," ")</f>
        <v xml:space="preserve"> </v>
      </c>
      <c r="G232" s="58" t="str">
        <f t="shared" si="11"/>
        <v xml:space="preserve"> </v>
      </c>
      <c r="H232" s="58" t="str">
        <f t="shared" si="12"/>
        <v xml:space="preserve"> </v>
      </c>
      <c r="I232" s="77" t="str">
        <f t="shared" si="13"/>
        <v xml:space="preserve"> </v>
      </c>
      <c r="J232" s="51" t="str">
        <f>IF(AND($G232&gt;0,$I232&gt;0.0000001,$C$6=1,$I$5&gt;0),$A232," ")</f>
        <v xml:space="preserve"> </v>
      </c>
      <c r="K232" s="51" t="str">
        <f>IF(AND($G232,$I232&gt;0.0000001,$C$6=1,$I$5&gt;0),"…………..."," ")</f>
        <v xml:space="preserve"> </v>
      </c>
    </row>
    <row r="233" spans="1:13" x14ac:dyDescent="0.2">
      <c r="A233" s="71">
        <v>224</v>
      </c>
      <c r="B233" s="39" t="str">
        <f>IF($C$6=1,'3. Input Data'!B239," ")</f>
        <v xml:space="preserve"> </v>
      </c>
      <c r="C233" s="39" t="str">
        <f>IF($C$6=1,'3. Input Data'!C239," ")</f>
        <v xml:space="preserve"> </v>
      </c>
      <c r="D233" s="58" t="str">
        <f>IF($C$6=1,'3a. Skor Data'!D231," ")</f>
        <v xml:space="preserve"> </v>
      </c>
      <c r="E233" s="58" t="str">
        <f>IF($C$6=1,(0.702*'3a. Skor Data'!F231)+'3a. Skor Data'!H231," ")</f>
        <v xml:space="preserve"> </v>
      </c>
      <c r="F233" s="58" t="str">
        <f>IF($C$6=1,(0.471*'3a. Skor Data'!J231)+(0.681*'3a. Skor Data'!L231)+(1*'3a. Skor Data'!N231)+(0.278*'3a. Skor Data'!T231)," ")</f>
        <v xml:space="preserve"> </v>
      </c>
      <c r="G233" s="58" t="str">
        <f t="shared" si="11"/>
        <v xml:space="preserve"> </v>
      </c>
      <c r="H233" s="58" t="str">
        <f t="shared" si="12"/>
        <v xml:space="preserve"> </v>
      </c>
      <c r="I233" s="77" t="str">
        <f t="shared" si="13"/>
        <v xml:space="preserve"> </v>
      </c>
      <c r="L233" s="51" t="str">
        <f>IF(AND($G233&gt;0,$I233&gt;0.0000001,$C$6=1,$I$5&gt;0),$A233," ")</f>
        <v xml:space="preserve"> </v>
      </c>
      <c r="M233" s="51" t="str">
        <f>IF(AND($G233,$I233&gt;0.0000001,$C$6=1,$I$5&gt;0),"…………..."," ")</f>
        <v xml:space="preserve"> </v>
      </c>
    </row>
    <row r="234" spans="1:13" x14ac:dyDescent="0.2">
      <c r="A234" s="71">
        <v>225</v>
      </c>
      <c r="B234" s="39" t="str">
        <f>IF($C$6=1,'3. Input Data'!B240," ")</f>
        <v xml:space="preserve"> </v>
      </c>
      <c r="C234" s="39" t="str">
        <f>IF($C$6=1,'3. Input Data'!C240," ")</f>
        <v xml:space="preserve"> </v>
      </c>
      <c r="D234" s="58" t="str">
        <f>IF($C$6=1,'3a. Skor Data'!D232," ")</f>
        <v xml:space="preserve"> </v>
      </c>
      <c r="E234" s="58" t="str">
        <f>IF($C$6=1,(0.702*'3a. Skor Data'!F232)+'3a. Skor Data'!H232," ")</f>
        <v xml:space="preserve"> </v>
      </c>
      <c r="F234" s="58" t="str">
        <f>IF($C$6=1,(0.471*'3a. Skor Data'!J232)+(0.681*'3a. Skor Data'!L232)+(1*'3a. Skor Data'!N232)+(0.278*'3a. Skor Data'!T232)," ")</f>
        <v xml:space="preserve"> </v>
      </c>
      <c r="G234" s="58" t="str">
        <f t="shared" si="11"/>
        <v xml:space="preserve"> </v>
      </c>
      <c r="H234" s="58" t="str">
        <f t="shared" si="12"/>
        <v xml:space="preserve"> </v>
      </c>
      <c r="I234" s="77" t="str">
        <f t="shared" si="13"/>
        <v xml:space="preserve"> </v>
      </c>
      <c r="J234" s="51" t="str">
        <f>IF(AND($G234&gt;0,$I234&gt;0.0000001,$C$6=1,$I$5&gt;0),$A234," ")</f>
        <v xml:space="preserve"> </v>
      </c>
      <c r="K234" s="51" t="str">
        <f>IF(AND($G234,$I234&gt;0.0000001,$C$6=1,$I$5&gt;0),"…………..."," ")</f>
        <v xml:space="preserve"> </v>
      </c>
    </row>
    <row r="235" spans="1:13" x14ac:dyDescent="0.2">
      <c r="A235" s="71">
        <v>226</v>
      </c>
      <c r="B235" s="39" t="str">
        <f>IF($C$6=1,'3. Input Data'!B241," ")</f>
        <v xml:space="preserve"> </v>
      </c>
      <c r="C235" s="39" t="str">
        <f>IF($C$6=1,'3. Input Data'!C241," ")</f>
        <v xml:space="preserve"> </v>
      </c>
      <c r="D235" s="58" t="str">
        <f>IF($C$6=1,'3a. Skor Data'!D233," ")</f>
        <v xml:space="preserve"> </v>
      </c>
      <c r="E235" s="58" t="str">
        <f>IF($C$6=1,(0.702*'3a. Skor Data'!F233)+'3a. Skor Data'!H233," ")</f>
        <v xml:space="preserve"> </v>
      </c>
      <c r="F235" s="58" t="str">
        <f>IF($C$6=1,(0.471*'3a. Skor Data'!J233)+(0.681*'3a. Skor Data'!L233)+(1*'3a. Skor Data'!N233)+(0.278*'3a. Skor Data'!T233)," ")</f>
        <v xml:space="preserve"> </v>
      </c>
      <c r="G235" s="58" t="str">
        <f t="shared" si="11"/>
        <v xml:space="preserve"> </v>
      </c>
      <c r="H235" s="58" t="str">
        <f t="shared" si="12"/>
        <v xml:space="preserve"> </v>
      </c>
      <c r="I235" s="77" t="str">
        <f t="shared" si="13"/>
        <v xml:space="preserve"> </v>
      </c>
      <c r="L235" s="51" t="str">
        <f>IF(AND($G235&gt;0,$I235&gt;0.0000001,$C$6=1,$I$5&gt;0),$A235," ")</f>
        <v xml:space="preserve"> </v>
      </c>
      <c r="M235" s="51" t="str">
        <f>IF(AND($G235,$I235&gt;0.0000001,$C$6=1,$I$5&gt;0),"…………..."," ")</f>
        <v xml:space="preserve"> </v>
      </c>
    </row>
    <row r="236" spans="1:13" x14ac:dyDescent="0.2">
      <c r="A236" s="71">
        <v>227</v>
      </c>
      <c r="B236" s="39" t="str">
        <f>IF($C$6=1,'3. Input Data'!B242," ")</f>
        <v xml:space="preserve"> </v>
      </c>
      <c r="C236" s="39" t="str">
        <f>IF($C$6=1,'3. Input Data'!C242," ")</f>
        <v xml:space="preserve"> </v>
      </c>
      <c r="D236" s="58" t="str">
        <f>IF($C$6=1,'3a. Skor Data'!D234," ")</f>
        <v xml:space="preserve"> </v>
      </c>
      <c r="E236" s="58" t="str">
        <f>IF($C$6=1,(0.702*'3a. Skor Data'!F234)+'3a. Skor Data'!H234," ")</f>
        <v xml:space="preserve"> </v>
      </c>
      <c r="F236" s="58" t="str">
        <f>IF($C$6=1,(0.471*'3a. Skor Data'!J234)+(0.681*'3a. Skor Data'!L234)+(1*'3a. Skor Data'!N234)+(0.278*'3a. Skor Data'!T234)," ")</f>
        <v xml:space="preserve"> </v>
      </c>
      <c r="G236" s="58" t="str">
        <f t="shared" si="11"/>
        <v xml:space="preserve"> </v>
      </c>
      <c r="H236" s="58" t="str">
        <f t="shared" si="12"/>
        <v xml:space="preserve"> </v>
      </c>
      <c r="I236" s="77" t="str">
        <f t="shared" si="13"/>
        <v xml:space="preserve"> </v>
      </c>
      <c r="J236" s="51" t="str">
        <f>IF(AND($G236&gt;0,$I236&gt;0.0000001,$C$6=1,$I$5&gt;0),$A236," ")</f>
        <v xml:space="preserve"> </v>
      </c>
      <c r="K236" s="51" t="str">
        <f>IF(AND($G236,$I236&gt;0.0000001,$C$6=1,$I$5&gt;0),"…………..."," ")</f>
        <v xml:space="preserve"> </v>
      </c>
    </row>
    <row r="237" spans="1:13" x14ac:dyDescent="0.2">
      <c r="A237" s="71">
        <v>228</v>
      </c>
      <c r="B237" s="39" t="str">
        <f>IF($C$6=1,'3. Input Data'!B243," ")</f>
        <v xml:space="preserve"> </v>
      </c>
      <c r="C237" s="39" t="str">
        <f>IF($C$6=1,'3. Input Data'!C243," ")</f>
        <v xml:space="preserve"> </v>
      </c>
      <c r="D237" s="58" t="str">
        <f>IF($C$6=1,'3a. Skor Data'!D235," ")</f>
        <v xml:space="preserve"> </v>
      </c>
      <c r="E237" s="58" t="str">
        <f>IF($C$6=1,(0.702*'3a. Skor Data'!F235)+'3a. Skor Data'!H235," ")</f>
        <v xml:space="preserve"> </v>
      </c>
      <c r="F237" s="58" t="str">
        <f>IF($C$6=1,(0.471*'3a. Skor Data'!J235)+(0.681*'3a. Skor Data'!L235)+(1*'3a. Skor Data'!N235)+(0.278*'3a. Skor Data'!T235)," ")</f>
        <v xml:space="preserve"> </v>
      </c>
      <c r="G237" s="58" t="str">
        <f t="shared" si="11"/>
        <v xml:space="preserve"> </v>
      </c>
      <c r="H237" s="58" t="str">
        <f t="shared" si="12"/>
        <v xml:space="preserve"> </v>
      </c>
      <c r="I237" s="77" t="str">
        <f t="shared" si="13"/>
        <v xml:space="preserve"> </v>
      </c>
      <c r="L237" s="51" t="str">
        <f>IF(AND($G237&gt;0,$I237&gt;0.0000001,$C$6=1,$I$5&gt;0),$A237," ")</f>
        <v xml:space="preserve"> </v>
      </c>
      <c r="M237" s="51" t="str">
        <f>IF(AND($G237,$I237&gt;0.0000001,$C$6=1,$I$5&gt;0),"…………..."," ")</f>
        <v xml:space="preserve"> </v>
      </c>
    </row>
    <row r="238" spans="1:13" x14ac:dyDescent="0.2">
      <c r="A238" s="71">
        <v>229</v>
      </c>
      <c r="B238" s="39" t="str">
        <f>IF($C$6=1,'3. Input Data'!B244," ")</f>
        <v xml:space="preserve"> </v>
      </c>
      <c r="C238" s="39" t="str">
        <f>IF($C$6=1,'3. Input Data'!C244," ")</f>
        <v xml:space="preserve"> </v>
      </c>
      <c r="D238" s="58" t="str">
        <f>IF($C$6=1,'3a. Skor Data'!D236," ")</f>
        <v xml:space="preserve"> </v>
      </c>
      <c r="E238" s="58" t="str">
        <f>IF($C$6=1,(0.702*'3a. Skor Data'!F236)+'3a. Skor Data'!H236," ")</f>
        <v xml:space="preserve"> </v>
      </c>
      <c r="F238" s="58" t="str">
        <f>IF($C$6=1,(0.471*'3a. Skor Data'!J236)+(0.681*'3a. Skor Data'!L236)+(1*'3a. Skor Data'!N236)+(0.278*'3a. Skor Data'!T236)," ")</f>
        <v xml:space="preserve"> </v>
      </c>
      <c r="G238" s="58" t="str">
        <f t="shared" si="11"/>
        <v xml:space="preserve"> </v>
      </c>
      <c r="H238" s="58" t="str">
        <f t="shared" si="12"/>
        <v xml:space="preserve"> </v>
      </c>
      <c r="I238" s="77" t="str">
        <f t="shared" si="13"/>
        <v xml:space="preserve"> </v>
      </c>
      <c r="J238" s="51" t="str">
        <f>IF(AND($G238&gt;0,$I238&gt;0.0000001,$C$6=1,$I$5&gt;0),$A238," ")</f>
        <v xml:space="preserve"> </v>
      </c>
      <c r="K238" s="51" t="str">
        <f>IF(AND($G238,$I238&gt;0.0000001,$C$6=1,$I$5&gt;0),"…………..."," ")</f>
        <v xml:space="preserve"> </v>
      </c>
    </row>
    <row r="239" spans="1:13" x14ac:dyDescent="0.2">
      <c r="A239" s="71">
        <v>230</v>
      </c>
      <c r="B239" s="39" t="str">
        <f>IF($C$6=1,'3. Input Data'!B245," ")</f>
        <v xml:space="preserve"> </v>
      </c>
      <c r="C239" s="39" t="str">
        <f>IF($C$6=1,'3. Input Data'!C245," ")</f>
        <v xml:space="preserve"> </v>
      </c>
      <c r="D239" s="58" t="str">
        <f>IF($C$6=1,'3a. Skor Data'!D237," ")</f>
        <v xml:space="preserve"> </v>
      </c>
      <c r="E239" s="58" t="str">
        <f>IF($C$6=1,(0.702*'3a. Skor Data'!F237)+'3a. Skor Data'!H237," ")</f>
        <v xml:space="preserve"> </v>
      </c>
      <c r="F239" s="58" t="str">
        <f>IF($C$6=1,(0.471*'3a. Skor Data'!J237)+(0.681*'3a. Skor Data'!L237)+(1*'3a. Skor Data'!N237)+(0.278*'3a. Skor Data'!T237)," ")</f>
        <v xml:space="preserve"> </v>
      </c>
      <c r="G239" s="58" t="str">
        <f t="shared" si="11"/>
        <v xml:space="preserve"> </v>
      </c>
      <c r="H239" s="58" t="str">
        <f t="shared" si="12"/>
        <v xml:space="preserve"> </v>
      </c>
      <c r="I239" s="77" t="str">
        <f t="shared" si="13"/>
        <v xml:space="preserve"> </v>
      </c>
      <c r="L239" s="51" t="str">
        <f>IF(AND($G239&gt;0,$I239&gt;0.0000001,$C$6=1,$I$5&gt;0),$A239," ")</f>
        <v xml:space="preserve"> </v>
      </c>
      <c r="M239" s="51" t="str">
        <f>IF(AND($G239,$I239&gt;0.0000001,$C$6=1,$I$5&gt;0),"…………..."," ")</f>
        <v xml:space="preserve"> </v>
      </c>
    </row>
    <row r="240" spans="1:13" x14ac:dyDescent="0.2">
      <c r="A240" s="71">
        <v>231</v>
      </c>
      <c r="B240" s="39" t="str">
        <f>IF($C$6=1,'3. Input Data'!B246," ")</f>
        <v xml:space="preserve"> </v>
      </c>
      <c r="C240" s="39" t="str">
        <f>IF($C$6=1,'3. Input Data'!C246," ")</f>
        <v xml:space="preserve"> </v>
      </c>
      <c r="D240" s="58" t="str">
        <f>IF($C$6=1,'3a. Skor Data'!D238," ")</f>
        <v xml:space="preserve"> </v>
      </c>
      <c r="E240" s="58" t="str">
        <f>IF($C$6=1,(0.702*'3a. Skor Data'!F238)+'3a. Skor Data'!H238," ")</f>
        <v xml:space="preserve"> </v>
      </c>
      <c r="F240" s="58" t="str">
        <f>IF($C$6=1,(0.471*'3a. Skor Data'!J238)+(0.681*'3a. Skor Data'!L238)+(1*'3a. Skor Data'!N238)+(0.278*'3a. Skor Data'!T238)," ")</f>
        <v xml:space="preserve"> </v>
      </c>
      <c r="G240" s="58" t="str">
        <f t="shared" si="11"/>
        <v xml:space="preserve"> </v>
      </c>
      <c r="H240" s="58" t="str">
        <f t="shared" si="12"/>
        <v xml:space="preserve"> </v>
      </c>
      <c r="I240" s="77" t="str">
        <f t="shared" si="13"/>
        <v xml:space="preserve"> </v>
      </c>
      <c r="J240" s="51" t="str">
        <f>IF(AND($G240&gt;0,$I240&gt;0.0000001,$C$6=1,$I$5&gt;0),$A240," ")</f>
        <v xml:space="preserve"> </v>
      </c>
      <c r="K240" s="51" t="str">
        <f>IF(AND($G240,$I240&gt;0.0000001,$C$6=1,$I$5&gt;0),"…………..."," ")</f>
        <v xml:space="preserve"> </v>
      </c>
    </row>
    <row r="241" spans="1:13" x14ac:dyDescent="0.2">
      <c r="A241" s="71">
        <v>232</v>
      </c>
      <c r="B241" s="39" t="str">
        <f>IF($C$6=1,'3. Input Data'!B247," ")</f>
        <v xml:space="preserve"> </v>
      </c>
      <c r="C241" s="39" t="str">
        <f>IF($C$6=1,'3. Input Data'!C247," ")</f>
        <v xml:space="preserve"> </v>
      </c>
      <c r="D241" s="58" t="str">
        <f>IF($C$6=1,'3a. Skor Data'!D239," ")</f>
        <v xml:space="preserve"> </v>
      </c>
      <c r="E241" s="58" t="str">
        <f>IF($C$6=1,(0.702*'3a. Skor Data'!F239)+'3a. Skor Data'!H239," ")</f>
        <v xml:space="preserve"> </v>
      </c>
      <c r="F241" s="58" t="str">
        <f>IF($C$6=1,(0.471*'3a. Skor Data'!J239)+(0.681*'3a. Skor Data'!L239)+(1*'3a. Skor Data'!N239)+(0.278*'3a. Skor Data'!T239)," ")</f>
        <v xml:space="preserve"> </v>
      </c>
      <c r="G241" s="58" t="str">
        <f t="shared" si="11"/>
        <v xml:space="preserve"> </v>
      </c>
      <c r="H241" s="58" t="str">
        <f t="shared" si="12"/>
        <v xml:space="preserve"> </v>
      </c>
      <c r="I241" s="77" t="str">
        <f t="shared" si="13"/>
        <v xml:space="preserve"> </v>
      </c>
      <c r="L241" s="51" t="str">
        <f>IF(AND($G241&gt;0,$I241&gt;0.0000001,$C$6=1,$I$5&gt;0),$A241," ")</f>
        <v xml:space="preserve"> </v>
      </c>
      <c r="M241" s="51" t="str">
        <f>IF(AND($G241,$I241&gt;0.0000001,$C$6=1,$I$5&gt;0),"…………..."," ")</f>
        <v xml:space="preserve"> </v>
      </c>
    </row>
    <row r="242" spans="1:13" x14ac:dyDescent="0.2">
      <c r="A242" s="71">
        <v>233</v>
      </c>
      <c r="B242" s="39" t="str">
        <f>IF($C$6=1,'3. Input Data'!B248," ")</f>
        <v xml:space="preserve"> </v>
      </c>
      <c r="C242" s="39" t="str">
        <f>IF($C$6=1,'3. Input Data'!C248," ")</f>
        <v xml:space="preserve"> </v>
      </c>
      <c r="D242" s="58" t="str">
        <f>IF($C$6=1,'3a. Skor Data'!D240," ")</f>
        <v xml:space="preserve"> </v>
      </c>
      <c r="E242" s="58" t="str">
        <f>IF($C$6=1,(0.702*'3a. Skor Data'!F240)+'3a. Skor Data'!H240," ")</f>
        <v xml:space="preserve"> </v>
      </c>
      <c r="F242" s="58" t="str">
        <f>IF($C$6=1,(0.471*'3a. Skor Data'!J240)+(0.681*'3a. Skor Data'!L240)+(1*'3a. Skor Data'!N240)+(0.278*'3a. Skor Data'!T240)," ")</f>
        <v xml:space="preserve"> </v>
      </c>
      <c r="G242" s="58" t="str">
        <f t="shared" si="11"/>
        <v xml:space="preserve"> </v>
      </c>
      <c r="H242" s="58" t="str">
        <f t="shared" si="12"/>
        <v xml:space="preserve"> </v>
      </c>
      <c r="I242" s="77" t="str">
        <f t="shared" si="13"/>
        <v xml:space="preserve"> </v>
      </c>
      <c r="J242" s="51" t="str">
        <f>IF(AND($G242&gt;0,$I242&gt;0.0000001,$C$6=1,$I$5&gt;0),$A242," ")</f>
        <v xml:space="preserve"> </v>
      </c>
      <c r="K242" s="51" t="str">
        <f>IF(AND($G242,$I242&gt;0.0000001,$C$6=1,$I$5&gt;0),"…………..."," ")</f>
        <v xml:space="preserve"> </v>
      </c>
    </row>
    <row r="243" spans="1:13" x14ac:dyDescent="0.2">
      <c r="A243" s="71">
        <v>234</v>
      </c>
      <c r="B243" s="39" t="str">
        <f>IF($C$6=1,'3. Input Data'!B249," ")</f>
        <v xml:space="preserve"> </v>
      </c>
      <c r="C243" s="39" t="str">
        <f>IF($C$6=1,'3. Input Data'!C249," ")</f>
        <v xml:space="preserve"> </v>
      </c>
      <c r="D243" s="58" t="str">
        <f>IF($C$6=1,'3a. Skor Data'!D241," ")</f>
        <v xml:space="preserve"> </v>
      </c>
      <c r="E243" s="58" t="str">
        <f>IF($C$6=1,(0.702*'3a. Skor Data'!F241)+'3a. Skor Data'!H241," ")</f>
        <v xml:space="preserve"> </v>
      </c>
      <c r="F243" s="58" t="str">
        <f>IF($C$6=1,(0.471*'3a. Skor Data'!J241)+(0.681*'3a. Skor Data'!L241)+(1*'3a. Skor Data'!N241)+(0.278*'3a. Skor Data'!T241)," ")</f>
        <v xml:space="preserve"> </v>
      </c>
      <c r="G243" s="58" t="str">
        <f t="shared" si="11"/>
        <v xml:space="preserve"> </v>
      </c>
      <c r="H243" s="58" t="str">
        <f t="shared" si="12"/>
        <v xml:space="preserve"> </v>
      </c>
      <c r="I243" s="77" t="str">
        <f t="shared" si="13"/>
        <v xml:space="preserve"> </v>
      </c>
      <c r="L243" s="51" t="str">
        <f>IF(AND($G243&gt;0,$I243&gt;0.0000001,$C$6=1,$I$5&gt;0),$A243," ")</f>
        <v xml:space="preserve"> </v>
      </c>
      <c r="M243" s="51" t="str">
        <f>IF(AND($G243,$I243&gt;0.0000001,$C$6=1,$I$5&gt;0),"…………..."," ")</f>
        <v xml:space="preserve"> </v>
      </c>
    </row>
    <row r="244" spans="1:13" x14ac:dyDescent="0.2">
      <c r="A244" s="71">
        <v>235</v>
      </c>
      <c r="B244" s="39" t="str">
        <f>IF($C$6=1,'3. Input Data'!B250," ")</f>
        <v xml:space="preserve"> </v>
      </c>
      <c r="C244" s="39" t="str">
        <f>IF($C$6=1,'3. Input Data'!C250," ")</f>
        <v xml:space="preserve"> </v>
      </c>
      <c r="D244" s="58" t="str">
        <f>IF($C$6=1,'3a. Skor Data'!D242," ")</f>
        <v xml:space="preserve"> </v>
      </c>
      <c r="E244" s="58" t="str">
        <f>IF($C$6=1,(0.702*'3a. Skor Data'!F242)+'3a. Skor Data'!H242," ")</f>
        <v xml:space="preserve"> </v>
      </c>
      <c r="F244" s="58" t="str">
        <f>IF($C$6=1,(0.471*'3a. Skor Data'!J242)+(0.681*'3a. Skor Data'!L242)+(1*'3a. Skor Data'!N242)+(0.278*'3a. Skor Data'!T242)," ")</f>
        <v xml:space="preserve"> </v>
      </c>
      <c r="G244" s="58" t="str">
        <f t="shared" si="11"/>
        <v xml:space="preserve"> </v>
      </c>
      <c r="H244" s="58" t="str">
        <f t="shared" si="12"/>
        <v xml:space="preserve"> </v>
      </c>
      <c r="I244" s="77" t="str">
        <f t="shared" si="13"/>
        <v xml:space="preserve"> </v>
      </c>
      <c r="J244" s="51" t="str">
        <f>IF(AND($G244&gt;0,$I244&gt;0.0000001,$C$6=1,$I$5&gt;0),$A244," ")</f>
        <v xml:space="preserve"> </v>
      </c>
      <c r="K244" s="51" t="str">
        <f>IF(AND($G244,$I244&gt;0.0000001,$C$6=1,$I$5&gt;0),"…………..."," ")</f>
        <v xml:space="preserve"> </v>
      </c>
    </row>
    <row r="245" spans="1:13" x14ac:dyDescent="0.2">
      <c r="A245" s="71">
        <v>236</v>
      </c>
      <c r="B245" s="39" t="str">
        <f>IF($C$6=1,'3. Input Data'!B251," ")</f>
        <v xml:space="preserve"> </v>
      </c>
      <c r="C245" s="39" t="str">
        <f>IF($C$6=1,'3. Input Data'!C251," ")</f>
        <v xml:space="preserve"> </v>
      </c>
      <c r="D245" s="58" t="str">
        <f>IF($C$6=1,'3a. Skor Data'!D243," ")</f>
        <v xml:space="preserve"> </v>
      </c>
      <c r="E245" s="58" t="str">
        <f>IF($C$6=1,(0.702*'3a. Skor Data'!F243)+'3a. Skor Data'!H243," ")</f>
        <v xml:space="preserve"> </v>
      </c>
      <c r="F245" s="58" t="str">
        <f>IF($C$6=1,(0.471*'3a. Skor Data'!J243)+(0.681*'3a. Skor Data'!L243)+(1*'3a. Skor Data'!N243)+(0.278*'3a. Skor Data'!T243)," ")</f>
        <v xml:space="preserve"> </v>
      </c>
      <c r="G245" s="58" t="str">
        <f t="shared" si="11"/>
        <v xml:space="preserve"> </v>
      </c>
      <c r="H245" s="58" t="str">
        <f t="shared" si="12"/>
        <v xml:space="preserve"> </v>
      </c>
      <c r="I245" s="77" t="str">
        <f t="shared" si="13"/>
        <v xml:space="preserve"> </v>
      </c>
      <c r="L245" s="51" t="str">
        <f>IF(AND($G245&gt;0,$I245&gt;0.0000001,$C$6=1,$I$5&gt;0),$A245," ")</f>
        <v xml:space="preserve"> </v>
      </c>
      <c r="M245" s="51" t="str">
        <f>IF(AND($G245,$I245&gt;0.0000001,$C$6=1,$I$5&gt;0),"…………..."," ")</f>
        <v xml:space="preserve"> </v>
      </c>
    </row>
    <row r="246" spans="1:13" x14ac:dyDescent="0.2">
      <c r="A246" s="71">
        <v>237</v>
      </c>
      <c r="B246" s="39" t="str">
        <f>IF($C$6=1,'3. Input Data'!B252," ")</f>
        <v xml:space="preserve"> </v>
      </c>
      <c r="C246" s="39" t="str">
        <f>IF($C$6=1,'3. Input Data'!C252," ")</f>
        <v xml:space="preserve"> </v>
      </c>
      <c r="D246" s="58" t="str">
        <f>IF($C$6=1,'3a. Skor Data'!D244," ")</f>
        <v xml:space="preserve"> </v>
      </c>
      <c r="E246" s="58" t="str">
        <f>IF($C$6=1,(0.702*'3a. Skor Data'!F244)+'3a. Skor Data'!H244," ")</f>
        <v xml:space="preserve"> </v>
      </c>
      <c r="F246" s="58" t="str">
        <f>IF($C$6=1,(0.471*'3a. Skor Data'!J244)+(0.681*'3a. Skor Data'!L244)+(1*'3a. Skor Data'!N244)+(0.278*'3a. Skor Data'!T244)," ")</f>
        <v xml:space="preserve"> </v>
      </c>
      <c r="G246" s="58" t="str">
        <f t="shared" si="11"/>
        <v xml:space="preserve"> </v>
      </c>
      <c r="H246" s="58" t="str">
        <f t="shared" si="12"/>
        <v xml:space="preserve"> </v>
      </c>
      <c r="I246" s="77" t="str">
        <f t="shared" si="13"/>
        <v xml:space="preserve"> </v>
      </c>
      <c r="J246" s="51" t="str">
        <f>IF(AND($G246&gt;0,$I246&gt;0.0000001,$C$6=1,$I$5&gt;0),$A246," ")</f>
        <v xml:space="preserve"> </v>
      </c>
      <c r="K246" s="51" t="str">
        <f>IF(AND($G246,$I246&gt;0.0000001,$C$6=1,$I$5&gt;0),"…………..."," ")</f>
        <v xml:space="preserve"> </v>
      </c>
    </row>
    <row r="247" spans="1:13" x14ac:dyDescent="0.2">
      <c r="A247" s="71">
        <v>238</v>
      </c>
      <c r="B247" s="39" t="str">
        <f>IF($C$6=1,'3. Input Data'!B253," ")</f>
        <v xml:space="preserve"> </v>
      </c>
      <c r="C247" s="39" t="str">
        <f>IF($C$6=1,'3. Input Data'!C253," ")</f>
        <v xml:space="preserve"> </v>
      </c>
      <c r="D247" s="58" t="str">
        <f>IF($C$6=1,'3a. Skor Data'!D245," ")</f>
        <v xml:space="preserve"> </v>
      </c>
      <c r="E247" s="58" t="str">
        <f>IF($C$6=1,(0.702*'3a. Skor Data'!F245)+'3a. Skor Data'!H245," ")</f>
        <v xml:space="preserve"> </v>
      </c>
      <c r="F247" s="58" t="str">
        <f>IF($C$6=1,(0.471*'3a. Skor Data'!J245)+(0.681*'3a. Skor Data'!L245)+(1*'3a. Skor Data'!N245)+(0.278*'3a. Skor Data'!T245)," ")</f>
        <v xml:space="preserve"> </v>
      </c>
      <c r="G247" s="58" t="str">
        <f t="shared" si="11"/>
        <v xml:space="preserve"> </v>
      </c>
      <c r="H247" s="58" t="str">
        <f t="shared" si="12"/>
        <v xml:space="preserve"> </v>
      </c>
      <c r="I247" s="77" t="str">
        <f t="shared" si="13"/>
        <v xml:space="preserve"> </v>
      </c>
      <c r="L247" s="51" t="str">
        <f>IF(AND($G247&gt;0,$I247&gt;0.0000001,$C$6=1,$I$5&gt;0),$A247," ")</f>
        <v xml:space="preserve"> </v>
      </c>
      <c r="M247" s="51" t="str">
        <f>IF(AND($G247,$I247&gt;0.0000001,$C$6=1,$I$5&gt;0),"…………..."," ")</f>
        <v xml:space="preserve"> </v>
      </c>
    </row>
    <row r="248" spans="1:13" x14ac:dyDescent="0.2">
      <c r="A248" s="71">
        <v>239</v>
      </c>
      <c r="B248" s="39" t="str">
        <f>IF($C$6=1,'3. Input Data'!B254," ")</f>
        <v xml:space="preserve"> </v>
      </c>
      <c r="C248" s="39" t="str">
        <f>IF($C$6=1,'3. Input Data'!C254," ")</f>
        <v xml:space="preserve"> </v>
      </c>
      <c r="D248" s="58" t="str">
        <f>IF($C$6=1,'3a. Skor Data'!D246," ")</f>
        <v xml:space="preserve"> </v>
      </c>
      <c r="E248" s="58" t="str">
        <f>IF($C$6=1,(0.702*'3a. Skor Data'!F246)+'3a. Skor Data'!H246," ")</f>
        <v xml:space="preserve"> </v>
      </c>
      <c r="F248" s="58" t="str">
        <f>IF($C$6=1,(0.471*'3a. Skor Data'!J246)+(0.681*'3a. Skor Data'!L246)+(1*'3a. Skor Data'!N246)+(0.278*'3a. Skor Data'!T246)," ")</f>
        <v xml:space="preserve"> </v>
      </c>
      <c r="G248" s="58" t="str">
        <f t="shared" si="11"/>
        <v xml:space="preserve"> </v>
      </c>
      <c r="H248" s="58" t="str">
        <f t="shared" si="12"/>
        <v xml:space="preserve"> </v>
      </c>
      <c r="I248" s="77" t="str">
        <f t="shared" si="13"/>
        <v xml:space="preserve"> </v>
      </c>
      <c r="J248" s="51" t="str">
        <f>IF(AND($G248&gt;0,$I248&gt;0.0000001,$C$6=1,$I$5&gt;0),$A248," ")</f>
        <v xml:space="preserve"> </v>
      </c>
      <c r="K248" s="51" t="str">
        <f>IF(AND($G248,$I248&gt;0.0000001,$C$6=1,$I$5&gt;0),"…………..."," ")</f>
        <v xml:space="preserve"> </v>
      </c>
    </row>
    <row r="249" spans="1:13" x14ac:dyDescent="0.2">
      <c r="A249" s="71">
        <v>240</v>
      </c>
      <c r="B249" s="39" t="str">
        <f>IF($C$6=1,'3. Input Data'!B255," ")</f>
        <v xml:space="preserve"> </v>
      </c>
      <c r="C249" s="39" t="str">
        <f>IF($C$6=1,'3. Input Data'!C255," ")</f>
        <v xml:space="preserve"> </v>
      </c>
      <c r="D249" s="58" t="str">
        <f>IF($C$6=1,'3a. Skor Data'!D247," ")</f>
        <v xml:space="preserve"> </v>
      </c>
      <c r="E249" s="58" t="str">
        <f>IF($C$6=1,(0.702*'3a. Skor Data'!F247)+'3a. Skor Data'!H247," ")</f>
        <v xml:space="preserve"> </v>
      </c>
      <c r="F249" s="58" t="str">
        <f>IF($C$6=1,(0.471*'3a. Skor Data'!J247)+(0.681*'3a. Skor Data'!L247)+(1*'3a. Skor Data'!N247)+(0.278*'3a. Skor Data'!T247)," ")</f>
        <v xml:space="preserve"> </v>
      </c>
      <c r="G249" s="58" t="str">
        <f t="shared" si="11"/>
        <v xml:space="preserve"> </v>
      </c>
      <c r="H249" s="58" t="str">
        <f t="shared" si="12"/>
        <v xml:space="preserve"> </v>
      </c>
      <c r="I249" s="77" t="str">
        <f t="shared" si="13"/>
        <v xml:space="preserve"> </v>
      </c>
      <c r="L249" s="51" t="str">
        <f>IF(AND($G249&gt;0,$I249&gt;0.0000001,$C$6=1,$I$5&gt;0),$A249," ")</f>
        <v xml:space="preserve"> </v>
      </c>
      <c r="M249" s="51" t="str">
        <f>IF(AND($G249,$I249&gt;0.0000001,$C$6=1,$I$5&gt;0),"…………..."," ")</f>
        <v xml:space="preserve"> </v>
      </c>
    </row>
    <row r="250" spans="1:13" x14ac:dyDescent="0.2">
      <c r="A250" s="71">
        <v>241</v>
      </c>
      <c r="B250" s="39" t="str">
        <f>IF($C$6=1,'3. Input Data'!B256," ")</f>
        <v xml:space="preserve"> </v>
      </c>
      <c r="C250" s="39" t="str">
        <f>IF($C$6=1,'3. Input Data'!C256," ")</f>
        <v xml:space="preserve"> </v>
      </c>
      <c r="D250" s="58" t="str">
        <f>IF($C$6=1,'3a. Skor Data'!D248," ")</f>
        <v xml:space="preserve"> </v>
      </c>
      <c r="E250" s="58" t="str">
        <f>IF($C$6=1,(0.702*'3a. Skor Data'!F248)+'3a. Skor Data'!H248," ")</f>
        <v xml:space="preserve"> </v>
      </c>
      <c r="F250" s="58" t="str">
        <f>IF($C$6=1,(0.471*'3a. Skor Data'!J248)+(0.681*'3a. Skor Data'!L248)+(1*'3a. Skor Data'!N248)+(0.278*'3a. Skor Data'!T248)," ")</f>
        <v xml:space="preserve"> </v>
      </c>
      <c r="G250" s="58" t="str">
        <f t="shared" si="11"/>
        <v xml:space="preserve"> </v>
      </c>
      <c r="H250" s="58" t="str">
        <f t="shared" si="12"/>
        <v xml:space="preserve"> </v>
      </c>
      <c r="I250" s="77" t="str">
        <f t="shared" si="13"/>
        <v xml:space="preserve"> </v>
      </c>
      <c r="J250" s="51" t="str">
        <f>IF(AND($G250&gt;0,$I250&gt;0.0000001,$C$6=1,$I$5&gt;0),$A250," ")</f>
        <v xml:space="preserve"> </v>
      </c>
      <c r="K250" s="51" t="str">
        <f>IF(AND($G250,$I250&gt;0.0000001,$C$6=1,$I$5&gt;0),"…………..."," ")</f>
        <v xml:space="preserve"> </v>
      </c>
    </row>
    <row r="251" spans="1:13" x14ac:dyDescent="0.2">
      <c r="A251" s="71">
        <v>242</v>
      </c>
      <c r="B251" s="39" t="str">
        <f>IF($C$6=1,'3. Input Data'!B257," ")</f>
        <v xml:space="preserve"> </v>
      </c>
      <c r="C251" s="39" t="str">
        <f>IF($C$6=1,'3. Input Data'!C257," ")</f>
        <v xml:space="preserve"> </v>
      </c>
      <c r="D251" s="58" t="str">
        <f>IF($C$6=1,'3a. Skor Data'!D249," ")</f>
        <v xml:space="preserve"> </v>
      </c>
      <c r="E251" s="58" t="str">
        <f>IF($C$6=1,(0.702*'3a. Skor Data'!F249)+'3a. Skor Data'!H249," ")</f>
        <v xml:space="preserve"> </v>
      </c>
      <c r="F251" s="58" t="str">
        <f>IF($C$6=1,(0.471*'3a. Skor Data'!J249)+(0.681*'3a. Skor Data'!L249)+(1*'3a. Skor Data'!N249)+(0.278*'3a. Skor Data'!T249)," ")</f>
        <v xml:space="preserve"> </v>
      </c>
      <c r="G251" s="58" t="str">
        <f t="shared" si="11"/>
        <v xml:space="preserve"> </v>
      </c>
      <c r="H251" s="58" t="str">
        <f t="shared" si="12"/>
        <v xml:space="preserve"> </v>
      </c>
      <c r="I251" s="77" t="str">
        <f t="shared" si="13"/>
        <v xml:space="preserve"> </v>
      </c>
      <c r="L251" s="51" t="str">
        <f>IF(AND($G251&gt;0,$I251&gt;0.0000001,$C$6=1,$I$5&gt;0),$A251," ")</f>
        <v xml:space="preserve"> </v>
      </c>
      <c r="M251" s="51" t="str">
        <f>IF(AND($G251,$I251&gt;0.0000001,$C$6=1,$I$5&gt;0),"…………..."," ")</f>
        <v xml:space="preserve"> </v>
      </c>
    </row>
    <row r="252" spans="1:13" x14ac:dyDescent="0.2">
      <c r="A252" s="71">
        <v>243</v>
      </c>
      <c r="B252" s="39" t="str">
        <f>IF($C$6=1,'3. Input Data'!B258," ")</f>
        <v xml:space="preserve"> </v>
      </c>
      <c r="C252" s="39" t="str">
        <f>IF($C$6=1,'3. Input Data'!C258," ")</f>
        <v xml:space="preserve"> </v>
      </c>
      <c r="D252" s="58" t="str">
        <f>IF($C$6=1,'3a. Skor Data'!D250," ")</f>
        <v xml:space="preserve"> </v>
      </c>
      <c r="E252" s="58" t="str">
        <f>IF($C$6=1,(0.702*'3a. Skor Data'!F250)+'3a. Skor Data'!H250," ")</f>
        <v xml:space="preserve"> </v>
      </c>
      <c r="F252" s="58" t="str">
        <f>IF($C$6=1,(0.471*'3a. Skor Data'!J250)+(0.681*'3a. Skor Data'!L250)+(1*'3a. Skor Data'!N250)+(0.278*'3a. Skor Data'!T250)," ")</f>
        <v xml:space="preserve"> </v>
      </c>
      <c r="G252" s="58" t="str">
        <f t="shared" si="11"/>
        <v xml:space="preserve"> </v>
      </c>
      <c r="H252" s="58" t="str">
        <f t="shared" si="12"/>
        <v xml:space="preserve"> </v>
      </c>
      <c r="I252" s="77" t="str">
        <f t="shared" si="13"/>
        <v xml:space="preserve"> </v>
      </c>
      <c r="J252" s="51" t="str">
        <f>IF(AND($G252&gt;0,$I252&gt;0.0000001,$C$6=1,$I$5&gt;0),$A252," ")</f>
        <v xml:space="preserve"> </v>
      </c>
      <c r="K252" s="51" t="str">
        <f>IF(AND($G252,$I252&gt;0.0000001,$C$6=1,$I$5&gt;0),"…………..."," ")</f>
        <v xml:space="preserve"> </v>
      </c>
    </row>
    <row r="253" spans="1:13" x14ac:dyDescent="0.2">
      <c r="A253" s="71">
        <v>244</v>
      </c>
      <c r="B253" s="39" t="str">
        <f>IF($C$6=1,'3. Input Data'!B259," ")</f>
        <v xml:space="preserve"> </v>
      </c>
      <c r="C253" s="39" t="str">
        <f>IF($C$6=1,'3. Input Data'!C259," ")</f>
        <v xml:space="preserve"> </v>
      </c>
      <c r="D253" s="58" t="str">
        <f>IF($C$6=1,'3a. Skor Data'!D251," ")</f>
        <v xml:space="preserve"> </v>
      </c>
      <c r="E253" s="58" t="str">
        <f>IF($C$6=1,(0.702*'3a. Skor Data'!F251)+'3a. Skor Data'!H251," ")</f>
        <v xml:space="preserve"> </v>
      </c>
      <c r="F253" s="58" t="str">
        <f>IF($C$6=1,(0.471*'3a. Skor Data'!J251)+(0.681*'3a. Skor Data'!L251)+(1*'3a. Skor Data'!N251)+(0.278*'3a. Skor Data'!T251)," ")</f>
        <v xml:space="preserve"> </v>
      </c>
      <c r="G253" s="58" t="str">
        <f t="shared" si="11"/>
        <v xml:space="preserve"> </v>
      </c>
      <c r="H253" s="58" t="str">
        <f t="shared" si="12"/>
        <v xml:space="preserve"> </v>
      </c>
      <c r="I253" s="77" t="str">
        <f t="shared" si="13"/>
        <v xml:space="preserve"> </v>
      </c>
      <c r="L253" s="51" t="str">
        <f>IF(AND($G253&gt;0,$I253&gt;0.0000001,$C$6=1,$I$5&gt;0),$A253," ")</f>
        <v xml:space="preserve"> </v>
      </c>
      <c r="M253" s="51" t="str">
        <f>IF(AND($G253,$I253&gt;0.0000001,$C$6=1,$I$5&gt;0),"…………..."," ")</f>
        <v xml:space="preserve"> </v>
      </c>
    </row>
    <row r="254" spans="1:13" x14ac:dyDescent="0.2">
      <c r="A254" s="71">
        <v>245</v>
      </c>
      <c r="B254" s="39" t="str">
        <f>IF($C$6=1,'3. Input Data'!B260," ")</f>
        <v xml:space="preserve"> </v>
      </c>
      <c r="C254" s="39" t="str">
        <f>IF($C$6=1,'3. Input Data'!C260," ")</f>
        <v xml:space="preserve"> </v>
      </c>
      <c r="D254" s="58" t="str">
        <f>IF($C$6=1,'3a. Skor Data'!D252," ")</f>
        <v xml:space="preserve"> </v>
      </c>
      <c r="E254" s="58" t="str">
        <f>IF($C$6=1,(0.702*'3a. Skor Data'!F252)+'3a. Skor Data'!H252," ")</f>
        <v xml:space="preserve"> </v>
      </c>
      <c r="F254" s="58" t="str">
        <f>IF($C$6=1,(0.471*'3a. Skor Data'!J252)+(0.681*'3a. Skor Data'!L252)+(1*'3a. Skor Data'!N252)+(0.278*'3a. Skor Data'!T252)," ")</f>
        <v xml:space="preserve"> </v>
      </c>
      <c r="G254" s="58" t="str">
        <f t="shared" si="11"/>
        <v xml:space="preserve"> </v>
      </c>
      <c r="H254" s="58" t="str">
        <f t="shared" si="12"/>
        <v xml:space="preserve"> </v>
      </c>
      <c r="I254" s="77" t="str">
        <f t="shared" si="13"/>
        <v xml:space="preserve"> </v>
      </c>
      <c r="J254" s="51" t="str">
        <f>IF(AND($G254&gt;0,$I254&gt;0.0000001,$C$6=1,$I$5&gt;0),$A254," ")</f>
        <v xml:space="preserve"> </v>
      </c>
      <c r="K254" s="51" t="str">
        <f>IF(AND($G254,$I254&gt;0.0000001,$C$6=1,$I$5&gt;0),"…………..."," ")</f>
        <v xml:space="preserve"> </v>
      </c>
    </row>
    <row r="255" spans="1:13" x14ac:dyDescent="0.2">
      <c r="A255" s="71">
        <v>246</v>
      </c>
      <c r="B255" s="39" t="str">
        <f>IF($C$6=1,'3. Input Data'!B261," ")</f>
        <v xml:space="preserve"> </v>
      </c>
      <c r="C255" s="39" t="str">
        <f>IF($C$6=1,'3. Input Data'!C261," ")</f>
        <v xml:space="preserve"> </v>
      </c>
      <c r="D255" s="58" t="str">
        <f>IF($C$6=1,'3a. Skor Data'!D253," ")</f>
        <v xml:space="preserve"> </v>
      </c>
      <c r="E255" s="58" t="str">
        <f>IF($C$6=1,(0.702*'3a. Skor Data'!F253)+'3a. Skor Data'!H253," ")</f>
        <v xml:space="preserve"> </v>
      </c>
      <c r="F255" s="58" t="str">
        <f>IF($C$6=1,(0.471*'3a. Skor Data'!J253)+(0.681*'3a. Skor Data'!L253)+(1*'3a. Skor Data'!N253)+(0.278*'3a. Skor Data'!T253)," ")</f>
        <v xml:space="preserve"> </v>
      </c>
      <c r="G255" s="58" t="str">
        <f t="shared" si="11"/>
        <v xml:space="preserve"> </v>
      </c>
      <c r="H255" s="58" t="str">
        <f t="shared" si="12"/>
        <v xml:space="preserve"> </v>
      </c>
      <c r="I255" s="77" t="str">
        <f t="shared" si="13"/>
        <v xml:space="preserve"> </v>
      </c>
      <c r="L255" s="51" t="str">
        <f>IF(AND($G255&gt;0,$I255&gt;0.0000001,$C$6=1,$I$5&gt;0),$A255," ")</f>
        <v xml:space="preserve"> </v>
      </c>
      <c r="M255" s="51" t="str">
        <f>IF(AND($G255,$I255&gt;0.0000001,$C$6=1,$I$5&gt;0),"…………..."," ")</f>
        <v xml:space="preserve"> </v>
      </c>
    </row>
    <row r="256" spans="1:13" x14ac:dyDescent="0.2">
      <c r="A256" s="71">
        <v>247</v>
      </c>
      <c r="B256" s="39" t="str">
        <f>IF($C$6=1,'3. Input Data'!B262," ")</f>
        <v xml:space="preserve"> </v>
      </c>
      <c r="C256" s="39" t="str">
        <f>IF($C$6=1,'3. Input Data'!C262," ")</f>
        <v xml:space="preserve"> </v>
      </c>
      <c r="D256" s="58" t="str">
        <f>IF($C$6=1,'3a. Skor Data'!D254," ")</f>
        <v xml:space="preserve"> </v>
      </c>
      <c r="E256" s="58" t="str">
        <f>IF($C$6=1,(0.702*'3a. Skor Data'!F254)+'3a. Skor Data'!H254," ")</f>
        <v xml:space="preserve"> </v>
      </c>
      <c r="F256" s="58" t="str">
        <f>IF($C$6=1,(0.471*'3a. Skor Data'!J254)+(0.681*'3a. Skor Data'!L254)+(1*'3a. Skor Data'!N254)+(0.278*'3a. Skor Data'!T254)," ")</f>
        <v xml:space="preserve"> </v>
      </c>
      <c r="G256" s="58" t="str">
        <f t="shared" si="11"/>
        <v xml:space="preserve"> </v>
      </c>
      <c r="H256" s="58" t="str">
        <f t="shared" si="12"/>
        <v xml:space="preserve"> </v>
      </c>
      <c r="I256" s="77" t="str">
        <f t="shared" si="13"/>
        <v xml:space="preserve"> </v>
      </c>
      <c r="J256" s="51" t="str">
        <f>IF(AND($G256&gt;0,$I256&gt;0.0000001,$C$6=1,$I$5&gt;0),$A256," ")</f>
        <v xml:space="preserve"> </v>
      </c>
      <c r="K256" s="51" t="str">
        <f>IF(AND($G256,$I256&gt;0.0000001,$C$6=1,$I$5&gt;0),"…………..."," ")</f>
        <v xml:space="preserve"> </v>
      </c>
    </row>
    <row r="257" spans="1:13" x14ac:dyDescent="0.2">
      <c r="A257" s="71">
        <v>248</v>
      </c>
      <c r="B257" s="39" t="str">
        <f>IF($C$6=1,'3. Input Data'!B263," ")</f>
        <v xml:space="preserve"> </v>
      </c>
      <c r="C257" s="39" t="str">
        <f>IF($C$6=1,'3. Input Data'!C263," ")</f>
        <v xml:space="preserve"> </v>
      </c>
      <c r="D257" s="58" t="str">
        <f>IF($C$6=1,'3a. Skor Data'!D255," ")</f>
        <v xml:space="preserve"> </v>
      </c>
      <c r="E257" s="58" t="str">
        <f>IF($C$6=1,(0.702*'3a. Skor Data'!F255)+'3a. Skor Data'!H255," ")</f>
        <v xml:space="preserve"> </v>
      </c>
      <c r="F257" s="58" t="str">
        <f>IF($C$6=1,(0.471*'3a. Skor Data'!J255)+(0.681*'3a. Skor Data'!L255)+(1*'3a. Skor Data'!N255)+(0.278*'3a. Skor Data'!T255)," ")</f>
        <v xml:space="preserve"> </v>
      </c>
      <c r="G257" s="58" t="str">
        <f t="shared" si="11"/>
        <v xml:space="preserve"> </v>
      </c>
      <c r="H257" s="58" t="str">
        <f t="shared" si="12"/>
        <v xml:space="preserve"> </v>
      </c>
      <c r="I257" s="77" t="str">
        <f t="shared" si="13"/>
        <v xml:space="preserve"> </v>
      </c>
      <c r="L257" s="51" t="str">
        <f>IF(AND($G257&gt;0,$I257&gt;0.0000001,$C$6=1,$I$5&gt;0),$A257," ")</f>
        <v xml:space="preserve"> </v>
      </c>
      <c r="M257" s="51" t="str">
        <f>IF(AND($G257,$I257&gt;0.0000001,$C$6=1,$I$5&gt;0),"…………..."," ")</f>
        <v xml:space="preserve"> </v>
      </c>
    </row>
    <row r="258" spans="1:13" x14ac:dyDescent="0.2">
      <c r="A258" s="71">
        <v>249</v>
      </c>
      <c r="B258" s="39" t="str">
        <f>IF($C$6=1,'3. Input Data'!B264," ")</f>
        <v xml:space="preserve"> </v>
      </c>
      <c r="C258" s="39" t="str">
        <f>IF($C$6=1,'3. Input Data'!C264," ")</f>
        <v xml:space="preserve"> </v>
      </c>
      <c r="D258" s="58" t="str">
        <f>IF($C$6=1,'3a. Skor Data'!D256," ")</f>
        <v xml:space="preserve"> </v>
      </c>
      <c r="E258" s="58" t="str">
        <f>IF($C$6=1,(0.702*'3a. Skor Data'!F256)+'3a. Skor Data'!H256," ")</f>
        <v xml:space="preserve"> </v>
      </c>
      <c r="F258" s="58" t="str">
        <f>IF($C$6=1,(0.471*'3a. Skor Data'!J256)+(0.681*'3a. Skor Data'!L256)+(1*'3a. Skor Data'!N256)+(0.278*'3a. Skor Data'!T256)," ")</f>
        <v xml:space="preserve"> </v>
      </c>
      <c r="G258" s="58" t="str">
        <f t="shared" si="11"/>
        <v xml:space="preserve"> </v>
      </c>
      <c r="H258" s="58" t="str">
        <f t="shared" si="12"/>
        <v xml:space="preserve"> </v>
      </c>
      <c r="I258" s="77" t="str">
        <f t="shared" si="13"/>
        <v xml:space="preserve"> </v>
      </c>
      <c r="J258" s="51" t="str">
        <f>IF(AND($G258&gt;0,$I258&gt;0.0000001,$C$6=1,$I$5&gt;0),$A258," ")</f>
        <v xml:space="preserve"> </v>
      </c>
      <c r="K258" s="51" t="str">
        <f>IF(AND($G258,$I258&gt;0.0000001,$C$6=1,$I$5&gt;0),"…………..."," ")</f>
        <v xml:space="preserve"> </v>
      </c>
    </row>
    <row r="259" spans="1:13" x14ac:dyDescent="0.2">
      <c r="A259" s="71">
        <v>250</v>
      </c>
      <c r="B259" s="39" t="str">
        <f>IF($C$6=1,'3. Input Data'!B265," ")</f>
        <v xml:space="preserve"> </v>
      </c>
      <c r="C259" s="39" t="str">
        <f>IF($C$6=1,'3. Input Data'!C265," ")</f>
        <v xml:space="preserve"> </v>
      </c>
      <c r="D259" s="58" t="str">
        <f>IF($C$6=1,'3a. Skor Data'!D257," ")</f>
        <v xml:space="preserve"> </v>
      </c>
      <c r="E259" s="58" t="str">
        <f>IF($C$6=1,(0.702*'3a. Skor Data'!F257)+'3a. Skor Data'!H257," ")</f>
        <v xml:space="preserve"> </v>
      </c>
      <c r="F259" s="58" t="str">
        <f>IF($C$6=1,(0.471*'3a. Skor Data'!J257)+(0.681*'3a. Skor Data'!L257)+(1*'3a. Skor Data'!N257)+(0.278*'3a. Skor Data'!T257)," ")</f>
        <v xml:space="preserve"> </v>
      </c>
      <c r="G259" s="58" t="str">
        <f t="shared" si="11"/>
        <v xml:space="preserve"> </v>
      </c>
      <c r="H259" s="58" t="str">
        <f t="shared" si="12"/>
        <v xml:space="preserve"> </v>
      </c>
      <c r="I259" s="77" t="str">
        <f t="shared" si="13"/>
        <v xml:space="preserve"> </v>
      </c>
      <c r="L259" s="51" t="str">
        <f>IF(AND($G259&gt;0,$I259&gt;0.0000001,$C$6=1,$I$5&gt;0),$A259," ")</f>
        <v xml:space="preserve"> </v>
      </c>
      <c r="M259" s="51" t="str">
        <f>IF(AND($G259,$I259&gt;0.0000001,$C$6=1,$I$5&gt;0),"…………..."," ")</f>
        <v xml:space="preserve"> </v>
      </c>
    </row>
    <row r="260" spans="1:13" x14ac:dyDescent="0.2">
      <c r="A260" s="71">
        <v>251</v>
      </c>
      <c r="B260" s="39" t="str">
        <f>IF($C$6=1,'3. Input Data'!B266," ")</f>
        <v xml:space="preserve"> </v>
      </c>
      <c r="C260" s="39" t="str">
        <f>IF($C$6=1,'3. Input Data'!C266," ")</f>
        <v xml:space="preserve"> </v>
      </c>
      <c r="D260" s="58" t="str">
        <f>IF($C$6=1,'3a. Skor Data'!D258," ")</f>
        <v xml:space="preserve"> </v>
      </c>
      <c r="E260" s="58" t="str">
        <f>IF($C$6=1,(0.702*'3a. Skor Data'!F258)+'3a. Skor Data'!H258," ")</f>
        <v xml:space="preserve"> </v>
      </c>
      <c r="F260" s="58" t="str">
        <f>IF($C$6=1,(0.471*'3a. Skor Data'!J258)+(0.681*'3a. Skor Data'!L258)+(1*'3a. Skor Data'!N258)+(0.278*'3a. Skor Data'!T258)," ")</f>
        <v xml:space="preserve"> </v>
      </c>
      <c r="G260" s="58" t="str">
        <f t="shared" si="11"/>
        <v xml:space="preserve"> </v>
      </c>
      <c r="H260" s="58" t="str">
        <f t="shared" si="12"/>
        <v xml:space="preserve"> </v>
      </c>
      <c r="I260" s="77" t="str">
        <f t="shared" si="13"/>
        <v xml:space="preserve"> </v>
      </c>
      <c r="J260" s="51" t="str">
        <f>IF(AND($G260&gt;0,$I260&gt;0.0000001,$C$6=1,$I$5&gt;0),$A260," ")</f>
        <v xml:space="preserve"> </v>
      </c>
      <c r="K260" s="51" t="str">
        <f>IF(AND($G260,$I260&gt;0.0000001,$C$6=1,$I$5&gt;0),"…………..."," ")</f>
        <v xml:space="preserve"> </v>
      </c>
    </row>
    <row r="261" spans="1:13" x14ac:dyDescent="0.2">
      <c r="A261" s="71">
        <v>252</v>
      </c>
      <c r="B261" s="39" t="str">
        <f>IF($C$6=1,'3. Input Data'!B267," ")</f>
        <v xml:space="preserve"> </v>
      </c>
      <c r="C261" s="39" t="str">
        <f>IF($C$6=1,'3. Input Data'!C267," ")</f>
        <v xml:space="preserve"> </v>
      </c>
      <c r="D261" s="58" t="str">
        <f>IF($C$6=1,'3a. Skor Data'!D259," ")</f>
        <v xml:space="preserve"> </v>
      </c>
      <c r="E261" s="58" t="str">
        <f>IF($C$6=1,(0.702*'3a. Skor Data'!F259)+'3a. Skor Data'!H259," ")</f>
        <v xml:space="preserve"> </v>
      </c>
      <c r="F261" s="58" t="str">
        <f>IF($C$6=1,(0.471*'3a. Skor Data'!J259)+(0.681*'3a. Skor Data'!L259)+(1*'3a. Skor Data'!N259)+(0.278*'3a. Skor Data'!T259)," ")</f>
        <v xml:space="preserve"> </v>
      </c>
      <c r="G261" s="58" t="str">
        <f t="shared" si="11"/>
        <v xml:space="preserve"> </v>
      </c>
      <c r="H261" s="58" t="str">
        <f t="shared" si="12"/>
        <v xml:space="preserve"> </v>
      </c>
      <c r="I261" s="77" t="str">
        <f t="shared" si="13"/>
        <v xml:space="preserve"> </v>
      </c>
      <c r="L261" s="51" t="str">
        <f>IF(AND($G261&gt;0,$I261&gt;0.0000001,$C$6=1,$I$5&gt;0),$A261," ")</f>
        <v xml:space="preserve"> </v>
      </c>
      <c r="M261" s="51" t="str">
        <f>IF(AND($G261,$I261&gt;0.0000001,$C$6=1,$I$5&gt;0),"…………..."," ")</f>
        <v xml:space="preserve"> </v>
      </c>
    </row>
    <row r="262" spans="1:13" x14ac:dyDescent="0.2">
      <c r="A262" s="71">
        <v>253</v>
      </c>
      <c r="B262" s="39" t="str">
        <f>IF($C$6=1,'3. Input Data'!B268," ")</f>
        <v xml:space="preserve"> </v>
      </c>
      <c r="C262" s="39" t="str">
        <f>IF($C$6=1,'3. Input Data'!C268," ")</f>
        <v xml:space="preserve"> </v>
      </c>
      <c r="D262" s="58" t="str">
        <f>IF($C$6=1,'3a. Skor Data'!D260," ")</f>
        <v xml:space="preserve"> </v>
      </c>
      <c r="E262" s="58" t="str">
        <f>IF($C$6=1,(0.702*'3a. Skor Data'!F260)+'3a. Skor Data'!H260," ")</f>
        <v xml:space="preserve"> </v>
      </c>
      <c r="F262" s="58" t="str">
        <f>IF($C$6=1,(0.471*'3a. Skor Data'!J260)+(0.681*'3a. Skor Data'!L260)+(1*'3a. Skor Data'!N260)+(0.278*'3a. Skor Data'!T260)," ")</f>
        <v xml:space="preserve"> </v>
      </c>
      <c r="G262" s="58" t="str">
        <f t="shared" si="11"/>
        <v xml:space="preserve"> </v>
      </c>
      <c r="H262" s="58" t="str">
        <f t="shared" si="12"/>
        <v xml:space="preserve"> </v>
      </c>
      <c r="I262" s="77" t="str">
        <f t="shared" si="13"/>
        <v xml:space="preserve"> </v>
      </c>
      <c r="J262" s="51" t="str">
        <f>IF(AND($G262&gt;0,$I262&gt;0.0000001,$C$6=1,$I$5&gt;0),$A262," ")</f>
        <v xml:space="preserve"> </v>
      </c>
      <c r="K262" s="51" t="str">
        <f>IF(AND($G262,$I262&gt;0.0000001,$C$6=1,$I$5&gt;0),"…………..."," ")</f>
        <v xml:space="preserve"> </v>
      </c>
    </row>
    <row r="263" spans="1:13" x14ac:dyDescent="0.2">
      <c r="A263" s="71">
        <v>254</v>
      </c>
      <c r="B263" s="39" t="str">
        <f>IF($C$6=1,'3. Input Data'!B269," ")</f>
        <v xml:space="preserve"> </v>
      </c>
      <c r="C263" s="39" t="str">
        <f>IF($C$6=1,'3. Input Data'!C269," ")</f>
        <v xml:space="preserve"> </v>
      </c>
      <c r="D263" s="58" t="str">
        <f>IF($C$6=1,'3a. Skor Data'!D261," ")</f>
        <v xml:space="preserve"> </v>
      </c>
      <c r="E263" s="58" t="str">
        <f>IF($C$6=1,(0.702*'3a. Skor Data'!F261)+'3a. Skor Data'!H261," ")</f>
        <v xml:space="preserve"> </v>
      </c>
      <c r="F263" s="58" t="str">
        <f>IF($C$6=1,(0.471*'3a. Skor Data'!J261)+(0.681*'3a. Skor Data'!L261)+(1*'3a. Skor Data'!N261)+(0.278*'3a. Skor Data'!T261)," ")</f>
        <v xml:space="preserve"> </v>
      </c>
      <c r="G263" s="58" t="str">
        <f t="shared" si="11"/>
        <v xml:space="preserve"> </v>
      </c>
      <c r="H263" s="58" t="str">
        <f t="shared" si="12"/>
        <v xml:space="preserve"> </v>
      </c>
      <c r="I263" s="77" t="str">
        <f t="shared" si="13"/>
        <v xml:space="preserve"> </v>
      </c>
      <c r="L263" s="51" t="str">
        <f>IF(AND($G263&gt;0,$I263&gt;0.0000001,$C$6=1,$I$5&gt;0),$A263," ")</f>
        <v xml:space="preserve"> </v>
      </c>
      <c r="M263" s="51" t="str">
        <f>IF(AND($G263,$I263&gt;0.0000001,$C$6=1,$I$5&gt;0),"…………..."," ")</f>
        <v xml:space="preserve"> </v>
      </c>
    </row>
    <row r="264" spans="1:13" x14ac:dyDescent="0.2">
      <c r="A264" s="71">
        <v>255</v>
      </c>
      <c r="B264" s="39" t="str">
        <f>IF($C$6=1,'3. Input Data'!B270," ")</f>
        <v xml:space="preserve"> </v>
      </c>
      <c r="C264" s="39" t="str">
        <f>IF($C$6=1,'3. Input Data'!C270," ")</f>
        <v xml:space="preserve"> </v>
      </c>
      <c r="D264" s="58" t="str">
        <f>IF($C$6=1,'3a. Skor Data'!D262," ")</f>
        <v xml:space="preserve"> </v>
      </c>
      <c r="E264" s="58" t="str">
        <f>IF($C$6=1,(0.702*'3a. Skor Data'!F262)+'3a. Skor Data'!H262," ")</f>
        <v xml:space="preserve"> </v>
      </c>
      <c r="F264" s="58" t="str">
        <f>IF($C$6=1,(0.471*'3a. Skor Data'!J262)+(0.681*'3a. Skor Data'!L262)+(1*'3a. Skor Data'!N262)+(0.278*'3a. Skor Data'!T262)," ")</f>
        <v xml:space="preserve"> </v>
      </c>
      <c r="G264" s="58" t="str">
        <f t="shared" si="11"/>
        <v xml:space="preserve"> </v>
      </c>
      <c r="H264" s="58" t="str">
        <f t="shared" si="12"/>
        <v xml:space="preserve"> </v>
      </c>
      <c r="I264" s="77" t="str">
        <f t="shared" si="13"/>
        <v xml:space="preserve"> </v>
      </c>
      <c r="J264" s="51" t="str">
        <f>IF(AND($G264&gt;0,$I264&gt;0.0000001,$C$6=1,$I$5&gt;0),$A264," ")</f>
        <v xml:space="preserve"> </v>
      </c>
      <c r="K264" s="51" t="str">
        <f>IF(AND($G264,$I264&gt;0.0000001,$C$6=1,$I$5&gt;0),"…………..."," ")</f>
        <v xml:space="preserve"> </v>
      </c>
    </row>
    <row r="265" spans="1:13" x14ac:dyDescent="0.2">
      <c r="A265" s="71">
        <v>256</v>
      </c>
      <c r="B265" s="39" t="str">
        <f>IF($C$6=1,'3. Input Data'!B271," ")</f>
        <v xml:space="preserve"> </v>
      </c>
      <c r="C265" s="39" t="str">
        <f>IF($C$6=1,'3. Input Data'!C271," ")</f>
        <v xml:space="preserve"> </v>
      </c>
      <c r="D265" s="58" t="str">
        <f>IF($C$6=1,'3a. Skor Data'!D263," ")</f>
        <v xml:space="preserve"> </v>
      </c>
      <c r="E265" s="58" t="str">
        <f>IF($C$6=1,(0.702*'3a. Skor Data'!F263)+'3a. Skor Data'!H263," ")</f>
        <v xml:space="preserve"> </v>
      </c>
      <c r="F265" s="58" t="str">
        <f>IF($C$6=1,(0.471*'3a. Skor Data'!J263)+(0.681*'3a. Skor Data'!L263)+(1*'3a. Skor Data'!N263)+(0.278*'3a. Skor Data'!T263)," ")</f>
        <v xml:space="preserve"> </v>
      </c>
      <c r="G265" s="58" t="str">
        <f t="shared" si="11"/>
        <v xml:space="preserve"> </v>
      </c>
      <c r="H265" s="58" t="str">
        <f t="shared" si="12"/>
        <v xml:space="preserve"> </v>
      </c>
      <c r="I265" s="77" t="str">
        <f t="shared" si="13"/>
        <v xml:space="preserve"> </v>
      </c>
      <c r="L265" s="51" t="str">
        <f>IF(AND($G265&gt;0,$I265&gt;0.0000001,$C$6=1,$I$5&gt;0),$A265," ")</f>
        <v xml:space="preserve"> </v>
      </c>
      <c r="M265" s="51" t="str">
        <f>IF(AND($G265,$I265&gt;0.0000001,$C$6=1,$I$5&gt;0),"…………..."," ")</f>
        <v xml:space="preserve"> </v>
      </c>
    </row>
    <row r="266" spans="1:13" x14ac:dyDescent="0.2">
      <c r="A266" s="71">
        <v>257</v>
      </c>
      <c r="B266" s="39" t="str">
        <f>IF($C$6=1,'3. Input Data'!B272," ")</f>
        <v xml:space="preserve"> </v>
      </c>
      <c r="C266" s="39" t="str">
        <f>IF($C$6=1,'3. Input Data'!C272," ")</f>
        <v xml:space="preserve"> </v>
      </c>
      <c r="D266" s="58" t="str">
        <f>IF($C$6=1,'3a. Skor Data'!D264," ")</f>
        <v xml:space="preserve"> </v>
      </c>
      <c r="E266" s="58" t="str">
        <f>IF($C$6=1,(0.702*'3a. Skor Data'!F264)+'3a. Skor Data'!H264," ")</f>
        <v xml:space="preserve"> </v>
      </c>
      <c r="F266" s="58" t="str">
        <f>IF($C$6=1,(0.471*'3a. Skor Data'!J264)+(0.681*'3a. Skor Data'!L264)+(1*'3a. Skor Data'!N264)+(0.278*'3a. Skor Data'!T264)," ")</f>
        <v xml:space="preserve"> </v>
      </c>
      <c r="G266" s="58" t="str">
        <f t="shared" si="11"/>
        <v xml:space="preserve"> </v>
      </c>
      <c r="H266" s="58" t="str">
        <f t="shared" si="12"/>
        <v xml:space="preserve"> </v>
      </c>
      <c r="I266" s="77" t="str">
        <f t="shared" si="13"/>
        <v xml:space="preserve"> </v>
      </c>
      <c r="J266" s="51" t="str">
        <f>IF(AND($G266&gt;0,$I266&gt;0.0000001,$C$6=1,$I$5&gt;0),$A266," ")</f>
        <v xml:space="preserve"> </v>
      </c>
      <c r="K266" s="51" t="str">
        <f>IF(AND($G266,$I266&gt;0.0000001,$C$6=1,$I$5&gt;0),"…………..."," ")</f>
        <v xml:space="preserve"> </v>
      </c>
    </row>
    <row r="267" spans="1:13" x14ac:dyDescent="0.2">
      <c r="A267" s="71">
        <v>258</v>
      </c>
      <c r="B267" s="39" t="str">
        <f>IF($C$6=1,'3. Input Data'!B273," ")</f>
        <v xml:space="preserve"> </v>
      </c>
      <c r="C267" s="39" t="str">
        <f>IF($C$6=1,'3. Input Data'!C273," ")</f>
        <v xml:space="preserve"> </v>
      </c>
      <c r="D267" s="58" t="str">
        <f>IF($C$6=1,'3a. Skor Data'!D265," ")</f>
        <v xml:space="preserve"> </v>
      </c>
      <c r="E267" s="58" t="str">
        <f>IF($C$6=1,(0.702*'3a. Skor Data'!F265)+'3a. Skor Data'!H265," ")</f>
        <v xml:space="preserve"> </v>
      </c>
      <c r="F267" s="58" t="str">
        <f>IF($C$6=1,(0.471*'3a. Skor Data'!J265)+(0.681*'3a. Skor Data'!L265)+(1*'3a. Skor Data'!N265)+(0.278*'3a. Skor Data'!T265)," ")</f>
        <v xml:space="preserve"> </v>
      </c>
      <c r="G267" s="58" t="str">
        <f t="shared" ref="G267:G330" si="14">IF($C$6=1,(0.252*D267)+(0.226*E267)+(0.218*F267)," ")</f>
        <v xml:space="preserve"> </v>
      </c>
      <c r="H267" s="58" t="str">
        <f t="shared" ref="H267:H330" si="15">IF(AND($C$6=1,$G267&gt;0,$I267&gt;=0.0000001,$I$5&gt;0),"Rp."," ")</f>
        <v xml:space="preserve"> </v>
      </c>
      <c r="I267" s="77" t="str">
        <f t="shared" si="13"/>
        <v xml:space="preserve"> </v>
      </c>
      <c r="L267" s="51" t="str">
        <f>IF(AND($G267&gt;0,$I267&gt;0.0000001,$C$6=1,$I$5&gt;0),$A267," ")</f>
        <v xml:space="preserve"> </v>
      </c>
      <c r="M267" s="51" t="str">
        <f>IF(AND($G267,$I267&gt;0.0000001,$C$6=1,$I$5&gt;0),"…………..."," ")</f>
        <v xml:space="preserve"> </v>
      </c>
    </row>
    <row r="268" spans="1:13" x14ac:dyDescent="0.2">
      <c r="A268" s="71">
        <v>259</v>
      </c>
      <c r="B268" s="39" t="str">
        <f>IF($C$6=1,'3. Input Data'!B274," ")</f>
        <v xml:space="preserve"> </v>
      </c>
      <c r="C268" s="39" t="str">
        <f>IF($C$6=1,'3. Input Data'!C274," ")</f>
        <v xml:space="preserve"> </v>
      </c>
      <c r="D268" s="58" t="str">
        <f>IF($C$6=1,'3a. Skor Data'!D266," ")</f>
        <v xml:space="preserve"> </v>
      </c>
      <c r="E268" s="58" t="str">
        <f>IF($C$6=1,(0.702*'3a. Skor Data'!F266)+'3a. Skor Data'!H266," ")</f>
        <v xml:space="preserve"> </v>
      </c>
      <c r="F268" s="58" t="str">
        <f>IF($C$6=1,(0.471*'3a. Skor Data'!J266)+(0.681*'3a. Skor Data'!L266)+(1*'3a. Skor Data'!N266)+(0.278*'3a. Skor Data'!T266)," ")</f>
        <v xml:space="preserve"> </v>
      </c>
      <c r="G268" s="58" t="str">
        <f t="shared" si="14"/>
        <v xml:space="preserve"> </v>
      </c>
      <c r="H268" s="58" t="str">
        <f t="shared" si="15"/>
        <v xml:space="preserve"> </v>
      </c>
      <c r="I268" s="77" t="str">
        <f t="shared" si="13"/>
        <v xml:space="preserve"> </v>
      </c>
      <c r="J268" s="51" t="str">
        <f>IF(AND($G268&gt;0,$I268&gt;0.0000001,$C$6=1,$I$5&gt;0),$A268," ")</f>
        <v xml:space="preserve"> </v>
      </c>
      <c r="K268" s="51" t="str">
        <f>IF(AND($G268,$I268&gt;0.0000001,$C$6=1,$I$5&gt;0),"…………..."," ")</f>
        <v xml:space="preserve"> </v>
      </c>
    </row>
    <row r="269" spans="1:13" x14ac:dyDescent="0.2">
      <c r="A269" s="71">
        <v>260</v>
      </c>
      <c r="B269" s="39" t="str">
        <f>IF($C$6=1,'3. Input Data'!B275," ")</f>
        <v xml:space="preserve"> </v>
      </c>
      <c r="C269" s="39" t="str">
        <f>IF($C$6=1,'3. Input Data'!C275," ")</f>
        <v xml:space="preserve"> </v>
      </c>
      <c r="D269" s="58" t="str">
        <f>IF($C$6=1,'3a. Skor Data'!D267," ")</f>
        <v xml:space="preserve"> </v>
      </c>
      <c r="E269" s="58" t="str">
        <f>IF($C$6=1,(0.702*'3a. Skor Data'!F267)+'3a. Skor Data'!H267," ")</f>
        <v xml:space="preserve"> </v>
      </c>
      <c r="F269" s="58" t="str">
        <f>IF($C$6=1,(0.471*'3a. Skor Data'!J267)+(0.681*'3a. Skor Data'!L267)+(1*'3a. Skor Data'!N267)+(0.278*'3a. Skor Data'!T267)," ")</f>
        <v xml:space="preserve"> </v>
      </c>
      <c r="G269" s="58" t="str">
        <f t="shared" si="14"/>
        <v xml:space="preserve"> </v>
      </c>
      <c r="H269" s="58" t="str">
        <f t="shared" si="15"/>
        <v xml:space="preserve"> </v>
      </c>
      <c r="I269" s="77" t="str">
        <f t="shared" si="13"/>
        <v xml:space="preserve"> </v>
      </c>
      <c r="L269" s="51" t="str">
        <f>IF(AND($G269&gt;0,$I269&gt;0.0000001,$C$6=1,$I$5&gt;0),$A269," ")</f>
        <v xml:space="preserve"> </v>
      </c>
      <c r="M269" s="51" t="str">
        <f>IF(AND($G269,$I269&gt;0.0000001,$C$6=1,$I$5&gt;0),"…………..."," ")</f>
        <v xml:space="preserve"> </v>
      </c>
    </row>
    <row r="270" spans="1:13" x14ac:dyDescent="0.2">
      <c r="A270" s="71">
        <v>261</v>
      </c>
      <c r="B270" s="39" t="str">
        <f>IF($C$6=1,'3. Input Data'!B276," ")</f>
        <v xml:space="preserve"> </v>
      </c>
      <c r="C270" s="39" t="str">
        <f>IF($C$6=1,'3. Input Data'!C276," ")</f>
        <v xml:space="preserve"> </v>
      </c>
      <c r="D270" s="58" t="str">
        <f>IF($C$6=1,'3a. Skor Data'!D268," ")</f>
        <v xml:space="preserve"> </v>
      </c>
      <c r="E270" s="58" t="str">
        <f>IF($C$6=1,(0.702*'3a. Skor Data'!F268)+'3a. Skor Data'!H268," ")</f>
        <v xml:space="preserve"> </v>
      </c>
      <c r="F270" s="58" t="str">
        <f>IF($C$6=1,(0.471*'3a. Skor Data'!J268)+(0.681*'3a. Skor Data'!L268)+(1*'3a. Skor Data'!N268)+(0.278*'3a. Skor Data'!T268)," ")</f>
        <v xml:space="preserve"> </v>
      </c>
      <c r="G270" s="58" t="str">
        <f t="shared" si="14"/>
        <v xml:space="preserve"> </v>
      </c>
      <c r="H270" s="58" t="str">
        <f t="shared" si="15"/>
        <v xml:space="preserve"> </v>
      </c>
      <c r="I270" s="77" t="str">
        <f t="shared" si="13"/>
        <v xml:space="preserve"> </v>
      </c>
      <c r="J270" s="51" t="str">
        <f>IF(AND($G270&gt;0,$I270&gt;0.0000001,$C$6=1,$I$5&gt;0),$A270," ")</f>
        <v xml:space="preserve"> </v>
      </c>
      <c r="K270" s="51" t="str">
        <f>IF(AND($G270,$I270&gt;0.0000001,$C$6=1,$I$5&gt;0),"…………..."," ")</f>
        <v xml:space="preserve"> </v>
      </c>
    </row>
    <row r="271" spans="1:13" x14ac:dyDescent="0.2">
      <c r="A271" s="71">
        <v>262</v>
      </c>
      <c r="B271" s="39" t="str">
        <f>IF($C$6=1,'3. Input Data'!B277," ")</f>
        <v xml:space="preserve"> </v>
      </c>
      <c r="C271" s="39" t="str">
        <f>IF($C$6=1,'3. Input Data'!C277," ")</f>
        <v xml:space="preserve"> </v>
      </c>
      <c r="D271" s="58" t="str">
        <f>IF($C$6=1,'3a. Skor Data'!D269," ")</f>
        <v xml:space="preserve"> </v>
      </c>
      <c r="E271" s="58" t="str">
        <f>IF($C$6=1,(0.702*'3a. Skor Data'!F269)+'3a. Skor Data'!H269," ")</f>
        <v xml:space="preserve"> </v>
      </c>
      <c r="F271" s="58" t="str">
        <f>IF($C$6=1,(0.471*'3a. Skor Data'!J269)+(0.681*'3a. Skor Data'!L269)+(1*'3a. Skor Data'!N269)+(0.278*'3a. Skor Data'!T269)," ")</f>
        <v xml:space="preserve"> </v>
      </c>
      <c r="G271" s="58" t="str">
        <f t="shared" si="14"/>
        <v xml:space="preserve"> </v>
      </c>
      <c r="H271" s="58" t="str">
        <f t="shared" si="15"/>
        <v xml:space="preserve"> </v>
      </c>
      <c r="I271" s="77" t="str">
        <f t="shared" si="13"/>
        <v xml:space="preserve"> </v>
      </c>
      <c r="L271" s="51" t="str">
        <f>IF(AND($G271&gt;0,$I271&gt;0.0000001,$C$6=1,$I$5&gt;0),$A271," ")</f>
        <v xml:space="preserve"> </v>
      </c>
      <c r="M271" s="51" t="str">
        <f>IF(AND($G271,$I271&gt;0.0000001,$C$6=1,$I$5&gt;0),"…………..."," ")</f>
        <v xml:space="preserve"> </v>
      </c>
    </row>
    <row r="272" spans="1:13" x14ac:dyDescent="0.2">
      <c r="A272" s="71">
        <v>263</v>
      </c>
      <c r="B272" s="39" t="str">
        <f>IF($C$6=1,'3. Input Data'!B278," ")</f>
        <v xml:space="preserve"> </v>
      </c>
      <c r="C272" s="39" t="str">
        <f>IF($C$6=1,'3. Input Data'!C278," ")</f>
        <v xml:space="preserve"> </v>
      </c>
      <c r="D272" s="58" t="str">
        <f>IF($C$6=1,'3a. Skor Data'!D270," ")</f>
        <v xml:space="preserve"> </v>
      </c>
      <c r="E272" s="58" t="str">
        <f>IF($C$6=1,(0.702*'3a. Skor Data'!F270)+'3a. Skor Data'!H270," ")</f>
        <v xml:space="preserve"> </v>
      </c>
      <c r="F272" s="58" t="str">
        <f>IF($C$6=1,(0.471*'3a. Skor Data'!J270)+(0.681*'3a. Skor Data'!L270)+(1*'3a. Skor Data'!N270)+(0.278*'3a. Skor Data'!T270)," ")</f>
        <v xml:space="preserve"> </v>
      </c>
      <c r="G272" s="58" t="str">
        <f t="shared" si="14"/>
        <v xml:space="preserve"> </v>
      </c>
      <c r="H272" s="58" t="str">
        <f t="shared" si="15"/>
        <v xml:space="preserve"> </v>
      </c>
      <c r="I272" s="77" t="str">
        <f t="shared" si="13"/>
        <v xml:space="preserve"> </v>
      </c>
      <c r="J272" s="51" t="str">
        <f>IF(AND($G272&gt;0,$I272&gt;0.0000001,$C$6=1,$I$5&gt;0),$A272," ")</f>
        <v xml:space="preserve"> </v>
      </c>
      <c r="K272" s="51" t="str">
        <f>IF(AND($G272,$I272&gt;0.0000001,$C$6=1,$I$5&gt;0),"…………..."," ")</f>
        <v xml:space="preserve"> </v>
      </c>
    </row>
    <row r="273" spans="1:13" x14ac:dyDescent="0.2">
      <c r="A273" s="71">
        <v>264</v>
      </c>
      <c r="B273" s="39" t="str">
        <f>IF($C$6=1,'3. Input Data'!B279," ")</f>
        <v xml:space="preserve"> </v>
      </c>
      <c r="C273" s="39" t="str">
        <f>IF($C$6=1,'3. Input Data'!C279," ")</f>
        <v xml:space="preserve"> </v>
      </c>
      <c r="D273" s="58" t="str">
        <f>IF($C$6=1,'3a. Skor Data'!D271," ")</f>
        <v xml:space="preserve"> </v>
      </c>
      <c r="E273" s="58" t="str">
        <f>IF($C$6=1,(0.702*'3a. Skor Data'!F271)+'3a. Skor Data'!H271," ")</f>
        <v xml:space="preserve"> </v>
      </c>
      <c r="F273" s="58" t="str">
        <f>IF($C$6=1,(0.471*'3a. Skor Data'!J271)+(0.681*'3a. Skor Data'!L271)+(1*'3a. Skor Data'!N271)+(0.278*'3a. Skor Data'!T271)," ")</f>
        <v xml:space="preserve"> </v>
      </c>
      <c r="G273" s="58" t="str">
        <f t="shared" si="14"/>
        <v xml:space="preserve"> </v>
      </c>
      <c r="H273" s="58" t="str">
        <f t="shared" si="15"/>
        <v xml:space="preserve"> </v>
      </c>
      <c r="I273" s="77" t="str">
        <f t="shared" si="13"/>
        <v xml:space="preserve"> </v>
      </c>
      <c r="L273" s="51" t="str">
        <f>IF(AND($G273&gt;0,$I273&gt;0.0000001,$C$6=1,$I$5&gt;0),$A273," ")</f>
        <v xml:space="preserve"> </v>
      </c>
      <c r="M273" s="51" t="str">
        <f>IF(AND($G273,$I273&gt;0.0000001,$C$6=1,$I$5&gt;0),"…………..."," ")</f>
        <v xml:space="preserve"> </v>
      </c>
    </row>
    <row r="274" spans="1:13" x14ac:dyDescent="0.2">
      <c r="A274" s="71">
        <v>265</v>
      </c>
      <c r="B274" s="39" t="str">
        <f>IF($C$6=1,'3. Input Data'!B280," ")</f>
        <v xml:space="preserve"> </v>
      </c>
      <c r="C274" s="39" t="str">
        <f>IF($C$6=1,'3. Input Data'!C280," ")</f>
        <v xml:space="preserve"> </v>
      </c>
      <c r="D274" s="58" t="str">
        <f>IF($C$6=1,'3a. Skor Data'!D272," ")</f>
        <v xml:space="preserve"> </v>
      </c>
      <c r="E274" s="58" t="str">
        <f>IF($C$6=1,(0.702*'3a. Skor Data'!F272)+'3a. Skor Data'!H272," ")</f>
        <v xml:space="preserve"> </v>
      </c>
      <c r="F274" s="58" t="str">
        <f>IF($C$6=1,(0.471*'3a. Skor Data'!J272)+(0.681*'3a. Skor Data'!L272)+(1*'3a. Skor Data'!N272)+(0.278*'3a. Skor Data'!T272)," ")</f>
        <v xml:space="preserve"> </v>
      </c>
      <c r="G274" s="58" t="str">
        <f t="shared" si="14"/>
        <v xml:space="preserve"> </v>
      </c>
      <c r="H274" s="58" t="str">
        <f t="shared" si="15"/>
        <v xml:space="preserve"> </v>
      </c>
      <c r="I274" s="77" t="str">
        <f t="shared" si="13"/>
        <v xml:space="preserve"> </v>
      </c>
      <c r="J274" s="51" t="str">
        <f>IF(AND($G274&gt;0,$I274&gt;0.0000001,$C$6=1,$I$5&gt;0),$A274," ")</f>
        <v xml:space="preserve"> </v>
      </c>
      <c r="K274" s="51" t="str">
        <f>IF(AND($G274,$I274&gt;0.0000001,$C$6=1,$I$5&gt;0),"…………..."," ")</f>
        <v xml:space="preserve"> </v>
      </c>
    </row>
    <row r="275" spans="1:13" x14ac:dyDescent="0.2">
      <c r="A275" s="71">
        <v>266</v>
      </c>
      <c r="B275" s="39" t="str">
        <f>IF($C$6=1,'3. Input Data'!B281," ")</f>
        <v xml:space="preserve"> </v>
      </c>
      <c r="C275" s="39" t="str">
        <f>IF($C$6=1,'3. Input Data'!C281," ")</f>
        <v xml:space="preserve"> </v>
      </c>
      <c r="D275" s="58" t="str">
        <f>IF($C$6=1,'3a. Skor Data'!D273," ")</f>
        <v xml:space="preserve"> </v>
      </c>
      <c r="E275" s="58" t="str">
        <f>IF($C$6=1,(0.702*'3a. Skor Data'!F273)+'3a. Skor Data'!H273," ")</f>
        <v xml:space="preserve"> </v>
      </c>
      <c r="F275" s="58" t="str">
        <f>IF($C$6=1,(0.471*'3a. Skor Data'!J273)+(0.681*'3a. Skor Data'!L273)+(1*'3a. Skor Data'!N273)+(0.278*'3a. Skor Data'!T273)," ")</f>
        <v xml:space="preserve"> </v>
      </c>
      <c r="G275" s="58" t="str">
        <f t="shared" si="14"/>
        <v xml:space="preserve"> </v>
      </c>
      <c r="H275" s="58" t="str">
        <f t="shared" si="15"/>
        <v xml:space="preserve"> </v>
      </c>
      <c r="I275" s="77" t="str">
        <f t="shared" si="13"/>
        <v xml:space="preserve"> </v>
      </c>
      <c r="L275" s="51" t="str">
        <f>IF(AND($G275&gt;0,$I275&gt;0.0000001,$C$6=1,$I$5&gt;0),$A275," ")</f>
        <v xml:space="preserve"> </v>
      </c>
      <c r="M275" s="51" t="str">
        <f>IF(AND($G275,$I275&gt;0.0000001,$C$6=1,$I$5&gt;0),"…………..."," ")</f>
        <v xml:space="preserve"> </v>
      </c>
    </row>
    <row r="276" spans="1:13" x14ac:dyDescent="0.2">
      <c r="A276" s="71">
        <v>267</v>
      </c>
      <c r="B276" s="39" t="str">
        <f>IF($C$6=1,'3. Input Data'!B282," ")</f>
        <v xml:space="preserve"> </v>
      </c>
      <c r="C276" s="39" t="str">
        <f>IF($C$6=1,'3. Input Data'!C282," ")</f>
        <v xml:space="preserve"> </v>
      </c>
      <c r="D276" s="58" t="str">
        <f>IF($C$6=1,'3a. Skor Data'!D274," ")</f>
        <v xml:space="preserve"> </v>
      </c>
      <c r="E276" s="58" t="str">
        <f>IF($C$6=1,(0.702*'3a. Skor Data'!F274)+'3a. Skor Data'!H274," ")</f>
        <v xml:space="preserve"> </v>
      </c>
      <c r="F276" s="58" t="str">
        <f>IF($C$6=1,(0.471*'3a. Skor Data'!J274)+(0.681*'3a. Skor Data'!L274)+(1*'3a. Skor Data'!N274)+(0.278*'3a. Skor Data'!T274)," ")</f>
        <v xml:space="preserve"> </v>
      </c>
      <c r="G276" s="58" t="str">
        <f t="shared" si="14"/>
        <v xml:space="preserve"> </v>
      </c>
      <c r="H276" s="58" t="str">
        <f t="shared" si="15"/>
        <v xml:space="preserve"> </v>
      </c>
      <c r="I276" s="77" t="str">
        <f t="shared" si="13"/>
        <v xml:space="preserve"> </v>
      </c>
      <c r="J276" s="51" t="str">
        <f>IF(AND($G276&gt;0,$I276&gt;0.0000001,$C$6=1,$I$5&gt;0),$A276," ")</f>
        <v xml:space="preserve"> </v>
      </c>
      <c r="K276" s="51" t="str">
        <f>IF(AND($G276,$I276&gt;0.0000001,$C$6=1,$I$5&gt;0),"…………..."," ")</f>
        <v xml:space="preserve"> </v>
      </c>
    </row>
    <row r="277" spans="1:13" x14ac:dyDescent="0.2">
      <c r="A277" s="71">
        <v>268</v>
      </c>
      <c r="B277" s="39" t="str">
        <f>IF($C$6=1,'3. Input Data'!B283," ")</f>
        <v xml:space="preserve"> </v>
      </c>
      <c r="C277" s="39" t="str">
        <f>IF($C$6=1,'3. Input Data'!C283," ")</f>
        <v xml:space="preserve"> </v>
      </c>
      <c r="D277" s="58" t="str">
        <f>IF($C$6=1,'3a. Skor Data'!D275," ")</f>
        <v xml:space="preserve"> </v>
      </c>
      <c r="E277" s="58" t="str">
        <f>IF($C$6=1,(0.702*'3a. Skor Data'!F275)+'3a. Skor Data'!H275," ")</f>
        <v xml:space="preserve"> </v>
      </c>
      <c r="F277" s="58" t="str">
        <f>IF($C$6=1,(0.471*'3a. Skor Data'!J275)+(0.681*'3a. Skor Data'!L275)+(1*'3a. Skor Data'!N275)+(0.278*'3a. Skor Data'!T275)," ")</f>
        <v xml:space="preserve"> </v>
      </c>
      <c r="G277" s="58" t="str">
        <f t="shared" si="14"/>
        <v xml:space="preserve"> </v>
      </c>
      <c r="H277" s="58" t="str">
        <f t="shared" si="15"/>
        <v xml:space="preserve"> </v>
      </c>
      <c r="I277" s="77" t="str">
        <f t="shared" ref="I277:I340" si="16">IF(AND($C$6=1,$I$5&gt;0.0001),(G277/$G$3)*$I$5," ")</f>
        <v xml:space="preserve"> </v>
      </c>
      <c r="L277" s="51" t="str">
        <f>IF(AND($G277&gt;0,$I277&gt;0.0000001,$C$6=1,$I$5&gt;0),$A277," ")</f>
        <v xml:space="preserve"> </v>
      </c>
      <c r="M277" s="51" t="str">
        <f>IF(AND($G277,$I277&gt;0.0000001,$C$6=1,$I$5&gt;0),"…………..."," ")</f>
        <v xml:space="preserve"> </v>
      </c>
    </row>
    <row r="278" spans="1:13" x14ac:dyDescent="0.2">
      <c r="A278" s="71">
        <v>269</v>
      </c>
      <c r="B278" s="39" t="str">
        <f>IF($C$6=1,'3. Input Data'!B284," ")</f>
        <v xml:space="preserve"> </v>
      </c>
      <c r="C278" s="39" t="str">
        <f>IF($C$6=1,'3. Input Data'!C284," ")</f>
        <v xml:space="preserve"> </v>
      </c>
      <c r="D278" s="58" t="str">
        <f>IF($C$6=1,'3a. Skor Data'!D276," ")</f>
        <v xml:space="preserve"> </v>
      </c>
      <c r="E278" s="58" t="str">
        <f>IF($C$6=1,(0.702*'3a. Skor Data'!F276)+'3a. Skor Data'!H276," ")</f>
        <v xml:space="preserve"> </v>
      </c>
      <c r="F278" s="58" t="str">
        <f>IF($C$6=1,(0.471*'3a. Skor Data'!J276)+(0.681*'3a. Skor Data'!L276)+(1*'3a. Skor Data'!N276)+(0.278*'3a. Skor Data'!T276)," ")</f>
        <v xml:space="preserve"> </v>
      </c>
      <c r="G278" s="58" t="str">
        <f t="shared" si="14"/>
        <v xml:space="preserve"> </v>
      </c>
      <c r="H278" s="58" t="str">
        <f t="shared" si="15"/>
        <v xml:space="preserve"> </v>
      </c>
      <c r="I278" s="77" t="str">
        <f t="shared" si="16"/>
        <v xml:space="preserve"> </v>
      </c>
      <c r="J278" s="51" t="str">
        <f>IF(AND($G278&gt;0,$I278&gt;0.0000001,$C$6=1,$I$5&gt;0),$A278," ")</f>
        <v xml:space="preserve"> </v>
      </c>
      <c r="K278" s="51" t="str">
        <f>IF(AND($G278,$I278&gt;0.0000001,$C$6=1,$I$5&gt;0),"…………..."," ")</f>
        <v xml:space="preserve"> </v>
      </c>
    </row>
    <row r="279" spans="1:13" x14ac:dyDescent="0.2">
      <c r="A279" s="71">
        <v>270</v>
      </c>
      <c r="B279" s="39" t="str">
        <f>IF($C$6=1,'3. Input Data'!B285," ")</f>
        <v xml:space="preserve"> </v>
      </c>
      <c r="C279" s="39" t="str">
        <f>IF($C$6=1,'3. Input Data'!C285," ")</f>
        <v xml:space="preserve"> </v>
      </c>
      <c r="D279" s="58" t="str">
        <f>IF($C$6=1,'3a. Skor Data'!D277," ")</f>
        <v xml:space="preserve"> </v>
      </c>
      <c r="E279" s="58" t="str">
        <f>IF($C$6=1,(0.702*'3a. Skor Data'!F277)+'3a. Skor Data'!H277," ")</f>
        <v xml:space="preserve"> </v>
      </c>
      <c r="F279" s="58" t="str">
        <f>IF($C$6=1,(0.471*'3a. Skor Data'!J277)+(0.681*'3a. Skor Data'!L277)+(1*'3a. Skor Data'!N277)+(0.278*'3a. Skor Data'!T277)," ")</f>
        <v xml:space="preserve"> </v>
      </c>
      <c r="G279" s="58" t="str">
        <f t="shared" si="14"/>
        <v xml:space="preserve"> </v>
      </c>
      <c r="H279" s="58" t="str">
        <f t="shared" si="15"/>
        <v xml:space="preserve"> </v>
      </c>
      <c r="I279" s="77" t="str">
        <f t="shared" si="16"/>
        <v xml:space="preserve"> </v>
      </c>
      <c r="L279" s="51" t="str">
        <f>IF(AND($G279&gt;0,$I279&gt;0.0000001,$C$6=1,$I$5&gt;0),$A279," ")</f>
        <v xml:space="preserve"> </v>
      </c>
      <c r="M279" s="51" t="str">
        <f>IF(AND($G279,$I279&gt;0.0000001,$C$6=1,$I$5&gt;0),"…………..."," ")</f>
        <v xml:space="preserve"> </v>
      </c>
    </row>
    <row r="280" spans="1:13" x14ac:dyDescent="0.2">
      <c r="A280" s="71">
        <v>271</v>
      </c>
      <c r="B280" s="39" t="str">
        <f>IF($C$6=1,'3. Input Data'!B286," ")</f>
        <v xml:space="preserve"> </v>
      </c>
      <c r="C280" s="39" t="str">
        <f>IF($C$6=1,'3. Input Data'!C286," ")</f>
        <v xml:space="preserve"> </v>
      </c>
      <c r="D280" s="58" t="str">
        <f>IF($C$6=1,'3a. Skor Data'!D278," ")</f>
        <v xml:space="preserve"> </v>
      </c>
      <c r="E280" s="58" t="str">
        <f>IF($C$6=1,(0.702*'3a. Skor Data'!F278)+'3a. Skor Data'!H278," ")</f>
        <v xml:space="preserve"> </v>
      </c>
      <c r="F280" s="58" t="str">
        <f>IF($C$6=1,(0.471*'3a. Skor Data'!J278)+(0.681*'3a. Skor Data'!L278)+(1*'3a. Skor Data'!N278)+(0.278*'3a. Skor Data'!T278)," ")</f>
        <v xml:space="preserve"> </v>
      </c>
      <c r="G280" s="58" t="str">
        <f t="shared" si="14"/>
        <v xml:space="preserve"> </v>
      </c>
      <c r="H280" s="58" t="str">
        <f t="shared" si="15"/>
        <v xml:space="preserve"> </v>
      </c>
      <c r="I280" s="77" t="str">
        <f t="shared" si="16"/>
        <v xml:space="preserve"> </v>
      </c>
      <c r="J280" s="51" t="str">
        <f>IF(AND($G280&gt;0,$I280&gt;0.0000001,$C$6=1,$I$5&gt;0),$A280," ")</f>
        <v xml:space="preserve"> </v>
      </c>
      <c r="K280" s="51" t="str">
        <f>IF(AND($G280,$I280&gt;0.0000001,$C$6=1,$I$5&gt;0),"…………..."," ")</f>
        <v xml:space="preserve"> </v>
      </c>
    </row>
    <row r="281" spans="1:13" x14ac:dyDescent="0.2">
      <c r="A281" s="71">
        <v>272</v>
      </c>
      <c r="B281" s="39" t="str">
        <f>IF($C$6=1,'3. Input Data'!B287," ")</f>
        <v xml:space="preserve"> </v>
      </c>
      <c r="C281" s="39" t="str">
        <f>IF($C$6=1,'3. Input Data'!C287," ")</f>
        <v xml:space="preserve"> </v>
      </c>
      <c r="D281" s="58" t="str">
        <f>IF($C$6=1,'3a. Skor Data'!D279," ")</f>
        <v xml:space="preserve"> </v>
      </c>
      <c r="E281" s="58" t="str">
        <f>IF($C$6=1,(0.702*'3a. Skor Data'!F279)+'3a. Skor Data'!H279," ")</f>
        <v xml:space="preserve"> </v>
      </c>
      <c r="F281" s="58" t="str">
        <f>IF($C$6=1,(0.471*'3a. Skor Data'!J279)+(0.681*'3a. Skor Data'!L279)+(1*'3a. Skor Data'!N279)+(0.278*'3a. Skor Data'!T279)," ")</f>
        <v xml:space="preserve"> </v>
      </c>
      <c r="G281" s="58" t="str">
        <f t="shared" si="14"/>
        <v xml:space="preserve"> </v>
      </c>
      <c r="H281" s="58" t="str">
        <f t="shared" si="15"/>
        <v xml:space="preserve"> </v>
      </c>
      <c r="I281" s="77" t="str">
        <f t="shared" si="16"/>
        <v xml:space="preserve"> </v>
      </c>
      <c r="L281" s="51" t="str">
        <f>IF(AND($G281&gt;0,$I281&gt;0.0000001,$C$6=1,$I$5&gt;0),$A281," ")</f>
        <v xml:space="preserve"> </v>
      </c>
      <c r="M281" s="51" t="str">
        <f>IF(AND($G281,$I281&gt;0.0000001,$C$6=1,$I$5&gt;0),"…………..."," ")</f>
        <v xml:space="preserve"> </v>
      </c>
    </row>
    <row r="282" spans="1:13" x14ac:dyDescent="0.2">
      <c r="A282" s="71">
        <v>273</v>
      </c>
      <c r="B282" s="39" t="str">
        <f>IF($C$6=1,'3. Input Data'!B288," ")</f>
        <v xml:space="preserve"> </v>
      </c>
      <c r="C282" s="39" t="str">
        <f>IF($C$6=1,'3. Input Data'!C288," ")</f>
        <v xml:space="preserve"> </v>
      </c>
      <c r="D282" s="58" t="str">
        <f>IF($C$6=1,'3a. Skor Data'!D280," ")</f>
        <v xml:space="preserve"> </v>
      </c>
      <c r="E282" s="58" t="str">
        <f>IF($C$6=1,(0.702*'3a. Skor Data'!F280)+'3a. Skor Data'!H280," ")</f>
        <v xml:space="preserve"> </v>
      </c>
      <c r="F282" s="58" t="str">
        <f>IF($C$6=1,(0.471*'3a. Skor Data'!J280)+(0.681*'3a. Skor Data'!L280)+(1*'3a. Skor Data'!N280)+(0.278*'3a. Skor Data'!T280)," ")</f>
        <v xml:space="preserve"> </v>
      </c>
      <c r="G282" s="58" t="str">
        <f t="shared" si="14"/>
        <v xml:space="preserve"> </v>
      </c>
      <c r="H282" s="58" t="str">
        <f t="shared" si="15"/>
        <v xml:space="preserve"> </v>
      </c>
      <c r="I282" s="77" t="str">
        <f t="shared" si="16"/>
        <v xml:space="preserve"> </v>
      </c>
      <c r="J282" s="51" t="str">
        <f>IF(AND($G282&gt;0,$I282&gt;0.0000001,$C$6=1,$I$5&gt;0),$A282," ")</f>
        <v xml:space="preserve"> </v>
      </c>
      <c r="K282" s="51" t="str">
        <f>IF(AND($G282,$I282&gt;0.0000001,$C$6=1,$I$5&gt;0),"…………..."," ")</f>
        <v xml:space="preserve"> </v>
      </c>
    </row>
    <row r="283" spans="1:13" x14ac:dyDescent="0.2">
      <c r="A283" s="71">
        <v>274</v>
      </c>
      <c r="B283" s="39" t="str">
        <f>IF($C$6=1,'3. Input Data'!B289," ")</f>
        <v xml:space="preserve"> </v>
      </c>
      <c r="C283" s="39" t="str">
        <f>IF($C$6=1,'3. Input Data'!C289," ")</f>
        <v xml:space="preserve"> </v>
      </c>
      <c r="D283" s="58" t="str">
        <f>IF($C$6=1,'3a. Skor Data'!D281," ")</f>
        <v xml:space="preserve"> </v>
      </c>
      <c r="E283" s="58" t="str">
        <f>IF($C$6=1,(0.702*'3a. Skor Data'!F281)+'3a. Skor Data'!H281," ")</f>
        <v xml:space="preserve"> </v>
      </c>
      <c r="F283" s="58" t="str">
        <f>IF($C$6=1,(0.471*'3a. Skor Data'!J281)+(0.681*'3a. Skor Data'!L281)+(1*'3a. Skor Data'!N281)+(0.278*'3a. Skor Data'!T281)," ")</f>
        <v xml:space="preserve"> </v>
      </c>
      <c r="G283" s="58" t="str">
        <f t="shared" si="14"/>
        <v xml:space="preserve"> </v>
      </c>
      <c r="H283" s="58" t="str">
        <f t="shared" si="15"/>
        <v xml:space="preserve"> </v>
      </c>
      <c r="I283" s="77" t="str">
        <f t="shared" si="16"/>
        <v xml:space="preserve"> </v>
      </c>
      <c r="L283" s="51" t="str">
        <f>IF(AND($G283&gt;0,$I283&gt;0.0000001,$C$6=1,$I$5&gt;0),$A283," ")</f>
        <v xml:space="preserve"> </v>
      </c>
      <c r="M283" s="51" t="str">
        <f>IF(AND($G283,$I283&gt;0.0000001,$C$6=1,$I$5&gt;0),"…………..."," ")</f>
        <v xml:space="preserve"> </v>
      </c>
    </row>
    <row r="284" spans="1:13" x14ac:dyDescent="0.2">
      <c r="A284" s="71">
        <v>275</v>
      </c>
      <c r="B284" s="39" t="str">
        <f>IF($C$6=1,'3. Input Data'!B290," ")</f>
        <v xml:space="preserve"> </v>
      </c>
      <c r="C284" s="39" t="str">
        <f>IF($C$6=1,'3. Input Data'!C290," ")</f>
        <v xml:space="preserve"> </v>
      </c>
      <c r="D284" s="58" t="str">
        <f>IF($C$6=1,'3a. Skor Data'!D282," ")</f>
        <v xml:space="preserve"> </v>
      </c>
      <c r="E284" s="58" t="str">
        <f>IF($C$6=1,(0.702*'3a. Skor Data'!F282)+'3a. Skor Data'!H282," ")</f>
        <v xml:space="preserve"> </v>
      </c>
      <c r="F284" s="58" t="str">
        <f>IF($C$6=1,(0.471*'3a. Skor Data'!J282)+(0.681*'3a. Skor Data'!L282)+(1*'3a. Skor Data'!N282)+(0.278*'3a. Skor Data'!T282)," ")</f>
        <v xml:space="preserve"> </v>
      </c>
      <c r="G284" s="58" t="str">
        <f t="shared" si="14"/>
        <v xml:space="preserve"> </v>
      </c>
      <c r="H284" s="58" t="str">
        <f t="shared" si="15"/>
        <v xml:space="preserve"> </v>
      </c>
      <c r="I284" s="77" t="str">
        <f t="shared" si="16"/>
        <v xml:space="preserve"> </v>
      </c>
      <c r="J284" s="51" t="str">
        <f>IF(AND($G284&gt;0,$I284&gt;0.0000001,$C$6=1,$I$5&gt;0),$A284," ")</f>
        <v xml:space="preserve"> </v>
      </c>
      <c r="K284" s="51" t="str">
        <f>IF(AND($G284,$I284&gt;0.0000001,$C$6=1,$I$5&gt;0),"…………..."," ")</f>
        <v xml:space="preserve"> </v>
      </c>
    </row>
    <row r="285" spans="1:13" x14ac:dyDescent="0.2">
      <c r="A285" s="71">
        <v>276</v>
      </c>
      <c r="B285" s="39" t="str">
        <f>IF($C$6=1,'3. Input Data'!B291," ")</f>
        <v xml:space="preserve"> </v>
      </c>
      <c r="C285" s="39" t="str">
        <f>IF($C$6=1,'3. Input Data'!C291," ")</f>
        <v xml:space="preserve"> </v>
      </c>
      <c r="D285" s="58" t="str">
        <f>IF($C$6=1,'3a. Skor Data'!D283," ")</f>
        <v xml:space="preserve"> </v>
      </c>
      <c r="E285" s="58" t="str">
        <f>IF($C$6=1,(0.702*'3a. Skor Data'!F283)+'3a. Skor Data'!H283," ")</f>
        <v xml:space="preserve"> </v>
      </c>
      <c r="F285" s="58" t="str">
        <f>IF($C$6=1,(0.471*'3a. Skor Data'!J283)+(0.681*'3a. Skor Data'!L283)+(1*'3a. Skor Data'!N283)+(0.278*'3a. Skor Data'!T283)," ")</f>
        <v xml:space="preserve"> </v>
      </c>
      <c r="G285" s="58" t="str">
        <f t="shared" si="14"/>
        <v xml:space="preserve"> </v>
      </c>
      <c r="H285" s="58" t="str">
        <f t="shared" si="15"/>
        <v xml:space="preserve"> </v>
      </c>
      <c r="I285" s="77" t="str">
        <f t="shared" si="16"/>
        <v xml:space="preserve"> </v>
      </c>
      <c r="L285" s="51" t="str">
        <f>IF(AND($G285&gt;0,$I285&gt;0.0000001,$C$6=1,$I$5&gt;0),$A285," ")</f>
        <v xml:space="preserve"> </v>
      </c>
      <c r="M285" s="51" t="str">
        <f>IF(AND($G285,$I285&gt;0.0000001,$C$6=1,$I$5&gt;0),"…………..."," ")</f>
        <v xml:space="preserve"> </v>
      </c>
    </row>
    <row r="286" spans="1:13" x14ac:dyDescent="0.2">
      <c r="A286" s="71">
        <v>277</v>
      </c>
      <c r="B286" s="39" t="str">
        <f>IF($C$6=1,'3. Input Data'!B292," ")</f>
        <v xml:space="preserve"> </v>
      </c>
      <c r="C286" s="39" t="str">
        <f>IF($C$6=1,'3. Input Data'!C292," ")</f>
        <v xml:space="preserve"> </v>
      </c>
      <c r="D286" s="58" t="str">
        <f>IF($C$6=1,'3a. Skor Data'!D284," ")</f>
        <v xml:space="preserve"> </v>
      </c>
      <c r="E286" s="58" t="str">
        <f>IF($C$6=1,(0.702*'3a. Skor Data'!F284)+'3a. Skor Data'!H284," ")</f>
        <v xml:space="preserve"> </v>
      </c>
      <c r="F286" s="58" t="str">
        <f>IF($C$6=1,(0.471*'3a. Skor Data'!J284)+(0.681*'3a. Skor Data'!L284)+(1*'3a. Skor Data'!N284)+(0.278*'3a. Skor Data'!T284)," ")</f>
        <v xml:space="preserve"> </v>
      </c>
      <c r="G286" s="58" t="str">
        <f t="shared" si="14"/>
        <v xml:space="preserve"> </v>
      </c>
      <c r="H286" s="58" t="str">
        <f t="shared" si="15"/>
        <v xml:space="preserve"> </v>
      </c>
      <c r="I286" s="77" t="str">
        <f t="shared" si="16"/>
        <v xml:space="preserve"> </v>
      </c>
      <c r="J286" s="51" t="str">
        <f>IF(AND($G286&gt;0,$I286&gt;0.0000001,$C$6=1,$I$5&gt;0),$A286," ")</f>
        <v xml:space="preserve"> </v>
      </c>
      <c r="K286" s="51" t="str">
        <f>IF(AND($G286,$I286&gt;0.0000001,$C$6=1,$I$5&gt;0),"…………..."," ")</f>
        <v xml:space="preserve"> </v>
      </c>
    </row>
    <row r="287" spans="1:13" x14ac:dyDescent="0.2">
      <c r="A287" s="71">
        <v>278</v>
      </c>
      <c r="B287" s="39" t="str">
        <f>IF($C$6=1,'3. Input Data'!B293," ")</f>
        <v xml:space="preserve"> </v>
      </c>
      <c r="C287" s="39" t="str">
        <f>IF($C$6=1,'3. Input Data'!C293," ")</f>
        <v xml:space="preserve"> </v>
      </c>
      <c r="D287" s="58" t="str">
        <f>IF($C$6=1,'3a. Skor Data'!D285," ")</f>
        <v xml:space="preserve"> </v>
      </c>
      <c r="E287" s="58" t="str">
        <f>IF($C$6=1,(0.702*'3a. Skor Data'!F285)+'3a. Skor Data'!H285," ")</f>
        <v xml:space="preserve"> </v>
      </c>
      <c r="F287" s="58" t="str">
        <f>IF($C$6=1,(0.471*'3a. Skor Data'!J285)+(0.681*'3a. Skor Data'!L285)+(1*'3a. Skor Data'!N285)+(0.278*'3a. Skor Data'!T285)," ")</f>
        <v xml:space="preserve"> </v>
      </c>
      <c r="G287" s="58" t="str">
        <f t="shared" si="14"/>
        <v xml:space="preserve"> </v>
      </c>
      <c r="H287" s="58" t="str">
        <f t="shared" si="15"/>
        <v xml:space="preserve"> </v>
      </c>
      <c r="I287" s="77" t="str">
        <f t="shared" si="16"/>
        <v xml:space="preserve"> </v>
      </c>
      <c r="L287" s="51" t="str">
        <f>IF(AND($G287&gt;0,$I287&gt;0.0000001,$C$6=1,$I$5&gt;0),$A287," ")</f>
        <v xml:space="preserve"> </v>
      </c>
      <c r="M287" s="51" t="str">
        <f>IF(AND($G287,$I287&gt;0.0000001,$C$6=1,$I$5&gt;0),"…………..."," ")</f>
        <v xml:space="preserve"> </v>
      </c>
    </row>
    <row r="288" spans="1:13" x14ac:dyDescent="0.2">
      <c r="A288" s="71">
        <v>279</v>
      </c>
      <c r="B288" s="39" t="str">
        <f>IF($C$6=1,'3. Input Data'!B294," ")</f>
        <v xml:space="preserve"> </v>
      </c>
      <c r="C288" s="39" t="str">
        <f>IF($C$6=1,'3. Input Data'!C294," ")</f>
        <v xml:space="preserve"> </v>
      </c>
      <c r="D288" s="58" t="str">
        <f>IF($C$6=1,'3a. Skor Data'!D286," ")</f>
        <v xml:space="preserve"> </v>
      </c>
      <c r="E288" s="58" t="str">
        <f>IF($C$6=1,(0.702*'3a. Skor Data'!F286)+'3a. Skor Data'!H286," ")</f>
        <v xml:space="preserve"> </v>
      </c>
      <c r="F288" s="58" t="str">
        <f>IF($C$6=1,(0.471*'3a. Skor Data'!J286)+(0.681*'3a. Skor Data'!L286)+(1*'3a. Skor Data'!N286)+(0.278*'3a. Skor Data'!T286)," ")</f>
        <v xml:space="preserve"> </v>
      </c>
      <c r="G288" s="58" t="str">
        <f t="shared" si="14"/>
        <v xml:space="preserve"> </v>
      </c>
      <c r="H288" s="58" t="str">
        <f t="shared" si="15"/>
        <v xml:space="preserve"> </v>
      </c>
      <c r="I288" s="77" t="str">
        <f t="shared" si="16"/>
        <v xml:space="preserve"> </v>
      </c>
      <c r="J288" s="51" t="str">
        <f>IF(AND($G288&gt;0,$I288&gt;0.0000001,$C$6=1,$I$5&gt;0),$A288," ")</f>
        <v xml:space="preserve"> </v>
      </c>
      <c r="K288" s="51" t="str">
        <f>IF(AND($G288,$I288&gt;0.0000001,$C$6=1,$I$5&gt;0),"…………..."," ")</f>
        <v xml:space="preserve"> </v>
      </c>
    </row>
    <row r="289" spans="1:13" x14ac:dyDescent="0.2">
      <c r="A289" s="71">
        <v>280</v>
      </c>
      <c r="B289" s="39" t="str">
        <f>IF($C$6=1,'3. Input Data'!B295," ")</f>
        <v xml:space="preserve"> </v>
      </c>
      <c r="C289" s="39" t="str">
        <f>IF($C$6=1,'3. Input Data'!C295," ")</f>
        <v xml:space="preserve"> </v>
      </c>
      <c r="D289" s="58" t="str">
        <f>IF($C$6=1,'3a. Skor Data'!D287," ")</f>
        <v xml:space="preserve"> </v>
      </c>
      <c r="E289" s="58" t="str">
        <f>IF($C$6=1,(0.702*'3a. Skor Data'!F287)+'3a. Skor Data'!H287," ")</f>
        <v xml:space="preserve"> </v>
      </c>
      <c r="F289" s="58" t="str">
        <f>IF($C$6=1,(0.471*'3a. Skor Data'!J287)+(0.681*'3a. Skor Data'!L287)+(1*'3a. Skor Data'!N287)+(0.278*'3a. Skor Data'!T287)," ")</f>
        <v xml:space="preserve"> </v>
      </c>
      <c r="G289" s="58" t="str">
        <f t="shared" si="14"/>
        <v xml:space="preserve"> </v>
      </c>
      <c r="H289" s="58" t="str">
        <f t="shared" si="15"/>
        <v xml:space="preserve"> </v>
      </c>
      <c r="I289" s="77" t="str">
        <f t="shared" si="16"/>
        <v xml:space="preserve"> </v>
      </c>
      <c r="L289" s="51" t="str">
        <f>IF(AND($G289&gt;0,$I289&gt;0.0000001,$C$6=1,$I$5&gt;0),$A289," ")</f>
        <v xml:space="preserve"> </v>
      </c>
      <c r="M289" s="51" t="str">
        <f>IF(AND($G289,$I289&gt;0.0000001,$C$6=1,$I$5&gt;0),"…………..."," ")</f>
        <v xml:space="preserve"> </v>
      </c>
    </row>
    <row r="290" spans="1:13" x14ac:dyDescent="0.2">
      <c r="A290" s="71">
        <v>281</v>
      </c>
      <c r="B290" s="39" t="str">
        <f>IF($C$6=1,'3. Input Data'!B296," ")</f>
        <v xml:space="preserve"> </v>
      </c>
      <c r="C290" s="39" t="str">
        <f>IF($C$6=1,'3. Input Data'!C296," ")</f>
        <v xml:space="preserve"> </v>
      </c>
      <c r="D290" s="58" t="str">
        <f>IF($C$6=1,'3a. Skor Data'!D288," ")</f>
        <v xml:space="preserve"> </v>
      </c>
      <c r="E290" s="58" t="str">
        <f>IF($C$6=1,(0.702*'3a. Skor Data'!F288)+'3a. Skor Data'!H288," ")</f>
        <v xml:space="preserve"> </v>
      </c>
      <c r="F290" s="58" t="str">
        <f>IF($C$6=1,(0.471*'3a. Skor Data'!J288)+(0.681*'3a. Skor Data'!L288)+(1*'3a. Skor Data'!N288)+(0.278*'3a. Skor Data'!T288)," ")</f>
        <v xml:space="preserve"> </v>
      </c>
      <c r="G290" s="58" t="str">
        <f t="shared" si="14"/>
        <v xml:space="preserve"> </v>
      </c>
      <c r="H290" s="58" t="str">
        <f t="shared" si="15"/>
        <v xml:space="preserve"> </v>
      </c>
      <c r="I290" s="77" t="str">
        <f t="shared" si="16"/>
        <v xml:space="preserve"> </v>
      </c>
      <c r="J290" s="51" t="str">
        <f>IF(AND($G290&gt;0,$I290&gt;0.0000001,$C$6=1,$I$5&gt;0),$A290," ")</f>
        <v xml:space="preserve"> </v>
      </c>
      <c r="K290" s="51" t="str">
        <f>IF(AND($G290,$I290&gt;0.0000001,$C$6=1,$I$5&gt;0),"…………..."," ")</f>
        <v xml:space="preserve"> </v>
      </c>
    </row>
    <row r="291" spans="1:13" x14ac:dyDescent="0.2">
      <c r="A291" s="71">
        <v>282</v>
      </c>
      <c r="B291" s="39" t="str">
        <f>IF($C$6=1,'3. Input Data'!B297," ")</f>
        <v xml:space="preserve"> </v>
      </c>
      <c r="C291" s="39" t="str">
        <f>IF($C$6=1,'3. Input Data'!C297," ")</f>
        <v xml:space="preserve"> </v>
      </c>
      <c r="D291" s="58" t="str">
        <f>IF($C$6=1,'3a. Skor Data'!D289," ")</f>
        <v xml:space="preserve"> </v>
      </c>
      <c r="E291" s="58" t="str">
        <f>IF($C$6=1,(0.702*'3a. Skor Data'!F289)+'3a. Skor Data'!H289," ")</f>
        <v xml:space="preserve"> </v>
      </c>
      <c r="F291" s="58" t="str">
        <f>IF($C$6=1,(0.471*'3a. Skor Data'!J289)+(0.681*'3a. Skor Data'!L289)+(1*'3a. Skor Data'!N289)+(0.278*'3a. Skor Data'!T289)," ")</f>
        <v xml:space="preserve"> </v>
      </c>
      <c r="G291" s="58" t="str">
        <f t="shared" si="14"/>
        <v xml:space="preserve"> </v>
      </c>
      <c r="H291" s="58" t="str">
        <f t="shared" si="15"/>
        <v xml:space="preserve"> </v>
      </c>
      <c r="I291" s="77" t="str">
        <f t="shared" si="16"/>
        <v xml:space="preserve"> </v>
      </c>
      <c r="L291" s="51" t="str">
        <f>IF(AND($G291&gt;0,$I291&gt;0.0000001,$C$6=1,$I$5&gt;0),$A291," ")</f>
        <v xml:space="preserve"> </v>
      </c>
      <c r="M291" s="51" t="str">
        <f>IF(AND($G291,$I291&gt;0.0000001,$C$6=1,$I$5&gt;0),"…………..."," ")</f>
        <v xml:space="preserve"> </v>
      </c>
    </row>
    <row r="292" spans="1:13" x14ac:dyDescent="0.2">
      <c r="A292" s="71">
        <v>283</v>
      </c>
      <c r="B292" s="39" t="str">
        <f>IF($C$6=1,'3. Input Data'!B298," ")</f>
        <v xml:space="preserve"> </v>
      </c>
      <c r="C292" s="39" t="str">
        <f>IF($C$6=1,'3. Input Data'!C298," ")</f>
        <v xml:space="preserve"> </v>
      </c>
      <c r="D292" s="58" t="str">
        <f>IF($C$6=1,'3a. Skor Data'!D290," ")</f>
        <v xml:space="preserve"> </v>
      </c>
      <c r="E292" s="58" t="str">
        <f>IF($C$6=1,(0.702*'3a. Skor Data'!F290)+'3a. Skor Data'!H290," ")</f>
        <v xml:space="preserve"> </v>
      </c>
      <c r="F292" s="58" t="str">
        <f>IF($C$6=1,(0.471*'3a. Skor Data'!J290)+(0.681*'3a. Skor Data'!L290)+(1*'3a. Skor Data'!N290)+(0.278*'3a. Skor Data'!T290)," ")</f>
        <v xml:space="preserve"> </v>
      </c>
      <c r="G292" s="58" t="str">
        <f t="shared" si="14"/>
        <v xml:space="preserve"> </v>
      </c>
      <c r="H292" s="58" t="str">
        <f t="shared" si="15"/>
        <v xml:space="preserve"> </v>
      </c>
      <c r="I292" s="77" t="str">
        <f t="shared" si="16"/>
        <v xml:space="preserve"> </v>
      </c>
      <c r="J292" s="51" t="str">
        <f>IF(AND($G292&gt;0,$I292&gt;0.0000001,$C$6=1,$I$5&gt;0),$A292," ")</f>
        <v xml:space="preserve"> </v>
      </c>
      <c r="K292" s="51" t="str">
        <f>IF(AND($G292,$I292&gt;0.0000001,$C$6=1,$I$5&gt;0),"…………..."," ")</f>
        <v xml:space="preserve"> </v>
      </c>
    </row>
    <row r="293" spans="1:13" x14ac:dyDescent="0.2">
      <c r="A293" s="71">
        <v>284</v>
      </c>
      <c r="B293" s="39" t="str">
        <f>IF($C$6=1,'3. Input Data'!B299," ")</f>
        <v xml:space="preserve"> </v>
      </c>
      <c r="C293" s="39" t="str">
        <f>IF($C$6=1,'3. Input Data'!C299," ")</f>
        <v xml:space="preserve"> </v>
      </c>
      <c r="D293" s="58" t="str">
        <f>IF($C$6=1,'3a. Skor Data'!D291," ")</f>
        <v xml:space="preserve"> </v>
      </c>
      <c r="E293" s="58" t="str">
        <f>IF($C$6=1,(0.702*'3a. Skor Data'!F291)+'3a. Skor Data'!H291," ")</f>
        <v xml:space="preserve"> </v>
      </c>
      <c r="F293" s="58" t="str">
        <f>IF($C$6=1,(0.471*'3a. Skor Data'!J291)+(0.681*'3a. Skor Data'!L291)+(1*'3a. Skor Data'!N291)+(0.278*'3a. Skor Data'!T291)," ")</f>
        <v xml:space="preserve"> </v>
      </c>
      <c r="G293" s="58" t="str">
        <f t="shared" si="14"/>
        <v xml:space="preserve"> </v>
      </c>
      <c r="H293" s="58" t="str">
        <f t="shared" si="15"/>
        <v xml:space="preserve"> </v>
      </c>
      <c r="I293" s="77" t="str">
        <f t="shared" si="16"/>
        <v xml:space="preserve"> </v>
      </c>
      <c r="L293" s="51" t="str">
        <f>IF(AND($G293&gt;0,$I293&gt;0.0000001,$C$6=1,$I$5&gt;0),$A293," ")</f>
        <v xml:space="preserve"> </v>
      </c>
      <c r="M293" s="51" t="str">
        <f>IF(AND($G293,$I293&gt;0.0000001,$C$6=1,$I$5&gt;0),"…………..."," ")</f>
        <v xml:space="preserve"> </v>
      </c>
    </row>
    <row r="294" spans="1:13" x14ac:dyDescent="0.2">
      <c r="A294" s="71">
        <v>285</v>
      </c>
      <c r="B294" s="39" t="str">
        <f>IF($C$6=1,'3. Input Data'!B300," ")</f>
        <v xml:space="preserve"> </v>
      </c>
      <c r="C294" s="39" t="str">
        <f>IF($C$6=1,'3. Input Data'!C300," ")</f>
        <v xml:space="preserve"> </v>
      </c>
      <c r="D294" s="58" t="str">
        <f>IF($C$6=1,'3a. Skor Data'!D292," ")</f>
        <v xml:space="preserve"> </v>
      </c>
      <c r="E294" s="58" t="str">
        <f>IF($C$6=1,(0.702*'3a. Skor Data'!F292)+'3a. Skor Data'!H292," ")</f>
        <v xml:space="preserve"> </v>
      </c>
      <c r="F294" s="58" t="str">
        <f>IF($C$6=1,(0.471*'3a. Skor Data'!J292)+(0.681*'3a. Skor Data'!L292)+(1*'3a. Skor Data'!N292)+(0.278*'3a. Skor Data'!T292)," ")</f>
        <v xml:space="preserve"> </v>
      </c>
      <c r="G294" s="58" t="str">
        <f t="shared" si="14"/>
        <v xml:space="preserve"> </v>
      </c>
      <c r="H294" s="58" t="str">
        <f t="shared" si="15"/>
        <v xml:space="preserve"> </v>
      </c>
      <c r="I294" s="77" t="str">
        <f t="shared" si="16"/>
        <v xml:space="preserve"> </v>
      </c>
      <c r="J294" s="51" t="str">
        <f>IF(AND($G294&gt;0,$I294&gt;0.0000001,$C$6=1,$I$5&gt;0),$A294," ")</f>
        <v xml:space="preserve"> </v>
      </c>
      <c r="K294" s="51" t="str">
        <f>IF(AND($G294,$I294&gt;0.0000001,$C$6=1,$I$5&gt;0),"…………..."," ")</f>
        <v xml:space="preserve"> </v>
      </c>
    </row>
    <row r="295" spans="1:13" x14ac:dyDescent="0.2">
      <c r="A295" s="71">
        <v>286</v>
      </c>
      <c r="B295" s="39" t="str">
        <f>IF($C$6=1,'3. Input Data'!B301," ")</f>
        <v xml:space="preserve"> </v>
      </c>
      <c r="C295" s="39" t="str">
        <f>IF($C$6=1,'3. Input Data'!C301," ")</f>
        <v xml:space="preserve"> </v>
      </c>
      <c r="D295" s="58" t="str">
        <f>IF($C$6=1,'3a. Skor Data'!D293," ")</f>
        <v xml:space="preserve"> </v>
      </c>
      <c r="E295" s="58" t="str">
        <f>IF($C$6=1,(0.702*'3a. Skor Data'!F293)+'3a. Skor Data'!H293," ")</f>
        <v xml:space="preserve"> </v>
      </c>
      <c r="F295" s="58" t="str">
        <f>IF($C$6=1,(0.471*'3a. Skor Data'!J293)+(0.681*'3a. Skor Data'!L293)+(1*'3a. Skor Data'!N293)+(0.278*'3a. Skor Data'!T293)," ")</f>
        <v xml:space="preserve"> </v>
      </c>
      <c r="G295" s="58" t="str">
        <f t="shared" si="14"/>
        <v xml:space="preserve"> </v>
      </c>
      <c r="H295" s="58" t="str">
        <f t="shared" si="15"/>
        <v xml:space="preserve"> </v>
      </c>
      <c r="I295" s="77" t="str">
        <f t="shared" si="16"/>
        <v xml:space="preserve"> </v>
      </c>
      <c r="L295" s="51" t="str">
        <f>IF(AND($G295&gt;0,$I295&gt;0.0000001,$C$6=1,$I$5&gt;0),$A295," ")</f>
        <v xml:space="preserve"> </v>
      </c>
      <c r="M295" s="51" t="str">
        <f>IF(AND($G295,$I295&gt;0.0000001,$C$6=1,$I$5&gt;0),"…………..."," ")</f>
        <v xml:space="preserve"> </v>
      </c>
    </row>
    <row r="296" spans="1:13" x14ac:dyDescent="0.2">
      <c r="A296" s="71">
        <v>287</v>
      </c>
      <c r="B296" s="39" t="str">
        <f>IF($C$6=1,'3. Input Data'!B302," ")</f>
        <v xml:space="preserve"> </v>
      </c>
      <c r="C296" s="39" t="str">
        <f>IF($C$6=1,'3. Input Data'!C302," ")</f>
        <v xml:space="preserve"> </v>
      </c>
      <c r="D296" s="58" t="str">
        <f>IF($C$6=1,'3a. Skor Data'!D294," ")</f>
        <v xml:space="preserve"> </v>
      </c>
      <c r="E296" s="58" t="str">
        <f>IF($C$6=1,(0.702*'3a. Skor Data'!F294)+'3a. Skor Data'!H294," ")</f>
        <v xml:space="preserve"> </v>
      </c>
      <c r="F296" s="58" t="str">
        <f>IF($C$6=1,(0.471*'3a. Skor Data'!J294)+(0.681*'3a. Skor Data'!L294)+(1*'3a. Skor Data'!N294)+(0.278*'3a. Skor Data'!T294)," ")</f>
        <v xml:space="preserve"> </v>
      </c>
      <c r="G296" s="58" t="str">
        <f t="shared" si="14"/>
        <v xml:space="preserve"> </v>
      </c>
      <c r="H296" s="58" t="str">
        <f t="shared" si="15"/>
        <v xml:space="preserve"> </v>
      </c>
      <c r="I296" s="77" t="str">
        <f t="shared" si="16"/>
        <v xml:space="preserve"> </v>
      </c>
      <c r="J296" s="51" t="str">
        <f>IF(AND($G296&gt;0,$I296&gt;0.0000001,$C$6=1,$I$5&gt;0),$A296," ")</f>
        <v xml:space="preserve"> </v>
      </c>
      <c r="K296" s="51" t="str">
        <f>IF(AND($G296,$I296&gt;0.0000001,$C$6=1,$I$5&gt;0),"…………..."," ")</f>
        <v xml:space="preserve"> </v>
      </c>
    </row>
    <row r="297" spans="1:13" x14ac:dyDescent="0.2">
      <c r="A297" s="71">
        <v>288</v>
      </c>
      <c r="B297" s="39" t="str">
        <f>IF($C$6=1,'3. Input Data'!B303," ")</f>
        <v xml:space="preserve"> </v>
      </c>
      <c r="C297" s="39" t="str">
        <f>IF($C$6=1,'3. Input Data'!C303," ")</f>
        <v xml:space="preserve"> </v>
      </c>
      <c r="D297" s="58" t="str">
        <f>IF($C$6=1,'3a. Skor Data'!D295," ")</f>
        <v xml:space="preserve"> </v>
      </c>
      <c r="E297" s="58" t="str">
        <f>IF($C$6=1,(0.702*'3a. Skor Data'!F295)+'3a. Skor Data'!H295," ")</f>
        <v xml:space="preserve"> </v>
      </c>
      <c r="F297" s="58" t="str">
        <f>IF($C$6=1,(0.471*'3a. Skor Data'!J295)+(0.681*'3a. Skor Data'!L295)+(1*'3a. Skor Data'!N295)+(0.278*'3a. Skor Data'!T295)," ")</f>
        <v xml:space="preserve"> </v>
      </c>
      <c r="G297" s="58" t="str">
        <f t="shared" si="14"/>
        <v xml:space="preserve"> </v>
      </c>
      <c r="H297" s="58" t="str">
        <f t="shared" si="15"/>
        <v xml:space="preserve"> </v>
      </c>
      <c r="I297" s="77" t="str">
        <f t="shared" si="16"/>
        <v xml:space="preserve"> </v>
      </c>
      <c r="L297" s="51" t="str">
        <f>IF(AND($G297&gt;0,$I297&gt;0.0000001,$C$6=1,$I$5&gt;0),$A297," ")</f>
        <v xml:space="preserve"> </v>
      </c>
      <c r="M297" s="51" t="str">
        <f>IF(AND($G297,$I297&gt;0.0000001,$C$6=1,$I$5&gt;0),"…………..."," ")</f>
        <v xml:space="preserve"> </v>
      </c>
    </row>
    <row r="298" spans="1:13" x14ac:dyDescent="0.2">
      <c r="A298" s="71">
        <v>289</v>
      </c>
      <c r="B298" s="39" t="str">
        <f>IF($C$6=1,'3. Input Data'!B304," ")</f>
        <v xml:space="preserve"> </v>
      </c>
      <c r="C298" s="39" t="str">
        <f>IF($C$6=1,'3. Input Data'!C304," ")</f>
        <v xml:space="preserve"> </v>
      </c>
      <c r="D298" s="58" t="str">
        <f>IF($C$6=1,'3a. Skor Data'!D296," ")</f>
        <v xml:space="preserve"> </v>
      </c>
      <c r="E298" s="58" t="str">
        <f>IF($C$6=1,(0.702*'3a. Skor Data'!F296)+'3a. Skor Data'!H296," ")</f>
        <v xml:space="preserve"> </v>
      </c>
      <c r="F298" s="58" t="str">
        <f>IF($C$6=1,(0.471*'3a. Skor Data'!J296)+(0.681*'3a. Skor Data'!L296)+(1*'3a. Skor Data'!N296)+(0.278*'3a. Skor Data'!T296)," ")</f>
        <v xml:space="preserve"> </v>
      </c>
      <c r="G298" s="58" t="str">
        <f t="shared" si="14"/>
        <v xml:space="preserve"> </v>
      </c>
      <c r="H298" s="58" t="str">
        <f t="shared" si="15"/>
        <v xml:space="preserve"> </v>
      </c>
      <c r="I298" s="77" t="str">
        <f t="shared" si="16"/>
        <v xml:space="preserve"> </v>
      </c>
      <c r="J298" s="51" t="str">
        <f>IF(AND($G298&gt;0,$I298&gt;0.0000001,$C$6=1,$I$5&gt;0),$A298," ")</f>
        <v xml:space="preserve"> </v>
      </c>
      <c r="K298" s="51" t="str">
        <f>IF(AND($G298,$I298&gt;0.0000001,$C$6=1,$I$5&gt;0),"…………..."," ")</f>
        <v xml:space="preserve"> </v>
      </c>
    </row>
    <row r="299" spans="1:13" x14ac:dyDescent="0.2">
      <c r="A299" s="71">
        <v>290</v>
      </c>
      <c r="B299" s="39" t="str">
        <f>IF($C$6=1,'3. Input Data'!B305," ")</f>
        <v xml:space="preserve"> </v>
      </c>
      <c r="C299" s="39" t="str">
        <f>IF($C$6=1,'3. Input Data'!C305," ")</f>
        <v xml:space="preserve"> </v>
      </c>
      <c r="D299" s="58" t="str">
        <f>IF($C$6=1,'3a. Skor Data'!D297," ")</f>
        <v xml:space="preserve"> </v>
      </c>
      <c r="E299" s="58" t="str">
        <f>IF($C$6=1,(0.702*'3a. Skor Data'!F297)+'3a. Skor Data'!H297," ")</f>
        <v xml:space="preserve"> </v>
      </c>
      <c r="F299" s="58" t="str">
        <f>IF($C$6=1,(0.471*'3a. Skor Data'!J297)+(0.681*'3a. Skor Data'!L297)+(1*'3a. Skor Data'!N297)+(0.278*'3a. Skor Data'!T297)," ")</f>
        <v xml:space="preserve"> </v>
      </c>
      <c r="G299" s="58" t="str">
        <f t="shared" si="14"/>
        <v xml:space="preserve"> </v>
      </c>
      <c r="H299" s="58" t="str">
        <f t="shared" si="15"/>
        <v xml:space="preserve"> </v>
      </c>
      <c r="I299" s="77" t="str">
        <f t="shared" si="16"/>
        <v xml:space="preserve"> </v>
      </c>
      <c r="L299" s="51" t="str">
        <f>IF(AND($G299&gt;0,$I299&gt;0.0000001,$C$6=1,$I$5&gt;0),$A299," ")</f>
        <v xml:space="preserve"> </v>
      </c>
      <c r="M299" s="51" t="str">
        <f>IF(AND($G299,$I299&gt;0.0000001,$C$6=1,$I$5&gt;0),"…………..."," ")</f>
        <v xml:space="preserve"> </v>
      </c>
    </row>
    <row r="300" spans="1:13" x14ac:dyDescent="0.2">
      <c r="A300" s="71">
        <v>291</v>
      </c>
      <c r="B300" s="39" t="str">
        <f>IF($C$6=1,'3. Input Data'!B306," ")</f>
        <v xml:space="preserve"> </v>
      </c>
      <c r="C300" s="39" t="str">
        <f>IF($C$6=1,'3. Input Data'!C306," ")</f>
        <v xml:space="preserve"> </v>
      </c>
      <c r="D300" s="58" t="str">
        <f>IF($C$6=1,'3a. Skor Data'!D298," ")</f>
        <v xml:space="preserve"> </v>
      </c>
      <c r="E300" s="58" t="str">
        <f>IF($C$6=1,(0.702*'3a. Skor Data'!F298)+'3a. Skor Data'!H298," ")</f>
        <v xml:space="preserve"> </v>
      </c>
      <c r="F300" s="58" t="str">
        <f>IF($C$6=1,(0.471*'3a. Skor Data'!J298)+(0.681*'3a. Skor Data'!L298)+(1*'3a. Skor Data'!N298)+(0.278*'3a. Skor Data'!T298)," ")</f>
        <v xml:space="preserve"> </v>
      </c>
      <c r="G300" s="58" t="str">
        <f t="shared" si="14"/>
        <v xml:space="preserve"> </v>
      </c>
      <c r="H300" s="58" t="str">
        <f t="shared" si="15"/>
        <v xml:space="preserve"> </v>
      </c>
      <c r="I300" s="77" t="str">
        <f t="shared" si="16"/>
        <v xml:space="preserve"> </v>
      </c>
      <c r="J300" s="51" t="str">
        <f>IF(AND($G300&gt;0,$I300&gt;0.0000001,$C$6=1,$I$5&gt;0),$A300," ")</f>
        <v xml:space="preserve"> </v>
      </c>
      <c r="K300" s="51" t="str">
        <f>IF(AND($G300,$I300&gt;0.0000001,$C$6=1,$I$5&gt;0),"…………..."," ")</f>
        <v xml:space="preserve"> </v>
      </c>
    </row>
    <row r="301" spans="1:13" x14ac:dyDescent="0.2">
      <c r="A301" s="71">
        <v>292</v>
      </c>
      <c r="B301" s="39" t="str">
        <f>IF($C$6=1,'3. Input Data'!B307," ")</f>
        <v xml:space="preserve"> </v>
      </c>
      <c r="C301" s="39" t="str">
        <f>IF($C$6=1,'3. Input Data'!C307," ")</f>
        <v xml:space="preserve"> </v>
      </c>
      <c r="D301" s="58" t="str">
        <f>IF($C$6=1,'3a. Skor Data'!D299," ")</f>
        <v xml:space="preserve"> </v>
      </c>
      <c r="E301" s="58" t="str">
        <f>IF($C$6=1,(0.702*'3a. Skor Data'!F299)+'3a. Skor Data'!H299," ")</f>
        <v xml:space="preserve"> </v>
      </c>
      <c r="F301" s="58" t="str">
        <f>IF($C$6=1,(0.471*'3a. Skor Data'!J299)+(0.681*'3a. Skor Data'!L299)+(1*'3a. Skor Data'!N299)+(0.278*'3a. Skor Data'!T299)," ")</f>
        <v xml:space="preserve"> </v>
      </c>
      <c r="G301" s="58" t="str">
        <f t="shared" si="14"/>
        <v xml:space="preserve"> </v>
      </c>
      <c r="H301" s="58" t="str">
        <f t="shared" si="15"/>
        <v xml:space="preserve"> </v>
      </c>
      <c r="I301" s="77" t="str">
        <f t="shared" si="16"/>
        <v xml:space="preserve"> </v>
      </c>
      <c r="L301" s="51" t="str">
        <f>IF(AND($G301&gt;0,$I301&gt;0.0000001,$C$6=1,$I$5&gt;0),$A301," ")</f>
        <v xml:space="preserve"> </v>
      </c>
      <c r="M301" s="51" t="str">
        <f>IF(AND($G301,$I301&gt;0.0000001,$C$6=1,$I$5&gt;0),"…………..."," ")</f>
        <v xml:space="preserve"> </v>
      </c>
    </row>
    <row r="302" spans="1:13" x14ac:dyDescent="0.2">
      <c r="A302" s="71">
        <v>293</v>
      </c>
      <c r="B302" s="39" t="str">
        <f>IF($C$6=1,'3. Input Data'!B308," ")</f>
        <v xml:space="preserve"> </v>
      </c>
      <c r="C302" s="39" t="str">
        <f>IF($C$6=1,'3. Input Data'!C308," ")</f>
        <v xml:space="preserve"> </v>
      </c>
      <c r="D302" s="58" t="str">
        <f>IF($C$6=1,'3a. Skor Data'!D300," ")</f>
        <v xml:space="preserve"> </v>
      </c>
      <c r="E302" s="58" t="str">
        <f>IF($C$6=1,(0.702*'3a. Skor Data'!F300)+'3a. Skor Data'!H300," ")</f>
        <v xml:space="preserve"> </v>
      </c>
      <c r="F302" s="58" t="str">
        <f>IF($C$6=1,(0.471*'3a. Skor Data'!J300)+(0.681*'3a. Skor Data'!L300)+(1*'3a. Skor Data'!N300)+(0.278*'3a. Skor Data'!T300)," ")</f>
        <v xml:space="preserve"> </v>
      </c>
      <c r="G302" s="58" t="str">
        <f t="shared" si="14"/>
        <v xml:space="preserve"> </v>
      </c>
      <c r="H302" s="58" t="str">
        <f t="shared" si="15"/>
        <v xml:space="preserve"> </v>
      </c>
      <c r="I302" s="77" t="str">
        <f t="shared" si="16"/>
        <v xml:space="preserve"> </v>
      </c>
      <c r="J302" s="51" t="str">
        <f>IF(AND($G302&gt;0,$I302&gt;0.0000001,$C$6=1,$I$5&gt;0),$A302," ")</f>
        <v xml:space="preserve"> </v>
      </c>
      <c r="K302" s="51" t="str">
        <f>IF(AND($G302,$I302&gt;0.0000001,$C$6=1,$I$5&gt;0),"…………..."," ")</f>
        <v xml:space="preserve"> </v>
      </c>
    </row>
    <row r="303" spans="1:13" x14ac:dyDescent="0.2">
      <c r="A303" s="71">
        <v>294</v>
      </c>
      <c r="B303" s="39" t="str">
        <f>IF($C$6=1,'3. Input Data'!B309," ")</f>
        <v xml:space="preserve"> </v>
      </c>
      <c r="C303" s="39" t="str">
        <f>IF($C$6=1,'3. Input Data'!C309," ")</f>
        <v xml:space="preserve"> </v>
      </c>
      <c r="D303" s="58" t="str">
        <f>IF($C$6=1,'3a. Skor Data'!D301," ")</f>
        <v xml:space="preserve"> </v>
      </c>
      <c r="E303" s="58" t="str">
        <f>IF($C$6=1,(0.702*'3a. Skor Data'!F301)+'3a. Skor Data'!H301," ")</f>
        <v xml:space="preserve"> </v>
      </c>
      <c r="F303" s="58" t="str">
        <f>IF($C$6=1,(0.471*'3a. Skor Data'!J301)+(0.681*'3a. Skor Data'!L301)+(1*'3a. Skor Data'!N301)+(0.278*'3a. Skor Data'!T301)," ")</f>
        <v xml:space="preserve"> </v>
      </c>
      <c r="G303" s="58" t="str">
        <f t="shared" si="14"/>
        <v xml:space="preserve"> </v>
      </c>
      <c r="H303" s="58" t="str">
        <f t="shared" si="15"/>
        <v xml:space="preserve"> </v>
      </c>
      <c r="I303" s="77" t="str">
        <f t="shared" si="16"/>
        <v xml:space="preserve"> </v>
      </c>
      <c r="L303" s="51" t="str">
        <f>IF(AND($G303&gt;0,$I303&gt;0.0000001,$C$6=1,$I$5&gt;0),$A303," ")</f>
        <v xml:space="preserve"> </v>
      </c>
      <c r="M303" s="51" t="str">
        <f>IF(AND($G303,$I303&gt;0.0000001,$C$6=1,$I$5&gt;0),"…………..."," ")</f>
        <v xml:space="preserve"> </v>
      </c>
    </row>
    <row r="304" spans="1:13" x14ac:dyDescent="0.2">
      <c r="A304" s="71">
        <v>295</v>
      </c>
      <c r="B304" s="39" t="str">
        <f>IF($C$6=1,'3. Input Data'!B310," ")</f>
        <v xml:space="preserve"> </v>
      </c>
      <c r="C304" s="39" t="str">
        <f>IF($C$6=1,'3. Input Data'!C310," ")</f>
        <v xml:space="preserve"> </v>
      </c>
      <c r="D304" s="58" t="str">
        <f>IF($C$6=1,'3a. Skor Data'!D302," ")</f>
        <v xml:space="preserve"> </v>
      </c>
      <c r="E304" s="58" t="str">
        <f>IF($C$6=1,(0.702*'3a. Skor Data'!F302)+'3a. Skor Data'!H302," ")</f>
        <v xml:space="preserve"> </v>
      </c>
      <c r="F304" s="58" t="str">
        <f>IF($C$6=1,(0.471*'3a. Skor Data'!J302)+(0.681*'3a. Skor Data'!L302)+(1*'3a. Skor Data'!N302)+(0.278*'3a. Skor Data'!T302)," ")</f>
        <v xml:space="preserve"> </v>
      </c>
      <c r="G304" s="58" t="str">
        <f t="shared" si="14"/>
        <v xml:space="preserve"> </v>
      </c>
      <c r="H304" s="58" t="str">
        <f t="shared" si="15"/>
        <v xml:space="preserve"> </v>
      </c>
      <c r="I304" s="77" t="str">
        <f t="shared" si="16"/>
        <v xml:space="preserve"> </v>
      </c>
      <c r="J304" s="51" t="str">
        <f>IF(AND($G304&gt;0,$I304&gt;0.0000001,$C$6=1,$I$5&gt;0),$A304," ")</f>
        <v xml:space="preserve"> </v>
      </c>
      <c r="K304" s="51" t="str">
        <f>IF(AND($G304,$I304&gt;0.0000001,$C$6=1,$I$5&gt;0),"…………..."," ")</f>
        <v xml:space="preserve"> </v>
      </c>
    </row>
    <row r="305" spans="1:13" x14ac:dyDescent="0.2">
      <c r="A305" s="71">
        <v>296</v>
      </c>
      <c r="B305" s="39" t="str">
        <f>IF($C$6=1,'3. Input Data'!B311," ")</f>
        <v xml:space="preserve"> </v>
      </c>
      <c r="C305" s="39" t="str">
        <f>IF($C$6=1,'3. Input Data'!C311," ")</f>
        <v xml:space="preserve"> </v>
      </c>
      <c r="D305" s="58" t="str">
        <f>IF($C$6=1,'3a. Skor Data'!D303," ")</f>
        <v xml:space="preserve"> </v>
      </c>
      <c r="E305" s="58" t="str">
        <f>IF($C$6=1,(0.702*'3a. Skor Data'!F303)+'3a. Skor Data'!H303," ")</f>
        <v xml:space="preserve"> </v>
      </c>
      <c r="F305" s="58" t="str">
        <f>IF($C$6=1,(0.471*'3a. Skor Data'!J303)+(0.681*'3a. Skor Data'!L303)+(1*'3a. Skor Data'!N303)+(0.278*'3a. Skor Data'!T303)," ")</f>
        <v xml:space="preserve"> </v>
      </c>
      <c r="G305" s="58" t="str">
        <f t="shared" si="14"/>
        <v xml:space="preserve"> </v>
      </c>
      <c r="H305" s="58" t="str">
        <f t="shared" si="15"/>
        <v xml:space="preserve"> </v>
      </c>
      <c r="I305" s="77" t="str">
        <f t="shared" si="16"/>
        <v xml:space="preserve"> </v>
      </c>
      <c r="L305" s="51" t="str">
        <f>IF(AND($G305&gt;0,$I305&gt;0.0000001,$C$6=1,$I$5&gt;0),$A305," ")</f>
        <v xml:space="preserve"> </v>
      </c>
      <c r="M305" s="51" t="str">
        <f>IF(AND($G305,$I305&gt;0.0000001,$C$6=1,$I$5&gt;0),"…………..."," ")</f>
        <v xml:space="preserve"> </v>
      </c>
    </row>
    <row r="306" spans="1:13" x14ac:dyDescent="0.2">
      <c r="A306" s="71">
        <v>297</v>
      </c>
      <c r="B306" s="39" t="str">
        <f>IF($C$6=1,'3. Input Data'!B312," ")</f>
        <v xml:space="preserve"> </v>
      </c>
      <c r="C306" s="39" t="str">
        <f>IF($C$6=1,'3. Input Data'!C312," ")</f>
        <v xml:space="preserve"> </v>
      </c>
      <c r="D306" s="58" t="str">
        <f>IF($C$6=1,'3a. Skor Data'!D304," ")</f>
        <v xml:space="preserve"> </v>
      </c>
      <c r="E306" s="58" t="str">
        <f>IF($C$6=1,(0.702*'3a. Skor Data'!F304)+'3a. Skor Data'!H304," ")</f>
        <v xml:space="preserve"> </v>
      </c>
      <c r="F306" s="58" t="str">
        <f>IF($C$6=1,(0.471*'3a. Skor Data'!J304)+(0.681*'3a. Skor Data'!L304)+(1*'3a. Skor Data'!N304)+(0.278*'3a. Skor Data'!T304)," ")</f>
        <v xml:space="preserve"> </v>
      </c>
      <c r="G306" s="58" t="str">
        <f t="shared" si="14"/>
        <v xml:space="preserve"> </v>
      </c>
      <c r="H306" s="58" t="str">
        <f t="shared" si="15"/>
        <v xml:space="preserve"> </v>
      </c>
      <c r="I306" s="77" t="str">
        <f t="shared" si="16"/>
        <v xml:space="preserve"> </v>
      </c>
      <c r="J306" s="51" t="str">
        <f>IF(AND($G306&gt;0,$I306&gt;0.0000001,$C$6=1,$I$5&gt;0),$A306," ")</f>
        <v xml:space="preserve"> </v>
      </c>
      <c r="K306" s="51" t="str">
        <f>IF(AND($G306,$I306&gt;0.0000001,$C$6=1,$I$5&gt;0),"…………..."," ")</f>
        <v xml:space="preserve"> </v>
      </c>
    </row>
    <row r="307" spans="1:13" x14ac:dyDescent="0.2">
      <c r="A307" s="71">
        <v>298</v>
      </c>
      <c r="B307" s="39" t="str">
        <f>IF($C$6=1,'3. Input Data'!B313," ")</f>
        <v xml:space="preserve"> </v>
      </c>
      <c r="C307" s="39" t="str">
        <f>IF($C$6=1,'3. Input Data'!C313," ")</f>
        <v xml:space="preserve"> </v>
      </c>
      <c r="D307" s="58" t="str">
        <f>IF($C$6=1,'3a. Skor Data'!D305," ")</f>
        <v xml:space="preserve"> </v>
      </c>
      <c r="E307" s="58" t="str">
        <f>IF($C$6=1,(0.702*'3a. Skor Data'!F305)+'3a. Skor Data'!H305," ")</f>
        <v xml:space="preserve"> </v>
      </c>
      <c r="F307" s="58" t="str">
        <f>IF($C$6=1,(0.471*'3a. Skor Data'!J305)+(0.681*'3a. Skor Data'!L305)+(1*'3a. Skor Data'!N305)+(0.278*'3a. Skor Data'!T305)," ")</f>
        <v xml:space="preserve"> </v>
      </c>
      <c r="G307" s="58" t="str">
        <f t="shared" si="14"/>
        <v xml:space="preserve"> </v>
      </c>
      <c r="H307" s="58" t="str">
        <f t="shared" si="15"/>
        <v xml:space="preserve"> </v>
      </c>
      <c r="I307" s="77" t="str">
        <f t="shared" si="16"/>
        <v xml:space="preserve"> </v>
      </c>
      <c r="L307" s="51" t="str">
        <f>IF(AND($G307&gt;0,$I307&gt;0.0000001,$C$6=1,$I$5&gt;0),$A307," ")</f>
        <v xml:space="preserve"> </v>
      </c>
      <c r="M307" s="51" t="str">
        <f>IF(AND($G307,$I307&gt;0.0000001,$C$6=1,$I$5&gt;0),"…………..."," ")</f>
        <v xml:space="preserve"> </v>
      </c>
    </row>
    <row r="308" spans="1:13" x14ac:dyDescent="0.2">
      <c r="A308" s="71">
        <v>299</v>
      </c>
      <c r="B308" s="39" t="str">
        <f>IF($C$6=1,'3. Input Data'!B314," ")</f>
        <v xml:space="preserve"> </v>
      </c>
      <c r="C308" s="39" t="str">
        <f>IF($C$6=1,'3. Input Data'!C314," ")</f>
        <v xml:space="preserve"> </v>
      </c>
      <c r="D308" s="58" t="str">
        <f>IF($C$6=1,'3a. Skor Data'!D306," ")</f>
        <v xml:space="preserve"> </v>
      </c>
      <c r="E308" s="58" t="str">
        <f>IF($C$6=1,(0.702*'3a. Skor Data'!F306)+'3a. Skor Data'!H306," ")</f>
        <v xml:space="preserve"> </v>
      </c>
      <c r="F308" s="58" t="str">
        <f>IF($C$6=1,(0.471*'3a. Skor Data'!J306)+(0.681*'3a. Skor Data'!L306)+(1*'3a. Skor Data'!N306)+(0.278*'3a. Skor Data'!T306)," ")</f>
        <v xml:space="preserve"> </v>
      </c>
      <c r="G308" s="58" t="str">
        <f t="shared" si="14"/>
        <v xml:space="preserve"> </v>
      </c>
      <c r="H308" s="58" t="str">
        <f t="shared" si="15"/>
        <v xml:space="preserve"> </v>
      </c>
      <c r="I308" s="77" t="str">
        <f t="shared" si="16"/>
        <v xml:space="preserve"> </v>
      </c>
      <c r="J308" s="51" t="str">
        <f>IF(AND($G308&gt;0,$I308&gt;0.0000001,$C$6=1,$I$5&gt;0),$A308," ")</f>
        <v xml:space="preserve"> </v>
      </c>
      <c r="K308" s="51" t="str">
        <f>IF(AND($G308,$I308&gt;0.0000001,$C$6=1,$I$5&gt;0),"…………..."," ")</f>
        <v xml:space="preserve"> </v>
      </c>
    </row>
    <row r="309" spans="1:13" x14ac:dyDescent="0.2">
      <c r="A309" s="71">
        <v>300</v>
      </c>
      <c r="B309" s="39" t="str">
        <f>IF($C$6=1,'3. Input Data'!B315," ")</f>
        <v xml:space="preserve"> </v>
      </c>
      <c r="C309" s="39" t="str">
        <f>IF($C$6=1,'3. Input Data'!C315," ")</f>
        <v xml:space="preserve"> </v>
      </c>
      <c r="D309" s="58" t="str">
        <f>IF($C$6=1,'3a. Skor Data'!D307," ")</f>
        <v xml:space="preserve"> </v>
      </c>
      <c r="E309" s="58" t="str">
        <f>IF($C$6=1,(0.702*'3a. Skor Data'!F307)+'3a. Skor Data'!H307," ")</f>
        <v xml:space="preserve"> </v>
      </c>
      <c r="F309" s="58" t="str">
        <f>IF($C$6=1,(0.471*'3a. Skor Data'!J307)+(0.681*'3a. Skor Data'!L307)+(1*'3a. Skor Data'!N307)+(0.278*'3a. Skor Data'!T307)," ")</f>
        <v xml:space="preserve"> </v>
      </c>
      <c r="G309" s="58" t="str">
        <f t="shared" si="14"/>
        <v xml:space="preserve"> </v>
      </c>
      <c r="H309" s="58" t="str">
        <f t="shared" si="15"/>
        <v xml:space="preserve"> </v>
      </c>
      <c r="I309" s="77" t="str">
        <f t="shared" si="16"/>
        <v xml:space="preserve"> </v>
      </c>
      <c r="L309" s="51" t="str">
        <f>IF(AND($G309&gt;0,$I309&gt;0.0000001,$C$6=1,$I$5&gt;0),$A309," ")</f>
        <v xml:space="preserve"> </v>
      </c>
      <c r="M309" s="51" t="str">
        <f>IF(AND($G309,$I309&gt;0.0000001,$C$6=1,$I$5&gt;0),"…………..."," ")</f>
        <v xml:space="preserve"> </v>
      </c>
    </row>
    <row r="310" spans="1:13" x14ac:dyDescent="0.2">
      <c r="A310" s="71">
        <v>301</v>
      </c>
      <c r="B310" s="39" t="str">
        <f>IF($C$6=1,'3. Input Data'!B316," ")</f>
        <v xml:space="preserve"> </v>
      </c>
      <c r="C310" s="39" t="str">
        <f>IF($C$6=1,'3. Input Data'!C316," ")</f>
        <v xml:space="preserve"> </v>
      </c>
      <c r="D310" s="58" t="str">
        <f>IF($C$6=1,'3a. Skor Data'!D308," ")</f>
        <v xml:space="preserve"> </v>
      </c>
      <c r="E310" s="58" t="str">
        <f>IF($C$6=1,(0.702*'3a. Skor Data'!F308)+'3a. Skor Data'!H308," ")</f>
        <v xml:space="preserve"> </v>
      </c>
      <c r="F310" s="58" t="str">
        <f>IF($C$6=1,(0.471*'3a. Skor Data'!J308)+(0.681*'3a. Skor Data'!L308)+(1*'3a. Skor Data'!N308)+(0.278*'3a. Skor Data'!T308)," ")</f>
        <v xml:space="preserve"> </v>
      </c>
      <c r="G310" s="58" t="str">
        <f t="shared" si="14"/>
        <v xml:space="preserve"> </v>
      </c>
      <c r="H310" s="58" t="str">
        <f t="shared" si="15"/>
        <v xml:space="preserve"> </v>
      </c>
      <c r="I310" s="77" t="str">
        <f t="shared" si="16"/>
        <v xml:space="preserve"> </v>
      </c>
      <c r="J310" s="51" t="str">
        <f>IF(AND($G310&gt;0,$I310&gt;0.0000001,$C$6=1,$I$5&gt;0),$A310," ")</f>
        <v xml:space="preserve"> </v>
      </c>
      <c r="K310" s="51" t="str">
        <f>IF(AND($G310,$I310&gt;0.0000001,$C$6=1,$I$5&gt;0),"…………..."," ")</f>
        <v xml:space="preserve"> </v>
      </c>
    </row>
    <row r="311" spans="1:13" x14ac:dyDescent="0.2">
      <c r="A311" s="71">
        <v>302</v>
      </c>
      <c r="B311" s="39" t="str">
        <f>IF($C$6=1,'3. Input Data'!B317," ")</f>
        <v xml:space="preserve"> </v>
      </c>
      <c r="C311" s="39" t="str">
        <f>IF($C$6=1,'3. Input Data'!C317," ")</f>
        <v xml:space="preserve"> </v>
      </c>
      <c r="D311" s="58" t="str">
        <f>IF($C$6=1,'3a. Skor Data'!D309," ")</f>
        <v xml:space="preserve"> </v>
      </c>
      <c r="E311" s="58" t="str">
        <f>IF($C$6=1,(0.702*'3a. Skor Data'!F309)+'3a. Skor Data'!H309," ")</f>
        <v xml:space="preserve"> </v>
      </c>
      <c r="F311" s="58" t="str">
        <f>IF($C$6=1,(0.471*'3a. Skor Data'!J309)+(0.681*'3a. Skor Data'!L309)+(1*'3a. Skor Data'!N309)+(0.278*'3a. Skor Data'!T309)," ")</f>
        <v xml:space="preserve"> </v>
      </c>
      <c r="G311" s="58" t="str">
        <f t="shared" si="14"/>
        <v xml:space="preserve"> </v>
      </c>
      <c r="H311" s="58" t="str">
        <f t="shared" si="15"/>
        <v xml:space="preserve"> </v>
      </c>
      <c r="I311" s="77" t="str">
        <f t="shared" si="16"/>
        <v xml:space="preserve"> </v>
      </c>
      <c r="L311" s="51" t="str">
        <f>IF(AND($G311&gt;0,$I311&gt;0.0000001,$C$6=1,$I$5&gt;0),$A311," ")</f>
        <v xml:space="preserve"> </v>
      </c>
      <c r="M311" s="51" t="str">
        <f>IF(AND($G311,$I311&gt;0.0000001,$C$6=1,$I$5&gt;0),"…………..."," ")</f>
        <v xml:space="preserve"> </v>
      </c>
    </row>
    <row r="312" spans="1:13" x14ac:dyDescent="0.2">
      <c r="A312" s="71">
        <v>303</v>
      </c>
      <c r="B312" s="39" t="str">
        <f>IF($C$6=1,'3. Input Data'!B318," ")</f>
        <v xml:space="preserve"> </v>
      </c>
      <c r="C312" s="39" t="str">
        <f>IF($C$6=1,'3. Input Data'!C318," ")</f>
        <v xml:space="preserve"> </v>
      </c>
      <c r="D312" s="58" t="str">
        <f>IF($C$6=1,'3a. Skor Data'!D310," ")</f>
        <v xml:space="preserve"> </v>
      </c>
      <c r="E312" s="58" t="str">
        <f>IF($C$6=1,(0.702*'3a. Skor Data'!F310)+'3a. Skor Data'!H310," ")</f>
        <v xml:space="preserve"> </v>
      </c>
      <c r="F312" s="58" t="str">
        <f>IF($C$6=1,(0.471*'3a. Skor Data'!J310)+(0.681*'3a. Skor Data'!L310)+(1*'3a. Skor Data'!N310)+(0.278*'3a. Skor Data'!T310)," ")</f>
        <v xml:space="preserve"> </v>
      </c>
      <c r="G312" s="58" t="str">
        <f t="shared" si="14"/>
        <v xml:space="preserve"> </v>
      </c>
      <c r="H312" s="58" t="str">
        <f t="shared" si="15"/>
        <v xml:space="preserve"> </v>
      </c>
      <c r="I312" s="77" t="str">
        <f t="shared" si="16"/>
        <v xml:space="preserve"> </v>
      </c>
      <c r="J312" s="51" t="str">
        <f>IF(AND($G312&gt;0,$I312&gt;0.0000001,$C$6=1,$I$5&gt;0),$A312," ")</f>
        <v xml:space="preserve"> </v>
      </c>
      <c r="K312" s="51" t="str">
        <f>IF(AND($G312,$I312&gt;0.0000001,$C$6=1,$I$5&gt;0),"…………..."," ")</f>
        <v xml:space="preserve"> </v>
      </c>
    </row>
    <row r="313" spans="1:13" x14ac:dyDescent="0.2">
      <c r="A313" s="71">
        <v>304</v>
      </c>
      <c r="B313" s="39" t="str">
        <f>IF($C$6=1,'3. Input Data'!B319," ")</f>
        <v xml:space="preserve"> </v>
      </c>
      <c r="C313" s="39" t="str">
        <f>IF($C$6=1,'3. Input Data'!C319," ")</f>
        <v xml:space="preserve"> </v>
      </c>
      <c r="D313" s="58" t="str">
        <f>IF($C$6=1,'3a. Skor Data'!D311," ")</f>
        <v xml:space="preserve"> </v>
      </c>
      <c r="E313" s="58" t="str">
        <f>IF($C$6=1,(0.702*'3a. Skor Data'!F311)+'3a. Skor Data'!H311," ")</f>
        <v xml:space="preserve"> </v>
      </c>
      <c r="F313" s="58" t="str">
        <f>IF($C$6=1,(0.471*'3a. Skor Data'!J311)+(0.681*'3a. Skor Data'!L311)+(1*'3a. Skor Data'!N311)+(0.278*'3a. Skor Data'!T311)," ")</f>
        <v xml:space="preserve"> </v>
      </c>
      <c r="G313" s="58" t="str">
        <f t="shared" si="14"/>
        <v xml:space="preserve"> </v>
      </c>
      <c r="H313" s="58" t="str">
        <f t="shared" si="15"/>
        <v xml:space="preserve"> </v>
      </c>
      <c r="I313" s="77" t="str">
        <f t="shared" si="16"/>
        <v xml:space="preserve"> </v>
      </c>
      <c r="L313" s="51" t="str">
        <f>IF(AND($G313&gt;0,$I313&gt;0.0000001,$C$6=1,$I$5&gt;0),$A313," ")</f>
        <v xml:space="preserve"> </v>
      </c>
      <c r="M313" s="51" t="str">
        <f>IF(AND($G313,$I313&gt;0.0000001,$C$6=1,$I$5&gt;0),"…………..."," ")</f>
        <v xml:space="preserve"> </v>
      </c>
    </row>
    <row r="314" spans="1:13" x14ac:dyDescent="0.2">
      <c r="A314" s="71">
        <v>305</v>
      </c>
      <c r="B314" s="39" t="str">
        <f>IF($C$6=1,'3. Input Data'!B320," ")</f>
        <v xml:space="preserve"> </v>
      </c>
      <c r="C314" s="39" t="str">
        <f>IF($C$6=1,'3. Input Data'!C320," ")</f>
        <v xml:space="preserve"> </v>
      </c>
      <c r="D314" s="58" t="str">
        <f>IF($C$6=1,'3a. Skor Data'!D312," ")</f>
        <v xml:space="preserve"> </v>
      </c>
      <c r="E314" s="58" t="str">
        <f>IF($C$6=1,(0.702*'3a. Skor Data'!F312)+'3a. Skor Data'!H312," ")</f>
        <v xml:space="preserve"> </v>
      </c>
      <c r="F314" s="58" t="str">
        <f>IF($C$6=1,(0.471*'3a. Skor Data'!J312)+(0.681*'3a. Skor Data'!L312)+(1*'3a. Skor Data'!N312)+(0.278*'3a. Skor Data'!T312)," ")</f>
        <v xml:space="preserve"> </v>
      </c>
      <c r="G314" s="58" t="str">
        <f t="shared" si="14"/>
        <v xml:space="preserve"> </v>
      </c>
      <c r="H314" s="58" t="str">
        <f t="shared" si="15"/>
        <v xml:space="preserve"> </v>
      </c>
      <c r="I314" s="77" t="str">
        <f t="shared" si="16"/>
        <v xml:space="preserve"> </v>
      </c>
      <c r="J314" s="51" t="str">
        <f>IF(AND($G314&gt;0,$I314&gt;0.0000001,$C$6=1,$I$5&gt;0),$A314," ")</f>
        <v xml:space="preserve"> </v>
      </c>
      <c r="K314" s="51" t="str">
        <f>IF(AND($G314,$I314&gt;0.0000001,$C$6=1,$I$5&gt;0),"…………..."," ")</f>
        <v xml:space="preserve"> </v>
      </c>
    </row>
    <row r="315" spans="1:13" x14ac:dyDescent="0.2">
      <c r="A315" s="71">
        <v>306</v>
      </c>
      <c r="B315" s="39" t="str">
        <f>IF($C$6=1,'3. Input Data'!B321," ")</f>
        <v xml:space="preserve"> </v>
      </c>
      <c r="C315" s="39" t="str">
        <f>IF($C$6=1,'3. Input Data'!C321," ")</f>
        <v xml:space="preserve"> </v>
      </c>
      <c r="D315" s="58" t="str">
        <f>IF($C$6=1,'3a. Skor Data'!D313," ")</f>
        <v xml:space="preserve"> </v>
      </c>
      <c r="E315" s="58" t="str">
        <f>IF($C$6=1,(0.702*'3a. Skor Data'!F313)+'3a. Skor Data'!H313," ")</f>
        <v xml:space="preserve"> </v>
      </c>
      <c r="F315" s="58" t="str">
        <f>IF($C$6=1,(0.471*'3a. Skor Data'!J313)+(0.681*'3a. Skor Data'!L313)+(1*'3a. Skor Data'!N313)+(0.278*'3a. Skor Data'!T313)," ")</f>
        <v xml:space="preserve"> </v>
      </c>
      <c r="G315" s="58" t="str">
        <f t="shared" si="14"/>
        <v xml:space="preserve"> </v>
      </c>
      <c r="H315" s="58" t="str">
        <f t="shared" si="15"/>
        <v xml:space="preserve"> </v>
      </c>
      <c r="I315" s="77" t="str">
        <f t="shared" si="16"/>
        <v xml:space="preserve"> </v>
      </c>
      <c r="L315" s="51" t="str">
        <f>IF(AND($G315&gt;0,$I315&gt;0.0000001,$C$6=1,$I$5&gt;0),$A315," ")</f>
        <v xml:space="preserve"> </v>
      </c>
      <c r="M315" s="51" t="str">
        <f>IF(AND($G315,$I315&gt;0.0000001,$C$6=1,$I$5&gt;0),"…………..."," ")</f>
        <v xml:space="preserve"> </v>
      </c>
    </row>
    <row r="316" spans="1:13" x14ac:dyDescent="0.2">
      <c r="A316" s="71">
        <v>307</v>
      </c>
      <c r="B316" s="39" t="str">
        <f>IF($C$6=1,'3. Input Data'!B322," ")</f>
        <v xml:space="preserve"> </v>
      </c>
      <c r="C316" s="39" t="str">
        <f>IF($C$6=1,'3. Input Data'!C322," ")</f>
        <v xml:space="preserve"> </v>
      </c>
      <c r="D316" s="58" t="str">
        <f>IF($C$6=1,'3a. Skor Data'!D314," ")</f>
        <v xml:space="preserve"> </v>
      </c>
      <c r="E316" s="58" t="str">
        <f>IF($C$6=1,(0.702*'3a. Skor Data'!F314)+'3a. Skor Data'!H314," ")</f>
        <v xml:space="preserve"> </v>
      </c>
      <c r="F316" s="58" t="str">
        <f>IF($C$6=1,(0.471*'3a. Skor Data'!J314)+(0.681*'3a. Skor Data'!L314)+(1*'3a. Skor Data'!N314)+(0.278*'3a. Skor Data'!T314)," ")</f>
        <v xml:space="preserve"> </v>
      </c>
      <c r="G316" s="58" t="str">
        <f t="shared" si="14"/>
        <v xml:space="preserve"> </v>
      </c>
      <c r="H316" s="58" t="str">
        <f t="shared" si="15"/>
        <v xml:space="preserve"> </v>
      </c>
      <c r="I316" s="77" t="str">
        <f t="shared" si="16"/>
        <v xml:space="preserve"> </v>
      </c>
      <c r="J316" s="51" t="str">
        <f>IF(AND($G316&gt;0,$I316&gt;0.0000001,$C$6=1,$I$5&gt;0),$A316," ")</f>
        <v xml:space="preserve"> </v>
      </c>
      <c r="K316" s="51" t="str">
        <f>IF(AND($G316,$I316&gt;0.0000001,$C$6=1,$I$5&gt;0),"…………..."," ")</f>
        <v xml:space="preserve"> </v>
      </c>
    </row>
    <row r="317" spans="1:13" x14ac:dyDescent="0.2">
      <c r="A317" s="71">
        <v>308</v>
      </c>
      <c r="B317" s="39" t="str">
        <f>IF($C$6=1,'3. Input Data'!B323," ")</f>
        <v xml:space="preserve"> </v>
      </c>
      <c r="C317" s="39" t="str">
        <f>IF($C$6=1,'3. Input Data'!C323," ")</f>
        <v xml:space="preserve"> </v>
      </c>
      <c r="D317" s="58" t="str">
        <f>IF($C$6=1,'3a. Skor Data'!D315," ")</f>
        <v xml:space="preserve"> </v>
      </c>
      <c r="E317" s="58" t="str">
        <f>IF($C$6=1,(0.702*'3a. Skor Data'!F315)+'3a. Skor Data'!H315," ")</f>
        <v xml:space="preserve"> </v>
      </c>
      <c r="F317" s="58" t="str">
        <f>IF($C$6=1,(0.471*'3a. Skor Data'!J315)+(0.681*'3a. Skor Data'!L315)+(1*'3a. Skor Data'!N315)+(0.278*'3a. Skor Data'!T315)," ")</f>
        <v xml:space="preserve"> </v>
      </c>
      <c r="G317" s="58" t="str">
        <f t="shared" si="14"/>
        <v xml:space="preserve"> </v>
      </c>
      <c r="H317" s="58" t="str">
        <f t="shared" si="15"/>
        <v xml:space="preserve"> </v>
      </c>
      <c r="I317" s="77" t="str">
        <f t="shared" si="16"/>
        <v xml:space="preserve"> </v>
      </c>
      <c r="L317" s="51" t="str">
        <f>IF(AND($G317&gt;0,$I317&gt;0.0000001,$C$6=1,$I$5&gt;0),$A317," ")</f>
        <v xml:space="preserve"> </v>
      </c>
      <c r="M317" s="51" t="str">
        <f>IF(AND($G317,$I317&gt;0.0000001,$C$6=1,$I$5&gt;0),"…………..."," ")</f>
        <v xml:space="preserve"> </v>
      </c>
    </row>
    <row r="318" spans="1:13" x14ac:dyDescent="0.2">
      <c r="A318" s="71">
        <v>309</v>
      </c>
      <c r="B318" s="39" t="str">
        <f>IF($C$6=1,'3. Input Data'!B324," ")</f>
        <v xml:space="preserve"> </v>
      </c>
      <c r="C318" s="39" t="str">
        <f>IF($C$6=1,'3. Input Data'!C324," ")</f>
        <v xml:space="preserve"> </v>
      </c>
      <c r="D318" s="58" t="str">
        <f>IF($C$6=1,'3a. Skor Data'!D316," ")</f>
        <v xml:space="preserve"> </v>
      </c>
      <c r="E318" s="58" t="str">
        <f>IF($C$6=1,(0.702*'3a. Skor Data'!F316)+'3a. Skor Data'!H316," ")</f>
        <v xml:space="preserve"> </v>
      </c>
      <c r="F318" s="58" t="str">
        <f>IF($C$6=1,(0.471*'3a. Skor Data'!J316)+(0.681*'3a. Skor Data'!L316)+(1*'3a. Skor Data'!N316)+(0.278*'3a. Skor Data'!T316)," ")</f>
        <v xml:space="preserve"> </v>
      </c>
      <c r="G318" s="58" t="str">
        <f t="shared" si="14"/>
        <v xml:space="preserve"> </v>
      </c>
      <c r="H318" s="58" t="str">
        <f t="shared" si="15"/>
        <v xml:space="preserve"> </v>
      </c>
      <c r="I318" s="77" t="str">
        <f t="shared" si="16"/>
        <v xml:space="preserve"> </v>
      </c>
      <c r="J318" s="51" t="str">
        <f>IF(AND($G318&gt;0,$I318&gt;0.0000001,$C$6=1,$I$5&gt;0),$A318," ")</f>
        <v xml:space="preserve"> </v>
      </c>
      <c r="K318" s="51" t="str">
        <f>IF(AND($G318,$I318&gt;0.0000001,$C$6=1,$I$5&gt;0),"…………..."," ")</f>
        <v xml:space="preserve"> </v>
      </c>
    </row>
    <row r="319" spans="1:13" x14ac:dyDescent="0.2">
      <c r="A319" s="71">
        <v>310</v>
      </c>
      <c r="B319" s="39" t="str">
        <f>IF($C$6=1,'3. Input Data'!B325," ")</f>
        <v xml:space="preserve"> </v>
      </c>
      <c r="C319" s="39" t="str">
        <f>IF($C$6=1,'3. Input Data'!C325," ")</f>
        <v xml:space="preserve"> </v>
      </c>
      <c r="D319" s="58" t="str">
        <f>IF($C$6=1,'3a. Skor Data'!D317," ")</f>
        <v xml:space="preserve"> </v>
      </c>
      <c r="E319" s="58" t="str">
        <f>IF($C$6=1,(0.702*'3a. Skor Data'!F317)+'3a. Skor Data'!H317," ")</f>
        <v xml:space="preserve"> </v>
      </c>
      <c r="F319" s="58" t="str">
        <f>IF($C$6=1,(0.471*'3a. Skor Data'!J317)+(0.681*'3a. Skor Data'!L317)+(1*'3a. Skor Data'!N317)+(0.278*'3a. Skor Data'!T317)," ")</f>
        <v xml:space="preserve"> </v>
      </c>
      <c r="G319" s="58" t="str">
        <f t="shared" si="14"/>
        <v xml:space="preserve"> </v>
      </c>
      <c r="H319" s="58" t="str">
        <f t="shared" si="15"/>
        <v xml:space="preserve"> </v>
      </c>
      <c r="I319" s="77" t="str">
        <f t="shared" si="16"/>
        <v xml:space="preserve"> </v>
      </c>
      <c r="L319" s="51" t="str">
        <f>IF(AND($G319&gt;0,$I319&gt;0.0000001,$C$6=1,$I$5&gt;0),$A319," ")</f>
        <v xml:space="preserve"> </v>
      </c>
      <c r="M319" s="51" t="str">
        <f>IF(AND($G319,$I319&gt;0.0000001,$C$6=1,$I$5&gt;0),"…………..."," ")</f>
        <v xml:space="preserve"> </v>
      </c>
    </row>
    <row r="320" spans="1:13" x14ac:dyDescent="0.2">
      <c r="A320" s="71">
        <v>311</v>
      </c>
      <c r="B320" s="39" t="str">
        <f>IF($C$6=1,'3. Input Data'!B326," ")</f>
        <v xml:space="preserve"> </v>
      </c>
      <c r="C320" s="39" t="str">
        <f>IF($C$6=1,'3. Input Data'!C326," ")</f>
        <v xml:space="preserve"> </v>
      </c>
      <c r="D320" s="58" t="str">
        <f>IF($C$6=1,'3a. Skor Data'!D318," ")</f>
        <v xml:space="preserve"> </v>
      </c>
      <c r="E320" s="58" t="str">
        <f>IF($C$6=1,(0.702*'3a. Skor Data'!F318)+'3a. Skor Data'!H318," ")</f>
        <v xml:space="preserve"> </v>
      </c>
      <c r="F320" s="58" t="str">
        <f>IF($C$6=1,(0.471*'3a. Skor Data'!J318)+(0.681*'3a. Skor Data'!L318)+(1*'3a. Skor Data'!N318)+(0.278*'3a. Skor Data'!T318)," ")</f>
        <v xml:space="preserve"> </v>
      </c>
      <c r="G320" s="58" t="str">
        <f t="shared" si="14"/>
        <v xml:space="preserve"> </v>
      </c>
      <c r="H320" s="58" t="str">
        <f t="shared" si="15"/>
        <v xml:space="preserve"> </v>
      </c>
      <c r="I320" s="77" t="str">
        <f t="shared" si="16"/>
        <v xml:space="preserve"> </v>
      </c>
      <c r="J320" s="51" t="str">
        <f>IF(AND($G320&gt;0,$I320&gt;0.0000001,$C$6=1,$I$5&gt;0),$A320," ")</f>
        <v xml:space="preserve"> </v>
      </c>
      <c r="K320" s="51" t="str">
        <f>IF(AND($G320,$I320&gt;0.0000001,$C$6=1,$I$5&gt;0),"…………..."," ")</f>
        <v xml:space="preserve"> </v>
      </c>
    </row>
    <row r="321" spans="1:13" x14ac:dyDescent="0.2">
      <c r="A321" s="71">
        <v>312</v>
      </c>
      <c r="B321" s="39" t="str">
        <f>IF($C$6=1,'3. Input Data'!B327," ")</f>
        <v xml:space="preserve"> </v>
      </c>
      <c r="C321" s="39" t="str">
        <f>IF($C$6=1,'3. Input Data'!C327," ")</f>
        <v xml:space="preserve"> </v>
      </c>
      <c r="D321" s="58" t="str">
        <f>IF($C$6=1,'3a. Skor Data'!D319," ")</f>
        <v xml:space="preserve"> </v>
      </c>
      <c r="E321" s="58" t="str">
        <f>IF($C$6=1,(0.702*'3a. Skor Data'!F319)+'3a. Skor Data'!H319," ")</f>
        <v xml:space="preserve"> </v>
      </c>
      <c r="F321" s="58" t="str">
        <f>IF($C$6=1,(0.471*'3a. Skor Data'!J319)+(0.681*'3a. Skor Data'!L319)+(1*'3a. Skor Data'!N319)+(0.278*'3a. Skor Data'!T319)," ")</f>
        <v xml:space="preserve"> </v>
      </c>
      <c r="G321" s="58" t="str">
        <f t="shared" si="14"/>
        <v xml:space="preserve"> </v>
      </c>
      <c r="H321" s="58" t="str">
        <f t="shared" si="15"/>
        <v xml:space="preserve"> </v>
      </c>
      <c r="I321" s="77" t="str">
        <f t="shared" si="16"/>
        <v xml:space="preserve"> </v>
      </c>
      <c r="L321" s="51" t="str">
        <f>IF(AND($G321&gt;0,$I321&gt;0.0000001,$C$6=1,$I$5&gt;0),$A321," ")</f>
        <v xml:space="preserve"> </v>
      </c>
      <c r="M321" s="51" t="str">
        <f>IF(AND($G321,$I321&gt;0.0000001,$C$6=1,$I$5&gt;0),"…………..."," ")</f>
        <v xml:space="preserve"> </v>
      </c>
    </row>
    <row r="322" spans="1:13" x14ac:dyDescent="0.2">
      <c r="A322" s="71">
        <v>313</v>
      </c>
      <c r="B322" s="39" t="str">
        <f>IF($C$6=1,'3. Input Data'!B328," ")</f>
        <v xml:space="preserve"> </v>
      </c>
      <c r="C322" s="39" t="str">
        <f>IF($C$6=1,'3. Input Data'!C328," ")</f>
        <v xml:space="preserve"> </v>
      </c>
      <c r="D322" s="58" t="str">
        <f>IF($C$6=1,'3a. Skor Data'!D320," ")</f>
        <v xml:space="preserve"> </v>
      </c>
      <c r="E322" s="58" t="str">
        <f>IF($C$6=1,(0.702*'3a. Skor Data'!F320)+'3a. Skor Data'!H320," ")</f>
        <v xml:space="preserve"> </v>
      </c>
      <c r="F322" s="58" t="str">
        <f>IF($C$6=1,(0.471*'3a. Skor Data'!J320)+(0.681*'3a. Skor Data'!L320)+(1*'3a. Skor Data'!N320)+(0.278*'3a. Skor Data'!T320)," ")</f>
        <v xml:space="preserve"> </v>
      </c>
      <c r="G322" s="58" t="str">
        <f t="shared" si="14"/>
        <v xml:space="preserve"> </v>
      </c>
      <c r="H322" s="58" t="str">
        <f t="shared" si="15"/>
        <v xml:space="preserve"> </v>
      </c>
      <c r="I322" s="77" t="str">
        <f t="shared" si="16"/>
        <v xml:space="preserve"> </v>
      </c>
      <c r="J322" s="51" t="str">
        <f>IF(AND($G322&gt;0,$I322&gt;0.0000001,$C$6=1,$I$5&gt;0),$A322," ")</f>
        <v xml:space="preserve"> </v>
      </c>
      <c r="K322" s="51" t="str">
        <f>IF(AND($G322,$I322&gt;0.0000001,$C$6=1,$I$5&gt;0),"…………..."," ")</f>
        <v xml:space="preserve"> </v>
      </c>
    </row>
    <row r="323" spans="1:13" x14ac:dyDescent="0.2">
      <c r="A323" s="71">
        <v>314</v>
      </c>
      <c r="B323" s="39" t="str">
        <f>IF($C$6=1,'3. Input Data'!B329," ")</f>
        <v xml:space="preserve"> </v>
      </c>
      <c r="C323" s="39" t="str">
        <f>IF($C$6=1,'3. Input Data'!C329," ")</f>
        <v xml:space="preserve"> </v>
      </c>
      <c r="D323" s="58" t="str">
        <f>IF($C$6=1,'3a. Skor Data'!D321," ")</f>
        <v xml:space="preserve"> </v>
      </c>
      <c r="E323" s="58" t="str">
        <f>IF($C$6=1,(0.702*'3a. Skor Data'!F321)+'3a. Skor Data'!H321," ")</f>
        <v xml:space="preserve"> </v>
      </c>
      <c r="F323" s="58" t="str">
        <f>IF($C$6=1,(0.471*'3a. Skor Data'!J321)+(0.681*'3a. Skor Data'!L321)+(1*'3a. Skor Data'!N321)+(0.278*'3a. Skor Data'!T321)," ")</f>
        <v xml:space="preserve"> </v>
      </c>
      <c r="G323" s="58" t="str">
        <f t="shared" si="14"/>
        <v xml:space="preserve"> </v>
      </c>
      <c r="H323" s="58" t="str">
        <f t="shared" si="15"/>
        <v xml:space="preserve"> </v>
      </c>
      <c r="I323" s="77" t="str">
        <f t="shared" si="16"/>
        <v xml:space="preserve"> </v>
      </c>
      <c r="L323" s="51" t="str">
        <f>IF(AND($G323&gt;0,$I323&gt;0.0000001,$C$6=1,$I$5&gt;0),$A323," ")</f>
        <v xml:space="preserve"> </v>
      </c>
      <c r="M323" s="51" t="str">
        <f>IF(AND($G323,$I323&gt;0.0000001,$C$6=1,$I$5&gt;0),"…………..."," ")</f>
        <v xml:space="preserve"> </v>
      </c>
    </row>
    <row r="324" spans="1:13" x14ac:dyDescent="0.2">
      <c r="A324" s="71">
        <v>315</v>
      </c>
      <c r="B324" s="39" t="str">
        <f>IF($C$6=1,'3. Input Data'!B330," ")</f>
        <v xml:space="preserve"> </v>
      </c>
      <c r="C324" s="39" t="str">
        <f>IF($C$6=1,'3. Input Data'!C330," ")</f>
        <v xml:space="preserve"> </v>
      </c>
      <c r="D324" s="58" t="str">
        <f>IF($C$6=1,'3a. Skor Data'!D322," ")</f>
        <v xml:space="preserve"> </v>
      </c>
      <c r="E324" s="58" t="str">
        <f>IF($C$6=1,(0.702*'3a. Skor Data'!F322)+'3a. Skor Data'!H322," ")</f>
        <v xml:space="preserve"> </v>
      </c>
      <c r="F324" s="58" t="str">
        <f>IF($C$6=1,(0.471*'3a. Skor Data'!J322)+(0.681*'3a. Skor Data'!L322)+(1*'3a. Skor Data'!N322)+(0.278*'3a. Skor Data'!T322)," ")</f>
        <v xml:space="preserve"> </v>
      </c>
      <c r="G324" s="58" t="str">
        <f t="shared" si="14"/>
        <v xml:space="preserve"> </v>
      </c>
      <c r="H324" s="58" t="str">
        <f t="shared" si="15"/>
        <v xml:space="preserve"> </v>
      </c>
      <c r="I324" s="77" t="str">
        <f t="shared" si="16"/>
        <v xml:space="preserve"> </v>
      </c>
      <c r="J324" s="51" t="str">
        <f>IF(AND($G324&gt;0,$I324&gt;0.0000001,$C$6=1,$I$5&gt;0),$A324," ")</f>
        <v xml:space="preserve"> </v>
      </c>
      <c r="K324" s="51" t="str">
        <f>IF(AND($G324,$I324&gt;0.0000001,$C$6=1,$I$5&gt;0),"…………..."," ")</f>
        <v xml:space="preserve"> </v>
      </c>
    </row>
    <row r="325" spans="1:13" x14ac:dyDescent="0.2">
      <c r="A325" s="71">
        <v>316</v>
      </c>
      <c r="B325" s="39" t="str">
        <f>IF($C$6=1,'3. Input Data'!B331," ")</f>
        <v xml:space="preserve"> </v>
      </c>
      <c r="C325" s="39" t="str">
        <f>IF($C$6=1,'3. Input Data'!C331," ")</f>
        <v xml:space="preserve"> </v>
      </c>
      <c r="D325" s="58" t="str">
        <f>IF($C$6=1,'3a. Skor Data'!D323," ")</f>
        <v xml:space="preserve"> </v>
      </c>
      <c r="E325" s="58" t="str">
        <f>IF($C$6=1,(0.702*'3a. Skor Data'!F323)+'3a. Skor Data'!H323," ")</f>
        <v xml:space="preserve"> </v>
      </c>
      <c r="F325" s="58" t="str">
        <f>IF($C$6=1,(0.471*'3a. Skor Data'!J323)+(0.681*'3a. Skor Data'!L323)+(1*'3a. Skor Data'!N323)+(0.278*'3a. Skor Data'!T323)," ")</f>
        <v xml:space="preserve"> </v>
      </c>
      <c r="G325" s="58" t="str">
        <f t="shared" si="14"/>
        <v xml:space="preserve"> </v>
      </c>
      <c r="H325" s="58" t="str">
        <f t="shared" si="15"/>
        <v xml:space="preserve"> </v>
      </c>
      <c r="I325" s="77" t="str">
        <f t="shared" si="16"/>
        <v xml:space="preserve"> </v>
      </c>
      <c r="L325" s="51" t="str">
        <f>IF(AND($G325&gt;0,$I325&gt;0.0000001,$C$6=1,$I$5&gt;0),$A325," ")</f>
        <v xml:space="preserve"> </v>
      </c>
      <c r="M325" s="51" t="str">
        <f>IF(AND($G325,$I325&gt;0.0000001,$C$6=1,$I$5&gt;0),"…………..."," ")</f>
        <v xml:space="preserve"> </v>
      </c>
    </row>
    <row r="326" spans="1:13" x14ac:dyDescent="0.2">
      <c r="A326" s="71">
        <v>317</v>
      </c>
      <c r="B326" s="39" t="str">
        <f>IF($C$6=1,'3. Input Data'!B332," ")</f>
        <v xml:space="preserve"> </v>
      </c>
      <c r="C326" s="39" t="str">
        <f>IF($C$6=1,'3. Input Data'!C332," ")</f>
        <v xml:space="preserve"> </v>
      </c>
      <c r="D326" s="58" t="str">
        <f>IF($C$6=1,'3a. Skor Data'!D324," ")</f>
        <v xml:space="preserve"> </v>
      </c>
      <c r="E326" s="58" t="str">
        <f>IF($C$6=1,(0.702*'3a. Skor Data'!F324)+'3a. Skor Data'!H324," ")</f>
        <v xml:space="preserve"> </v>
      </c>
      <c r="F326" s="58" t="str">
        <f>IF($C$6=1,(0.471*'3a. Skor Data'!J324)+(0.681*'3a. Skor Data'!L324)+(1*'3a. Skor Data'!N324)+(0.278*'3a. Skor Data'!T324)," ")</f>
        <v xml:space="preserve"> </v>
      </c>
      <c r="G326" s="58" t="str">
        <f t="shared" si="14"/>
        <v xml:space="preserve"> </v>
      </c>
      <c r="H326" s="58" t="str">
        <f t="shared" si="15"/>
        <v xml:space="preserve"> </v>
      </c>
      <c r="I326" s="77" t="str">
        <f t="shared" si="16"/>
        <v xml:space="preserve"> </v>
      </c>
      <c r="J326" s="51" t="str">
        <f>IF(AND($G326&gt;0,$I326&gt;0.0000001,$C$6=1,$I$5&gt;0),$A326," ")</f>
        <v xml:space="preserve"> </v>
      </c>
      <c r="K326" s="51" t="str">
        <f>IF(AND($G326,$I326&gt;0.0000001,$C$6=1,$I$5&gt;0),"…………..."," ")</f>
        <v xml:space="preserve"> </v>
      </c>
    </row>
    <row r="327" spans="1:13" x14ac:dyDescent="0.2">
      <c r="A327" s="71">
        <v>318</v>
      </c>
      <c r="B327" s="39" t="str">
        <f>IF($C$6=1,'3. Input Data'!B333," ")</f>
        <v xml:space="preserve"> </v>
      </c>
      <c r="C327" s="39" t="str">
        <f>IF($C$6=1,'3. Input Data'!C333," ")</f>
        <v xml:space="preserve"> </v>
      </c>
      <c r="D327" s="58" t="str">
        <f>IF($C$6=1,'3a. Skor Data'!D325," ")</f>
        <v xml:space="preserve"> </v>
      </c>
      <c r="E327" s="58" t="str">
        <f>IF($C$6=1,(0.702*'3a. Skor Data'!F325)+'3a. Skor Data'!H325," ")</f>
        <v xml:space="preserve"> </v>
      </c>
      <c r="F327" s="58" t="str">
        <f>IF($C$6=1,(0.471*'3a. Skor Data'!J325)+(0.681*'3a. Skor Data'!L325)+(1*'3a. Skor Data'!N325)+(0.278*'3a. Skor Data'!T325)," ")</f>
        <v xml:space="preserve"> </v>
      </c>
      <c r="G327" s="58" t="str">
        <f t="shared" si="14"/>
        <v xml:space="preserve"> </v>
      </c>
      <c r="H327" s="58" t="str">
        <f t="shared" si="15"/>
        <v xml:space="preserve"> </v>
      </c>
      <c r="I327" s="77" t="str">
        <f t="shared" si="16"/>
        <v xml:space="preserve"> </v>
      </c>
      <c r="L327" s="51" t="str">
        <f>IF(AND($G327&gt;0,$I327&gt;0.0000001,$C$6=1,$I$5&gt;0),$A327," ")</f>
        <v xml:space="preserve"> </v>
      </c>
      <c r="M327" s="51" t="str">
        <f>IF(AND($G327,$I327&gt;0.0000001,$C$6=1,$I$5&gt;0),"…………..."," ")</f>
        <v xml:space="preserve"> </v>
      </c>
    </row>
    <row r="328" spans="1:13" x14ac:dyDescent="0.2">
      <c r="A328" s="71">
        <v>319</v>
      </c>
      <c r="B328" s="39" t="str">
        <f>IF($C$6=1,'3. Input Data'!B334," ")</f>
        <v xml:space="preserve"> </v>
      </c>
      <c r="C328" s="39" t="str">
        <f>IF($C$6=1,'3. Input Data'!C334," ")</f>
        <v xml:space="preserve"> </v>
      </c>
      <c r="D328" s="58" t="str">
        <f>IF($C$6=1,'3a. Skor Data'!D326," ")</f>
        <v xml:space="preserve"> </v>
      </c>
      <c r="E328" s="58" t="str">
        <f>IF($C$6=1,(0.702*'3a. Skor Data'!F326)+'3a. Skor Data'!H326," ")</f>
        <v xml:space="preserve"> </v>
      </c>
      <c r="F328" s="58" t="str">
        <f>IF($C$6=1,(0.471*'3a. Skor Data'!J326)+(0.681*'3a. Skor Data'!L326)+(1*'3a. Skor Data'!N326)+(0.278*'3a. Skor Data'!T326)," ")</f>
        <v xml:space="preserve"> </v>
      </c>
      <c r="G328" s="58" t="str">
        <f t="shared" si="14"/>
        <v xml:space="preserve"> </v>
      </c>
      <c r="H328" s="58" t="str">
        <f t="shared" si="15"/>
        <v xml:space="preserve"> </v>
      </c>
      <c r="I328" s="77" t="str">
        <f t="shared" si="16"/>
        <v xml:space="preserve"> </v>
      </c>
      <c r="J328" s="51" t="str">
        <f>IF(AND($G328&gt;0,$I328&gt;0.0000001,$C$6=1,$I$5&gt;0),$A328," ")</f>
        <v xml:space="preserve"> </v>
      </c>
      <c r="K328" s="51" t="str">
        <f>IF(AND($G328,$I328&gt;0.0000001,$C$6=1,$I$5&gt;0),"…………..."," ")</f>
        <v xml:space="preserve"> </v>
      </c>
    </row>
    <row r="329" spans="1:13" x14ac:dyDescent="0.2">
      <c r="A329" s="71">
        <v>320</v>
      </c>
      <c r="B329" s="39" t="str">
        <f>IF($C$6=1,'3. Input Data'!B335," ")</f>
        <v xml:space="preserve"> </v>
      </c>
      <c r="C329" s="39" t="str">
        <f>IF($C$6=1,'3. Input Data'!C335," ")</f>
        <v xml:space="preserve"> </v>
      </c>
      <c r="D329" s="58" t="str">
        <f>IF($C$6=1,'3a. Skor Data'!D327," ")</f>
        <v xml:space="preserve"> </v>
      </c>
      <c r="E329" s="58" t="str">
        <f>IF($C$6=1,(0.702*'3a. Skor Data'!F327)+'3a. Skor Data'!H327," ")</f>
        <v xml:space="preserve"> </v>
      </c>
      <c r="F329" s="58" t="str">
        <f>IF($C$6=1,(0.471*'3a. Skor Data'!J327)+(0.681*'3a. Skor Data'!L327)+(1*'3a. Skor Data'!N327)+(0.278*'3a. Skor Data'!T327)," ")</f>
        <v xml:space="preserve"> </v>
      </c>
      <c r="G329" s="58" t="str">
        <f t="shared" si="14"/>
        <v xml:space="preserve"> </v>
      </c>
      <c r="H329" s="58" t="str">
        <f t="shared" si="15"/>
        <v xml:space="preserve"> </v>
      </c>
      <c r="I329" s="77" t="str">
        <f t="shared" si="16"/>
        <v xml:space="preserve"> </v>
      </c>
      <c r="L329" s="51" t="str">
        <f>IF(AND($G329&gt;0,$I329&gt;0.0000001,$C$6=1,$I$5&gt;0),$A329," ")</f>
        <v xml:space="preserve"> </v>
      </c>
      <c r="M329" s="51" t="str">
        <f>IF(AND($G329,$I329&gt;0.0000001,$C$6=1,$I$5&gt;0),"…………..."," ")</f>
        <v xml:space="preserve"> </v>
      </c>
    </row>
    <row r="330" spans="1:13" x14ac:dyDescent="0.2">
      <c r="A330" s="71">
        <v>321</v>
      </c>
      <c r="B330" s="39" t="str">
        <f>IF($C$6=1,'3. Input Data'!B336," ")</f>
        <v xml:space="preserve"> </v>
      </c>
      <c r="C330" s="39" t="str">
        <f>IF($C$6=1,'3. Input Data'!C336," ")</f>
        <v xml:space="preserve"> </v>
      </c>
      <c r="D330" s="58" t="str">
        <f>IF($C$6=1,'3a. Skor Data'!D328," ")</f>
        <v xml:space="preserve"> </v>
      </c>
      <c r="E330" s="58" t="str">
        <f>IF($C$6=1,(0.702*'3a. Skor Data'!F328)+'3a. Skor Data'!H328," ")</f>
        <v xml:space="preserve"> </v>
      </c>
      <c r="F330" s="58" t="str">
        <f>IF($C$6=1,(0.471*'3a. Skor Data'!J328)+(0.681*'3a. Skor Data'!L328)+(1*'3a. Skor Data'!N328)+(0.278*'3a. Skor Data'!T328)," ")</f>
        <v xml:space="preserve"> </v>
      </c>
      <c r="G330" s="58" t="str">
        <f t="shared" si="14"/>
        <v xml:space="preserve"> </v>
      </c>
      <c r="H330" s="58" t="str">
        <f t="shared" si="15"/>
        <v xml:space="preserve"> </v>
      </c>
      <c r="I330" s="77" t="str">
        <f t="shared" si="16"/>
        <v xml:space="preserve"> </v>
      </c>
      <c r="J330" s="51" t="str">
        <f>IF(AND($G330&gt;0,$I330&gt;0.0000001,$C$6=1,$I$5&gt;0),$A330," ")</f>
        <v xml:space="preserve"> </v>
      </c>
      <c r="K330" s="51" t="str">
        <f>IF(AND($G330,$I330&gt;0.0000001,$C$6=1,$I$5&gt;0),"…………..."," ")</f>
        <v xml:space="preserve"> </v>
      </c>
    </row>
    <row r="331" spans="1:13" x14ac:dyDescent="0.2">
      <c r="A331" s="71">
        <v>322</v>
      </c>
      <c r="B331" s="39" t="str">
        <f>IF($C$6=1,'3. Input Data'!B337," ")</f>
        <v xml:space="preserve"> </v>
      </c>
      <c r="C331" s="39" t="str">
        <f>IF($C$6=1,'3. Input Data'!C337," ")</f>
        <v xml:space="preserve"> </v>
      </c>
      <c r="D331" s="58" t="str">
        <f>IF($C$6=1,'3a. Skor Data'!D329," ")</f>
        <v xml:space="preserve"> </v>
      </c>
      <c r="E331" s="58" t="str">
        <f>IF($C$6=1,(0.702*'3a. Skor Data'!F329)+'3a. Skor Data'!H329," ")</f>
        <v xml:space="preserve"> </v>
      </c>
      <c r="F331" s="58" t="str">
        <f>IF($C$6=1,(0.471*'3a. Skor Data'!J329)+(0.681*'3a. Skor Data'!L329)+(1*'3a. Skor Data'!N329)+(0.278*'3a. Skor Data'!T329)," ")</f>
        <v xml:space="preserve"> </v>
      </c>
      <c r="G331" s="58" t="str">
        <f t="shared" ref="G331:G394" si="17">IF($C$6=1,(0.252*D331)+(0.226*E331)+(0.218*F331)," ")</f>
        <v xml:space="preserve"> </v>
      </c>
      <c r="H331" s="58" t="str">
        <f t="shared" ref="H331:H394" si="18">IF(AND($C$6=1,$G331&gt;0,$I331&gt;=0.0000001,$I$5&gt;0),"Rp."," ")</f>
        <v xml:space="preserve"> </v>
      </c>
      <c r="I331" s="77" t="str">
        <f t="shared" si="16"/>
        <v xml:space="preserve"> </v>
      </c>
      <c r="L331" s="51" t="str">
        <f>IF(AND($G331&gt;0,$I331&gt;0.0000001,$C$6=1,$I$5&gt;0),$A331," ")</f>
        <v xml:space="preserve"> </v>
      </c>
      <c r="M331" s="51" t="str">
        <f>IF(AND($G331,$I331&gt;0.0000001,$C$6=1,$I$5&gt;0),"…………..."," ")</f>
        <v xml:space="preserve"> </v>
      </c>
    </row>
    <row r="332" spans="1:13" x14ac:dyDescent="0.2">
      <c r="A332" s="71">
        <v>323</v>
      </c>
      <c r="B332" s="39" t="str">
        <f>IF($C$6=1,'3. Input Data'!B338," ")</f>
        <v xml:space="preserve"> </v>
      </c>
      <c r="C332" s="39" t="str">
        <f>IF($C$6=1,'3. Input Data'!C338," ")</f>
        <v xml:space="preserve"> </v>
      </c>
      <c r="D332" s="58" t="str">
        <f>IF($C$6=1,'3a. Skor Data'!D330," ")</f>
        <v xml:space="preserve"> </v>
      </c>
      <c r="E332" s="58" t="str">
        <f>IF($C$6=1,(0.702*'3a. Skor Data'!F330)+'3a. Skor Data'!H330," ")</f>
        <v xml:space="preserve"> </v>
      </c>
      <c r="F332" s="58" t="str">
        <f>IF($C$6=1,(0.471*'3a. Skor Data'!J330)+(0.681*'3a. Skor Data'!L330)+(1*'3a. Skor Data'!N330)+(0.278*'3a. Skor Data'!T330)," ")</f>
        <v xml:space="preserve"> </v>
      </c>
      <c r="G332" s="58" t="str">
        <f t="shared" si="17"/>
        <v xml:space="preserve"> </v>
      </c>
      <c r="H332" s="58" t="str">
        <f t="shared" si="18"/>
        <v xml:space="preserve"> </v>
      </c>
      <c r="I332" s="77" t="str">
        <f t="shared" si="16"/>
        <v xml:space="preserve"> </v>
      </c>
      <c r="J332" s="51" t="str">
        <f>IF(AND($G332&gt;0,$I332&gt;0.0000001,$C$6=1,$I$5&gt;0),$A332," ")</f>
        <v xml:space="preserve"> </v>
      </c>
      <c r="K332" s="51" t="str">
        <f>IF(AND($G332,$I332&gt;0.0000001,$C$6=1,$I$5&gt;0),"…………..."," ")</f>
        <v xml:space="preserve"> </v>
      </c>
    </row>
    <row r="333" spans="1:13" x14ac:dyDescent="0.2">
      <c r="A333" s="71">
        <v>324</v>
      </c>
      <c r="B333" s="39" t="str">
        <f>IF($C$6=1,'3. Input Data'!B339," ")</f>
        <v xml:space="preserve"> </v>
      </c>
      <c r="C333" s="39" t="str">
        <f>IF($C$6=1,'3. Input Data'!C339," ")</f>
        <v xml:space="preserve"> </v>
      </c>
      <c r="D333" s="58" t="str">
        <f>IF($C$6=1,'3a. Skor Data'!D331," ")</f>
        <v xml:space="preserve"> </v>
      </c>
      <c r="E333" s="58" t="str">
        <f>IF($C$6=1,(0.702*'3a. Skor Data'!F331)+'3a. Skor Data'!H331," ")</f>
        <v xml:space="preserve"> </v>
      </c>
      <c r="F333" s="58" t="str">
        <f>IF($C$6=1,(0.471*'3a. Skor Data'!J331)+(0.681*'3a. Skor Data'!L331)+(1*'3a. Skor Data'!N331)+(0.278*'3a. Skor Data'!T331)," ")</f>
        <v xml:space="preserve"> </v>
      </c>
      <c r="G333" s="58" t="str">
        <f t="shared" si="17"/>
        <v xml:space="preserve"> </v>
      </c>
      <c r="H333" s="58" t="str">
        <f t="shared" si="18"/>
        <v xml:space="preserve"> </v>
      </c>
      <c r="I333" s="77" t="str">
        <f t="shared" si="16"/>
        <v xml:space="preserve"> </v>
      </c>
      <c r="L333" s="51" t="str">
        <f>IF(AND($G333&gt;0,$I333&gt;0.0000001,$C$6=1,$I$5&gt;0),$A333," ")</f>
        <v xml:space="preserve"> </v>
      </c>
      <c r="M333" s="51" t="str">
        <f>IF(AND($G333,$I333&gt;0.0000001,$C$6=1,$I$5&gt;0),"…………..."," ")</f>
        <v xml:space="preserve"> </v>
      </c>
    </row>
    <row r="334" spans="1:13" x14ac:dyDescent="0.2">
      <c r="A334" s="71">
        <v>325</v>
      </c>
      <c r="B334" s="39" t="str">
        <f>IF($C$6=1,'3. Input Data'!B340," ")</f>
        <v xml:space="preserve"> </v>
      </c>
      <c r="C334" s="39" t="str">
        <f>IF($C$6=1,'3. Input Data'!C340," ")</f>
        <v xml:space="preserve"> </v>
      </c>
      <c r="D334" s="58" t="str">
        <f>IF($C$6=1,'3a. Skor Data'!D332," ")</f>
        <v xml:space="preserve"> </v>
      </c>
      <c r="E334" s="58" t="str">
        <f>IF($C$6=1,(0.702*'3a. Skor Data'!F332)+'3a. Skor Data'!H332," ")</f>
        <v xml:space="preserve"> </v>
      </c>
      <c r="F334" s="58" t="str">
        <f>IF($C$6=1,(0.471*'3a. Skor Data'!J332)+(0.681*'3a. Skor Data'!L332)+(1*'3a. Skor Data'!N332)+(0.278*'3a. Skor Data'!T332)," ")</f>
        <v xml:space="preserve"> </v>
      </c>
      <c r="G334" s="58" t="str">
        <f t="shared" si="17"/>
        <v xml:space="preserve"> </v>
      </c>
      <c r="H334" s="58" t="str">
        <f t="shared" si="18"/>
        <v xml:space="preserve"> </v>
      </c>
      <c r="I334" s="77" t="str">
        <f t="shared" si="16"/>
        <v xml:space="preserve"> </v>
      </c>
      <c r="J334" s="51" t="str">
        <f>IF(AND($G334&gt;0,$I334&gt;0.0000001,$C$6=1,$I$5&gt;0),$A334," ")</f>
        <v xml:space="preserve"> </v>
      </c>
      <c r="K334" s="51" t="str">
        <f>IF(AND($G334,$I334&gt;0.0000001,$C$6=1,$I$5&gt;0),"…………..."," ")</f>
        <v xml:space="preserve"> </v>
      </c>
    </row>
    <row r="335" spans="1:13" x14ac:dyDescent="0.2">
      <c r="A335" s="71">
        <v>326</v>
      </c>
      <c r="B335" s="39" t="str">
        <f>IF($C$6=1,'3. Input Data'!B341," ")</f>
        <v xml:space="preserve"> </v>
      </c>
      <c r="C335" s="39" t="str">
        <f>IF($C$6=1,'3. Input Data'!C341," ")</f>
        <v xml:space="preserve"> </v>
      </c>
      <c r="D335" s="58" t="str">
        <f>IF($C$6=1,'3a. Skor Data'!D333," ")</f>
        <v xml:space="preserve"> </v>
      </c>
      <c r="E335" s="58" t="str">
        <f>IF($C$6=1,(0.702*'3a. Skor Data'!F333)+'3a. Skor Data'!H333," ")</f>
        <v xml:space="preserve"> </v>
      </c>
      <c r="F335" s="58" t="str">
        <f>IF($C$6=1,(0.471*'3a. Skor Data'!J333)+(0.681*'3a. Skor Data'!L333)+(1*'3a. Skor Data'!N333)+(0.278*'3a. Skor Data'!T333)," ")</f>
        <v xml:space="preserve"> </v>
      </c>
      <c r="G335" s="58" t="str">
        <f t="shared" si="17"/>
        <v xml:space="preserve"> </v>
      </c>
      <c r="H335" s="58" t="str">
        <f t="shared" si="18"/>
        <v xml:space="preserve"> </v>
      </c>
      <c r="I335" s="77" t="str">
        <f t="shared" si="16"/>
        <v xml:space="preserve"> </v>
      </c>
      <c r="L335" s="51" t="str">
        <f>IF(AND($G335&gt;0,$I335&gt;0.0000001,$C$6=1,$I$5&gt;0),$A335," ")</f>
        <v xml:space="preserve"> </v>
      </c>
      <c r="M335" s="51" t="str">
        <f>IF(AND($G335,$I335&gt;0.0000001,$C$6=1,$I$5&gt;0),"…………..."," ")</f>
        <v xml:space="preserve"> </v>
      </c>
    </row>
    <row r="336" spans="1:13" x14ac:dyDescent="0.2">
      <c r="A336" s="71">
        <v>327</v>
      </c>
      <c r="B336" s="39" t="str">
        <f>IF($C$6=1,'3. Input Data'!B342," ")</f>
        <v xml:space="preserve"> </v>
      </c>
      <c r="C336" s="39" t="str">
        <f>IF($C$6=1,'3. Input Data'!C342," ")</f>
        <v xml:space="preserve"> </v>
      </c>
      <c r="D336" s="58" t="str">
        <f>IF($C$6=1,'3a. Skor Data'!D334," ")</f>
        <v xml:space="preserve"> </v>
      </c>
      <c r="E336" s="58" t="str">
        <f>IF($C$6=1,(0.702*'3a. Skor Data'!F334)+'3a. Skor Data'!H334," ")</f>
        <v xml:space="preserve"> </v>
      </c>
      <c r="F336" s="58" t="str">
        <f>IF($C$6=1,(0.471*'3a. Skor Data'!J334)+(0.681*'3a. Skor Data'!L334)+(1*'3a. Skor Data'!N334)+(0.278*'3a. Skor Data'!T334)," ")</f>
        <v xml:space="preserve"> </v>
      </c>
      <c r="G336" s="58" t="str">
        <f t="shared" si="17"/>
        <v xml:space="preserve"> </v>
      </c>
      <c r="H336" s="58" t="str">
        <f t="shared" si="18"/>
        <v xml:space="preserve"> </v>
      </c>
      <c r="I336" s="77" t="str">
        <f t="shared" si="16"/>
        <v xml:space="preserve"> </v>
      </c>
      <c r="J336" s="51" t="str">
        <f>IF(AND($G336&gt;0,$I336&gt;0.0000001,$C$6=1,$I$5&gt;0),$A336," ")</f>
        <v xml:space="preserve"> </v>
      </c>
      <c r="K336" s="51" t="str">
        <f>IF(AND($G336,$I336&gt;0.0000001,$C$6=1,$I$5&gt;0),"…………..."," ")</f>
        <v xml:space="preserve"> </v>
      </c>
    </row>
    <row r="337" spans="1:13" x14ac:dyDescent="0.2">
      <c r="A337" s="71">
        <v>328</v>
      </c>
      <c r="B337" s="39" t="str">
        <f>IF($C$6=1,'3. Input Data'!B343," ")</f>
        <v xml:space="preserve"> </v>
      </c>
      <c r="C337" s="39" t="str">
        <f>IF($C$6=1,'3. Input Data'!C343," ")</f>
        <v xml:space="preserve"> </v>
      </c>
      <c r="D337" s="58" t="str">
        <f>IF($C$6=1,'3a. Skor Data'!D335," ")</f>
        <v xml:space="preserve"> </v>
      </c>
      <c r="E337" s="58" t="str">
        <f>IF($C$6=1,(0.702*'3a. Skor Data'!F335)+'3a. Skor Data'!H335," ")</f>
        <v xml:space="preserve"> </v>
      </c>
      <c r="F337" s="58" t="str">
        <f>IF($C$6=1,(0.471*'3a. Skor Data'!J335)+(0.681*'3a. Skor Data'!L335)+(1*'3a. Skor Data'!N335)+(0.278*'3a. Skor Data'!T335)," ")</f>
        <v xml:space="preserve"> </v>
      </c>
      <c r="G337" s="58" t="str">
        <f t="shared" si="17"/>
        <v xml:space="preserve"> </v>
      </c>
      <c r="H337" s="58" t="str">
        <f t="shared" si="18"/>
        <v xml:space="preserve"> </v>
      </c>
      <c r="I337" s="77" t="str">
        <f t="shared" si="16"/>
        <v xml:space="preserve"> </v>
      </c>
      <c r="L337" s="51" t="str">
        <f>IF(AND($G337&gt;0,$I337&gt;0.0000001,$C$6=1,$I$5&gt;0),$A337," ")</f>
        <v xml:space="preserve"> </v>
      </c>
      <c r="M337" s="51" t="str">
        <f>IF(AND($G337,$I337&gt;0.0000001,$C$6=1,$I$5&gt;0),"…………..."," ")</f>
        <v xml:space="preserve"> </v>
      </c>
    </row>
    <row r="338" spans="1:13" x14ac:dyDescent="0.2">
      <c r="A338" s="71">
        <v>329</v>
      </c>
      <c r="B338" s="39" t="str">
        <f>IF($C$6=1,'3. Input Data'!B344," ")</f>
        <v xml:space="preserve"> </v>
      </c>
      <c r="C338" s="39" t="str">
        <f>IF($C$6=1,'3. Input Data'!C344," ")</f>
        <v xml:space="preserve"> </v>
      </c>
      <c r="D338" s="58" t="str">
        <f>IF($C$6=1,'3a. Skor Data'!D336," ")</f>
        <v xml:space="preserve"> </v>
      </c>
      <c r="E338" s="58" t="str">
        <f>IF($C$6=1,(0.702*'3a. Skor Data'!F336)+'3a. Skor Data'!H336," ")</f>
        <v xml:space="preserve"> </v>
      </c>
      <c r="F338" s="58" t="str">
        <f>IF($C$6=1,(0.471*'3a. Skor Data'!J336)+(0.681*'3a. Skor Data'!L336)+(1*'3a. Skor Data'!N336)+(0.278*'3a. Skor Data'!T336)," ")</f>
        <v xml:space="preserve"> </v>
      </c>
      <c r="G338" s="58" t="str">
        <f t="shared" si="17"/>
        <v xml:space="preserve"> </v>
      </c>
      <c r="H338" s="58" t="str">
        <f t="shared" si="18"/>
        <v xml:space="preserve"> </v>
      </c>
      <c r="I338" s="77" t="str">
        <f t="shared" si="16"/>
        <v xml:space="preserve"> </v>
      </c>
      <c r="J338" s="51" t="str">
        <f>IF(AND($G338&gt;0,$I338&gt;0.0000001,$C$6=1,$I$5&gt;0),$A338," ")</f>
        <v xml:space="preserve"> </v>
      </c>
      <c r="K338" s="51" t="str">
        <f>IF(AND($G338,$I338&gt;0.0000001,$C$6=1,$I$5&gt;0),"…………..."," ")</f>
        <v xml:space="preserve"> </v>
      </c>
    </row>
    <row r="339" spans="1:13" x14ac:dyDescent="0.2">
      <c r="A339" s="71">
        <v>330</v>
      </c>
      <c r="B339" s="39" t="str">
        <f>IF($C$6=1,'3. Input Data'!B345," ")</f>
        <v xml:space="preserve"> </v>
      </c>
      <c r="C339" s="39" t="str">
        <f>IF($C$6=1,'3. Input Data'!C345," ")</f>
        <v xml:space="preserve"> </v>
      </c>
      <c r="D339" s="58" t="str">
        <f>IF($C$6=1,'3a. Skor Data'!D337," ")</f>
        <v xml:space="preserve"> </v>
      </c>
      <c r="E339" s="58" t="str">
        <f>IF($C$6=1,(0.702*'3a. Skor Data'!F337)+'3a. Skor Data'!H337," ")</f>
        <v xml:space="preserve"> </v>
      </c>
      <c r="F339" s="58" t="str">
        <f>IF($C$6=1,(0.471*'3a. Skor Data'!J337)+(0.681*'3a. Skor Data'!L337)+(1*'3a. Skor Data'!N337)+(0.278*'3a. Skor Data'!T337)," ")</f>
        <v xml:space="preserve"> </v>
      </c>
      <c r="G339" s="58" t="str">
        <f t="shared" si="17"/>
        <v xml:space="preserve"> </v>
      </c>
      <c r="H339" s="58" t="str">
        <f t="shared" si="18"/>
        <v xml:space="preserve"> </v>
      </c>
      <c r="I339" s="77" t="str">
        <f t="shared" si="16"/>
        <v xml:space="preserve"> </v>
      </c>
      <c r="L339" s="51" t="str">
        <f>IF(AND($G339&gt;0,$I339&gt;0.0000001,$C$6=1,$I$5&gt;0),$A339," ")</f>
        <v xml:space="preserve"> </v>
      </c>
      <c r="M339" s="51" t="str">
        <f>IF(AND($G339,$I339&gt;0.0000001,$C$6=1,$I$5&gt;0),"…………..."," ")</f>
        <v xml:space="preserve"> </v>
      </c>
    </row>
    <row r="340" spans="1:13" x14ac:dyDescent="0.2">
      <c r="A340" s="71">
        <v>331</v>
      </c>
      <c r="B340" s="39" t="str">
        <f>IF($C$6=1,'3. Input Data'!B346," ")</f>
        <v xml:space="preserve"> </v>
      </c>
      <c r="C340" s="39" t="str">
        <f>IF($C$6=1,'3. Input Data'!C346," ")</f>
        <v xml:space="preserve"> </v>
      </c>
      <c r="D340" s="58" t="str">
        <f>IF($C$6=1,'3a. Skor Data'!D338," ")</f>
        <v xml:space="preserve"> </v>
      </c>
      <c r="E340" s="58" t="str">
        <f>IF($C$6=1,(0.702*'3a. Skor Data'!F338)+'3a. Skor Data'!H338," ")</f>
        <v xml:space="preserve"> </v>
      </c>
      <c r="F340" s="58" t="str">
        <f>IF($C$6=1,(0.471*'3a. Skor Data'!J338)+(0.681*'3a. Skor Data'!L338)+(1*'3a. Skor Data'!N338)+(0.278*'3a. Skor Data'!T338)," ")</f>
        <v xml:space="preserve"> </v>
      </c>
      <c r="G340" s="58" t="str">
        <f t="shared" si="17"/>
        <v xml:space="preserve"> </v>
      </c>
      <c r="H340" s="58" t="str">
        <f t="shared" si="18"/>
        <v xml:space="preserve"> </v>
      </c>
      <c r="I340" s="77" t="str">
        <f t="shared" si="16"/>
        <v xml:space="preserve"> </v>
      </c>
      <c r="J340" s="51" t="str">
        <f>IF(AND($G340&gt;0,$I340&gt;0.0000001,$C$6=1,$I$5&gt;0),$A340," ")</f>
        <v xml:space="preserve"> </v>
      </c>
      <c r="K340" s="51" t="str">
        <f>IF(AND($G340,$I340&gt;0.0000001,$C$6=1,$I$5&gt;0),"…………..."," ")</f>
        <v xml:space="preserve"> </v>
      </c>
    </row>
    <row r="341" spans="1:13" x14ac:dyDescent="0.2">
      <c r="A341" s="71">
        <v>332</v>
      </c>
      <c r="B341" s="39" t="str">
        <f>IF($C$6=1,'3. Input Data'!B347," ")</f>
        <v xml:space="preserve"> </v>
      </c>
      <c r="C341" s="39" t="str">
        <f>IF($C$6=1,'3. Input Data'!C347," ")</f>
        <v xml:space="preserve"> </v>
      </c>
      <c r="D341" s="58" t="str">
        <f>IF($C$6=1,'3a. Skor Data'!D339," ")</f>
        <v xml:space="preserve"> </v>
      </c>
      <c r="E341" s="58" t="str">
        <f>IF($C$6=1,(0.702*'3a. Skor Data'!F339)+'3a. Skor Data'!H339," ")</f>
        <v xml:space="preserve"> </v>
      </c>
      <c r="F341" s="58" t="str">
        <f>IF($C$6=1,(0.471*'3a. Skor Data'!J339)+(0.681*'3a. Skor Data'!L339)+(1*'3a. Skor Data'!N339)+(0.278*'3a. Skor Data'!T339)," ")</f>
        <v xml:space="preserve"> </v>
      </c>
      <c r="G341" s="58" t="str">
        <f t="shared" si="17"/>
        <v xml:space="preserve"> </v>
      </c>
      <c r="H341" s="58" t="str">
        <f t="shared" si="18"/>
        <v xml:space="preserve"> </v>
      </c>
      <c r="I341" s="77" t="str">
        <f t="shared" ref="I341:I404" si="19">IF(AND($C$6=1,$I$5&gt;0.0001),(G341/$G$3)*$I$5," ")</f>
        <v xml:space="preserve"> </v>
      </c>
      <c r="L341" s="51" t="str">
        <f>IF(AND($G341&gt;0,$I341&gt;0.0000001,$C$6=1,$I$5&gt;0),$A341," ")</f>
        <v xml:space="preserve"> </v>
      </c>
      <c r="M341" s="51" t="str">
        <f>IF(AND($G341,$I341&gt;0.0000001,$C$6=1,$I$5&gt;0),"…………..."," ")</f>
        <v xml:space="preserve"> </v>
      </c>
    </row>
    <row r="342" spans="1:13" x14ac:dyDescent="0.2">
      <c r="A342" s="71">
        <v>333</v>
      </c>
      <c r="B342" s="39" t="str">
        <f>IF($C$6=1,'3. Input Data'!B348," ")</f>
        <v xml:space="preserve"> </v>
      </c>
      <c r="C342" s="39" t="str">
        <f>IF($C$6=1,'3. Input Data'!C348," ")</f>
        <v xml:space="preserve"> </v>
      </c>
      <c r="D342" s="58" t="str">
        <f>IF($C$6=1,'3a. Skor Data'!D340," ")</f>
        <v xml:space="preserve"> </v>
      </c>
      <c r="E342" s="58" t="str">
        <f>IF($C$6=1,(0.702*'3a. Skor Data'!F340)+'3a. Skor Data'!H340," ")</f>
        <v xml:space="preserve"> </v>
      </c>
      <c r="F342" s="58" t="str">
        <f>IF($C$6=1,(0.471*'3a. Skor Data'!J340)+(0.681*'3a. Skor Data'!L340)+(1*'3a. Skor Data'!N340)+(0.278*'3a. Skor Data'!T340)," ")</f>
        <v xml:space="preserve"> </v>
      </c>
      <c r="G342" s="58" t="str">
        <f t="shared" si="17"/>
        <v xml:space="preserve"> </v>
      </c>
      <c r="H342" s="58" t="str">
        <f t="shared" si="18"/>
        <v xml:space="preserve"> </v>
      </c>
      <c r="I342" s="77" t="str">
        <f t="shared" si="19"/>
        <v xml:space="preserve"> </v>
      </c>
      <c r="J342" s="51" t="str">
        <f>IF(AND($G342&gt;0,$I342&gt;0.0000001,$C$6=1,$I$5&gt;0),$A342," ")</f>
        <v xml:space="preserve"> </v>
      </c>
      <c r="K342" s="51" t="str">
        <f>IF(AND($G342,$I342&gt;0.0000001,$C$6=1,$I$5&gt;0),"…………..."," ")</f>
        <v xml:space="preserve"> </v>
      </c>
    </row>
    <row r="343" spans="1:13" x14ac:dyDescent="0.2">
      <c r="A343" s="71">
        <v>334</v>
      </c>
      <c r="B343" s="39" t="str">
        <f>IF($C$6=1,'3. Input Data'!B349," ")</f>
        <v xml:space="preserve"> </v>
      </c>
      <c r="C343" s="39" t="str">
        <f>IF($C$6=1,'3. Input Data'!C349," ")</f>
        <v xml:space="preserve"> </v>
      </c>
      <c r="D343" s="58" t="str">
        <f>IF($C$6=1,'3a. Skor Data'!D341," ")</f>
        <v xml:space="preserve"> </v>
      </c>
      <c r="E343" s="58" t="str">
        <f>IF($C$6=1,(0.702*'3a. Skor Data'!F341)+'3a. Skor Data'!H341," ")</f>
        <v xml:space="preserve"> </v>
      </c>
      <c r="F343" s="58" t="str">
        <f>IF($C$6=1,(0.471*'3a. Skor Data'!J341)+(0.681*'3a. Skor Data'!L341)+(1*'3a. Skor Data'!N341)+(0.278*'3a. Skor Data'!T341)," ")</f>
        <v xml:space="preserve"> </v>
      </c>
      <c r="G343" s="58" t="str">
        <f t="shared" si="17"/>
        <v xml:space="preserve"> </v>
      </c>
      <c r="H343" s="58" t="str">
        <f t="shared" si="18"/>
        <v xml:space="preserve"> </v>
      </c>
      <c r="I343" s="77" t="str">
        <f t="shared" si="19"/>
        <v xml:space="preserve"> </v>
      </c>
      <c r="L343" s="51" t="str">
        <f>IF(AND($G343&gt;0,$I343&gt;0.0000001,$C$6=1,$I$5&gt;0),$A343," ")</f>
        <v xml:space="preserve"> </v>
      </c>
      <c r="M343" s="51" t="str">
        <f>IF(AND($G343,$I343&gt;0.0000001,$C$6=1,$I$5&gt;0),"…………..."," ")</f>
        <v xml:space="preserve"> </v>
      </c>
    </row>
    <row r="344" spans="1:13" x14ac:dyDescent="0.2">
      <c r="A344" s="71">
        <v>335</v>
      </c>
      <c r="B344" s="39" t="str">
        <f>IF($C$6=1,'3. Input Data'!B350," ")</f>
        <v xml:space="preserve"> </v>
      </c>
      <c r="C344" s="39" t="str">
        <f>IF($C$6=1,'3. Input Data'!C350," ")</f>
        <v xml:space="preserve"> </v>
      </c>
      <c r="D344" s="58" t="str">
        <f>IF($C$6=1,'3a. Skor Data'!D342," ")</f>
        <v xml:space="preserve"> </v>
      </c>
      <c r="E344" s="58" t="str">
        <f>IF($C$6=1,(0.702*'3a. Skor Data'!F342)+'3a. Skor Data'!H342," ")</f>
        <v xml:space="preserve"> </v>
      </c>
      <c r="F344" s="58" t="str">
        <f>IF($C$6=1,(0.471*'3a. Skor Data'!J342)+(0.681*'3a. Skor Data'!L342)+(1*'3a. Skor Data'!N342)+(0.278*'3a. Skor Data'!T342)," ")</f>
        <v xml:space="preserve"> </v>
      </c>
      <c r="G344" s="58" t="str">
        <f t="shared" si="17"/>
        <v xml:space="preserve"> </v>
      </c>
      <c r="H344" s="58" t="str">
        <f t="shared" si="18"/>
        <v xml:space="preserve"> </v>
      </c>
      <c r="I344" s="77" t="str">
        <f t="shared" si="19"/>
        <v xml:space="preserve"> </v>
      </c>
      <c r="J344" s="51" t="str">
        <f>IF(AND($G344&gt;0,$I344&gt;0.0000001,$C$6=1,$I$5&gt;0),$A344," ")</f>
        <v xml:space="preserve"> </v>
      </c>
      <c r="K344" s="51" t="str">
        <f>IF(AND($G344,$I344&gt;0.0000001,$C$6=1,$I$5&gt;0),"…………..."," ")</f>
        <v xml:space="preserve"> </v>
      </c>
    </row>
    <row r="345" spans="1:13" x14ac:dyDescent="0.2">
      <c r="A345" s="71">
        <v>336</v>
      </c>
      <c r="B345" s="39" t="str">
        <f>IF($C$6=1,'3. Input Data'!B351," ")</f>
        <v xml:space="preserve"> </v>
      </c>
      <c r="C345" s="39" t="str">
        <f>IF($C$6=1,'3. Input Data'!C351," ")</f>
        <v xml:space="preserve"> </v>
      </c>
      <c r="D345" s="58" t="str">
        <f>IF($C$6=1,'3a. Skor Data'!D343," ")</f>
        <v xml:space="preserve"> </v>
      </c>
      <c r="E345" s="58" t="str">
        <f>IF($C$6=1,(0.702*'3a. Skor Data'!F343)+'3a. Skor Data'!H343," ")</f>
        <v xml:space="preserve"> </v>
      </c>
      <c r="F345" s="58" t="str">
        <f>IF($C$6=1,(0.471*'3a. Skor Data'!J343)+(0.681*'3a. Skor Data'!L343)+(1*'3a. Skor Data'!N343)+(0.278*'3a. Skor Data'!T343)," ")</f>
        <v xml:space="preserve"> </v>
      </c>
      <c r="G345" s="58" t="str">
        <f t="shared" si="17"/>
        <v xml:space="preserve"> </v>
      </c>
      <c r="H345" s="58" t="str">
        <f t="shared" si="18"/>
        <v xml:space="preserve"> </v>
      </c>
      <c r="I345" s="77" t="str">
        <f t="shared" si="19"/>
        <v xml:space="preserve"> </v>
      </c>
      <c r="L345" s="51" t="str">
        <f>IF(AND($G345&gt;0,$I345&gt;0.0000001,$C$6=1,$I$5&gt;0),$A345," ")</f>
        <v xml:space="preserve"> </v>
      </c>
      <c r="M345" s="51" t="str">
        <f>IF(AND($G345,$I345&gt;0.0000001,$C$6=1,$I$5&gt;0),"…………..."," ")</f>
        <v xml:space="preserve"> </v>
      </c>
    </row>
    <row r="346" spans="1:13" x14ac:dyDescent="0.2">
      <c r="A346" s="71">
        <v>337</v>
      </c>
      <c r="B346" s="39" t="str">
        <f>IF($C$6=1,'3. Input Data'!B352," ")</f>
        <v xml:space="preserve"> </v>
      </c>
      <c r="C346" s="39" t="str">
        <f>IF($C$6=1,'3. Input Data'!C352," ")</f>
        <v xml:space="preserve"> </v>
      </c>
      <c r="D346" s="58" t="str">
        <f>IF($C$6=1,'3a. Skor Data'!D344," ")</f>
        <v xml:space="preserve"> </v>
      </c>
      <c r="E346" s="58" t="str">
        <f>IF($C$6=1,(0.702*'3a. Skor Data'!F344)+'3a. Skor Data'!H344," ")</f>
        <v xml:space="preserve"> </v>
      </c>
      <c r="F346" s="58" t="str">
        <f>IF($C$6=1,(0.471*'3a. Skor Data'!J344)+(0.681*'3a. Skor Data'!L344)+(1*'3a. Skor Data'!N344)+(0.278*'3a. Skor Data'!T344)," ")</f>
        <v xml:space="preserve"> </v>
      </c>
      <c r="G346" s="58" t="str">
        <f t="shared" si="17"/>
        <v xml:space="preserve"> </v>
      </c>
      <c r="H346" s="58" t="str">
        <f t="shared" si="18"/>
        <v xml:space="preserve"> </v>
      </c>
      <c r="I346" s="77" t="str">
        <f t="shared" si="19"/>
        <v xml:space="preserve"> </v>
      </c>
      <c r="J346" s="51" t="str">
        <f>IF(AND($G346&gt;0,$I346&gt;0.0000001,$C$6=1,$I$5&gt;0),$A346," ")</f>
        <v xml:space="preserve"> </v>
      </c>
      <c r="K346" s="51" t="str">
        <f>IF(AND($G346,$I346&gt;0.0000001,$C$6=1,$I$5&gt;0),"…………..."," ")</f>
        <v xml:space="preserve"> </v>
      </c>
    </row>
    <row r="347" spans="1:13" x14ac:dyDescent="0.2">
      <c r="A347" s="71">
        <v>338</v>
      </c>
      <c r="B347" s="39" t="str">
        <f>IF($C$6=1,'3. Input Data'!B353," ")</f>
        <v xml:space="preserve"> </v>
      </c>
      <c r="C347" s="39" t="str">
        <f>IF($C$6=1,'3. Input Data'!C353," ")</f>
        <v xml:space="preserve"> </v>
      </c>
      <c r="D347" s="58" t="str">
        <f>IF($C$6=1,'3a. Skor Data'!D345," ")</f>
        <v xml:space="preserve"> </v>
      </c>
      <c r="E347" s="58" t="str">
        <f>IF($C$6=1,(0.702*'3a. Skor Data'!F345)+'3a. Skor Data'!H345," ")</f>
        <v xml:space="preserve"> </v>
      </c>
      <c r="F347" s="58" t="str">
        <f>IF($C$6=1,(0.471*'3a. Skor Data'!J345)+(0.681*'3a. Skor Data'!L345)+(1*'3a. Skor Data'!N345)+(0.278*'3a. Skor Data'!T345)," ")</f>
        <v xml:space="preserve"> </v>
      </c>
      <c r="G347" s="58" t="str">
        <f t="shared" si="17"/>
        <v xml:space="preserve"> </v>
      </c>
      <c r="H347" s="58" t="str">
        <f t="shared" si="18"/>
        <v xml:space="preserve"> </v>
      </c>
      <c r="I347" s="77" t="str">
        <f t="shared" si="19"/>
        <v xml:space="preserve"> </v>
      </c>
      <c r="L347" s="51" t="str">
        <f>IF(AND($G347&gt;0,$I347&gt;0.0000001,$C$6=1,$I$5&gt;0),$A347," ")</f>
        <v xml:space="preserve"> </v>
      </c>
      <c r="M347" s="51" t="str">
        <f>IF(AND($G347,$I347&gt;0.0000001,$C$6=1,$I$5&gt;0),"…………..."," ")</f>
        <v xml:space="preserve"> </v>
      </c>
    </row>
    <row r="348" spans="1:13" x14ac:dyDescent="0.2">
      <c r="A348" s="71">
        <v>339</v>
      </c>
      <c r="B348" s="39" t="str">
        <f>IF($C$6=1,'3. Input Data'!B354," ")</f>
        <v xml:space="preserve"> </v>
      </c>
      <c r="C348" s="39" t="str">
        <f>IF($C$6=1,'3. Input Data'!C354," ")</f>
        <v xml:space="preserve"> </v>
      </c>
      <c r="D348" s="58" t="str">
        <f>IF($C$6=1,'3a. Skor Data'!D346," ")</f>
        <v xml:space="preserve"> </v>
      </c>
      <c r="E348" s="58" t="str">
        <f>IF($C$6=1,(0.702*'3a. Skor Data'!F346)+'3a. Skor Data'!H346," ")</f>
        <v xml:space="preserve"> </v>
      </c>
      <c r="F348" s="58" t="str">
        <f>IF($C$6=1,(0.471*'3a. Skor Data'!J346)+(0.681*'3a. Skor Data'!L346)+(1*'3a. Skor Data'!N346)+(0.278*'3a. Skor Data'!T346)," ")</f>
        <v xml:space="preserve"> </v>
      </c>
      <c r="G348" s="58" t="str">
        <f t="shared" si="17"/>
        <v xml:space="preserve"> </v>
      </c>
      <c r="H348" s="58" t="str">
        <f t="shared" si="18"/>
        <v xml:space="preserve"> </v>
      </c>
      <c r="I348" s="77" t="str">
        <f t="shared" si="19"/>
        <v xml:space="preserve"> </v>
      </c>
      <c r="J348" s="51" t="str">
        <f>IF(AND($G348&gt;0,$I348&gt;0.0000001,$C$6=1,$I$5&gt;0),$A348," ")</f>
        <v xml:space="preserve"> </v>
      </c>
      <c r="K348" s="51" t="str">
        <f>IF(AND($G348,$I348&gt;0.0000001,$C$6=1,$I$5&gt;0),"…………..."," ")</f>
        <v xml:space="preserve"> </v>
      </c>
    </row>
    <row r="349" spans="1:13" x14ac:dyDescent="0.2">
      <c r="A349" s="71">
        <v>340</v>
      </c>
      <c r="B349" s="39" t="str">
        <f>IF($C$6=1,'3. Input Data'!B355," ")</f>
        <v xml:space="preserve"> </v>
      </c>
      <c r="C349" s="39" t="str">
        <f>IF($C$6=1,'3. Input Data'!C355," ")</f>
        <v xml:space="preserve"> </v>
      </c>
      <c r="D349" s="58" t="str">
        <f>IF($C$6=1,'3a. Skor Data'!D347," ")</f>
        <v xml:space="preserve"> </v>
      </c>
      <c r="E349" s="58" t="str">
        <f>IF($C$6=1,(0.702*'3a. Skor Data'!F347)+'3a. Skor Data'!H347," ")</f>
        <v xml:space="preserve"> </v>
      </c>
      <c r="F349" s="58" t="str">
        <f>IF($C$6=1,(0.471*'3a. Skor Data'!J347)+(0.681*'3a. Skor Data'!L347)+(1*'3a. Skor Data'!N347)+(0.278*'3a. Skor Data'!T347)," ")</f>
        <v xml:space="preserve"> </v>
      </c>
      <c r="G349" s="58" t="str">
        <f t="shared" si="17"/>
        <v xml:space="preserve"> </v>
      </c>
      <c r="H349" s="58" t="str">
        <f t="shared" si="18"/>
        <v xml:space="preserve"> </v>
      </c>
      <c r="I349" s="77" t="str">
        <f t="shared" si="19"/>
        <v xml:space="preserve"> </v>
      </c>
      <c r="L349" s="51" t="str">
        <f>IF(AND($G349&gt;0,$I349&gt;0.0000001,$C$6=1,$I$5&gt;0),$A349," ")</f>
        <v xml:space="preserve"> </v>
      </c>
      <c r="M349" s="51" t="str">
        <f>IF(AND($G349,$I349&gt;0.0000001,$C$6=1,$I$5&gt;0),"…………..."," ")</f>
        <v xml:space="preserve"> </v>
      </c>
    </row>
    <row r="350" spans="1:13" x14ac:dyDescent="0.2">
      <c r="A350" s="71">
        <v>341</v>
      </c>
      <c r="B350" s="39" t="str">
        <f>IF($C$6=1,'3. Input Data'!B356," ")</f>
        <v xml:space="preserve"> </v>
      </c>
      <c r="C350" s="39" t="str">
        <f>IF($C$6=1,'3. Input Data'!C356," ")</f>
        <v xml:space="preserve"> </v>
      </c>
      <c r="D350" s="58" t="str">
        <f>IF($C$6=1,'3a. Skor Data'!D348," ")</f>
        <v xml:space="preserve"> </v>
      </c>
      <c r="E350" s="58" t="str">
        <f>IF($C$6=1,(0.702*'3a. Skor Data'!F348)+'3a. Skor Data'!H348," ")</f>
        <v xml:space="preserve"> </v>
      </c>
      <c r="F350" s="58" t="str">
        <f>IF($C$6=1,(0.471*'3a. Skor Data'!J348)+(0.681*'3a. Skor Data'!L348)+(1*'3a. Skor Data'!N348)+(0.278*'3a. Skor Data'!T348)," ")</f>
        <v xml:space="preserve"> </v>
      </c>
      <c r="G350" s="58" t="str">
        <f t="shared" si="17"/>
        <v xml:space="preserve"> </v>
      </c>
      <c r="H350" s="58" t="str">
        <f t="shared" si="18"/>
        <v xml:space="preserve"> </v>
      </c>
      <c r="I350" s="77" t="str">
        <f t="shared" si="19"/>
        <v xml:space="preserve"> </v>
      </c>
      <c r="J350" s="51" t="str">
        <f>IF(AND($G350&gt;0,$I350&gt;0.0000001,$C$6=1,$I$5&gt;0),$A350," ")</f>
        <v xml:space="preserve"> </v>
      </c>
      <c r="K350" s="51" t="str">
        <f>IF(AND($G350,$I350&gt;0.0000001,$C$6=1,$I$5&gt;0),"…………..."," ")</f>
        <v xml:space="preserve"> </v>
      </c>
    </row>
    <row r="351" spans="1:13" x14ac:dyDescent="0.2">
      <c r="A351" s="71">
        <v>342</v>
      </c>
      <c r="B351" s="39" t="str">
        <f>IF($C$6=1,'3. Input Data'!B357," ")</f>
        <v xml:space="preserve"> </v>
      </c>
      <c r="C351" s="39" t="str">
        <f>IF($C$6=1,'3. Input Data'!C357," ")</f>
        <v xml:space="preserve"> </v>
      </c>
      <c r="D351" s="58" t="str">
        <f>IF($C$6=1,'3a. Skor Data'!D349," ")</f>
        <v xml:space="preserve"> </v>
      </c>
      <c r="E351" s="58" t="str">
        <f>IF($C$6=1,(0.702*'3a. Skor Data'!F349)+'3a. Skor Data'!H349," ")</f>
        <v xml:space="preserve"> </v>
      </c>
      <c r="F351" s="58" t="str">
        <f>IF($C$6=1,(0.471*'3a. Skor Data'!J349)+(0.681*'3a. Skor Data'!L349)+(1*'3a. Skor Data'!N349)+(0.278*'3a. Skor Data'!T349)," ")</f>
        <v xml:space="preserve"> </v>
      </c>
      <c r="G351" s="58" t="str">
        <f t="shared" si="17"/>
        <v xml:space="preserve"> </v>
      </c>
      <c r="H351" s="58" t="str">
        <f t="shared" si="18"/>
        <v xml:space="preserve"> </v>
      </c>
      <c r="I351" s="77" t="str">
        <f t="shared" si="19"/>
        <v xml:space="preserve"> </v>
      </c>
      <c r="L351" s="51" t="str">
        <f>IF(AND($G351&gt;0,$I351&gt;0.0000001,$C$6=1,$I$5&gt;0),$A351," ")</f>
        <v xml:space="preserve"> </v>
      </c>
      <c r="M351" s="51" t="str">
        <f>IF(AND($G351,$I351&gt;0.0000001,$C$6=1,$I$5&gt;0),"…………..."," ")</f>
        <v xml:space="preserve"> </v>
      </c>
    </row>
    <row r="352" spans="1:13" x14ac:dyDescent="0.2">
      <c r="A352" s="71">
        <v>343</v>
      </c>
      <c r="B352" s="39" t="str">
        <f>IF($C$6=1,'3. Input Data'!B358," ")</f>
        <v xml:space="preserve"> </v>
      </c>
      <c r="C352" s="39" t="str">
        <f>IF($C$6=1,'3. Input Data'!C358," ")</f>
        <v xml:space="preserve"> </v>
      </c>
      <c r="D352" s="58" t="str">
        <f>IF($C$6=1,'3a. Skor Data'!D350," ")</f>
        <v xml:space="preserve"> </v>
      </c>
      <c r="E352" s="58" t="str">
        <f>IF($C$6=1,(0.702*'3a. Skor Data'!F350)+'3a. Skor Data'!H350," ")</f>
        <v xml:space="preserve"> </v>
      </c>
      <c r="F352" s="58" t="str">
        <f>IF($C$6=1,(0.471*'3a. Skor Data'!J350)+(0.681*'3a. Skor Data'!L350)+(1*'3a. Skor Data'!N350)+(0.278*'3a. Skor Data'!T350)," ")</f>
        <v xml:space="preserve"> </v>
      </c>
      <c r="G352" s="58" t="str">
        <f t="shared" si="17"/>
        <v xml:space="preserve"> </v>
      </c>
      <c r="H352" s="58" t="str">
        <f t="shared" si="18"/>
        <v xml:space="preserve"> </v>
      </c>
      <c r="I352" s="77" t="str">
        <f t="shared" si="19"/>
        <v xml:space="preserve"> </v>
      </c>
      <c r="J352" s="51" t="str">
        <f>IF(AND($G352&gt;0,$I352&gt;0.0000001,$C$6=1,$I$5&gt;0),$A352," ")</f>
        <v xml:space="preserve"> </v>
      </c>
      <c r="K352" s="51" t="str">
        <f>IF(AND($G352,$I352&gt;0.0000001,$C$6=1,$I$5&gt;0),"…………..."," ")</f>
        <v xml:space="preserve"> </v>
      </c>
    </row>
    <row r="353" spans="1:13" x14ac:dyDescent="0.2">
      <c r="A353" s="71">
        <v>344</v>
      </c>
      <c r="B353" s="39" t="str">
        <f>IF($C$6=1,'3. Input Data'!B359," ")</f>
        <v xml:space="preserve"> </v>
      </c>
      <c r="C353" s="39" t="str">
        <f>IF($C$6=1,'3. Input Data'!C359," ")</f>
        <v xml:space="preserve"> </v>
      </c>
      <c r="D353" s="58" t="str">
        <f>IF($C$6=1,'3a. Skor Data'!D351," ")</f>
        <v xml:space="preserve"> </v>
      </c>
      <c r="E353" s="58" t="str">
        <f>IF($C$6=1,(0.702*'3a. Skor Data'!F351)+'3a. Skor Data'!H351," ")</f>
        <v xml:space="preserve"> </v>
      </c>
      <c r="F353" s="58" t="str">
        <f>IF($C$6=1,(0.471*'3a. Skor Data'!J351)+(0.681*'3a. Skor Data'!L351)+(1*'3a. Skor Data'!N351)+(0.278*'3a. Skor Data'!T351)," ")</f>
        <v xml:space="preserve"> </v>
      </c>
      <c r="G353" s="58" t="str">
        <f t="shared" si="17"/>
        <v xml:space="preserve"> </v>
      </c>
      <c r="H353" s="58" t="str">
        <f t="shared" si="18"/>
        <v xml:space="preserve"> </v>
      </c>
      <c r="I353" s="77" t="str">
        <f t="shared" si="19"/>
        <v xml:space="preserve"> </v>
      </c>
      <c r="L353" s="51" t="str">
        <f>IF(AND($G353&gt;0,$I353&gt;0.0000001,$C$6=1,$I$5&gt;0),$A353," ")</f>
        <v xml:space="preserve"> </v>
      </c>
      <c r="M353" s="51" t="str">
        <f>IF(AND($G353,$I353&gt;0.0000001,$C$6=1,$I$5&gt;0),"…………..."," ")</f>
        <v xml:space="preserve"> </v>
      </c>
    </row>
    <row r="354" spans="1:13" x14ac:dyDescent="0.2">
      <c r="A354" s="71">
        <v>345</v>
      </c>
      <c r="B354" s="39" t="str">
        <f>IF($C$6=1,'3. Input Data'!B360," ")</f>
        <v xml:space="preserve"> </v>
      </c>
      <c r="C354" s="39" t="str">
        <f>IF($C$6=1,'3. Input Data'!C360," ")</f>
        <v xml:space="preserve"> </v>
      </c>
      <c r="D354" s="58" t="str">
        <f>IF($C$6=1,'3a. Skor Data'!D352," ")</f>
        <v xml:space="preserve"> </v>
      </c>
      <c r="E354" s="58" t="str">
        <f>IF($C$6=1,(0.702*'3a. Skor Data'!F352)+'3a. Skor Data'!H352," ")</f>
        <v xml:space="preserve"> </v>
      </c>
      <c r="F354" s="58" t="str">
        <f>IF($C$6=1,(0.471*'3a. Skor Data'!J352)+(0.681*'3a. Skor Data'!L352)+(1*'3a. Skor Data'!N352)+(0.278*'3a. Skor Data'!T352)," ")</f>
        <v xml:space="preserve"> </v>
      </c>
      <c r="G354" s="58" t="str">
        <f t="shared" si="17"/>
        <v xml:space="preserve"> </v>
      </c>
      <c r="H354" s="58" t="str">
        <f t="shared" si="18"/>
        <v xml:space="preserve"> </v>
      </c>
      <c r="I354" s="77" t="str">
        <f t="shared" si="19"/>
        <v xml:space="preserve"> </v>
      </c>
      <c r="J354" s="51" t="str">
        <f>IF(AND($G354&gt;0,$I354&gt;0.0000001,$C$6=1,$I$5&gt;0),$A354," ")</f>
        <v xml:space="preserve"> </v>
      </c>
      <c r="K354" s="51" t="str">
        <f>IF(AND($G354,$I354&gt;0.0000001,$C$6=1,$I$5&gt;0),"…………..."," ")</f>
        <v xml:space="preserve"> </v>
      </c>
    </row>
    <row r="355" spans="1:13" x14ac:dyDescent="0.2">
      <c r="A355" s="71">
        <v>346</v>
      </c>
      <c r="B355" s="39" t="str">
        <f>IF($C$6=1,'3. Input Data'!B361," ")</f>
        <v xml:space="preserve"> </v>
      </c>
      <c r="C355" s="39" t="str">
        <f>IF($C$6=1,'3. Input Data'!C361," ")</f>
        <v xml:space="preserve"> </v>
      </c>
      <c r="D355" s="58" t="str">
        <f>IF($C$6=1,'3a. Skor Data'!D353," ")</f>
        <v xml:space="preserve"> </v>
      </c>
      <c r="E355" s="58" t="str">
        <f>IF($C$6=1,(0.702*'3a. Skor Data'!F353)+'3a. Skor Data'!H353," ")</f>
        <v xml:space="preserve"> </v>
      </c>
      <c r="F355" s="58" t="str">
        <f>IF($C$6=1,(0.471*'3a. Skor Data'!J353)+(0.681*'3a. Skor Data'!L353)+(1*'3a. Skor Data'!N353)+(0.278*'3a. Skor Data'!T353)," ")</f>
        <v xml:space="preserve"> </v>
      </c>
      <c r="G355" s="58" t="str">
        <f t="shared" si="17"/>
        <v xml:space="preserve"> </v>
      </c>
      <c r="H355" s="58" t="str">
        <f t="shared" si="18"/>
        <v xml:space="preserve"> </v>
      </c>
      <c r="I355" s="77" t="str">
        <f t="shared" si="19"/>
        <v xml:space="preserve"> </v>
      </c>
      <c r="L355" s="51" t="str">
        <f>IF(AND($G355&gt;0,$I355&gt;0.0000001,$C$6=1,$I$5&gt;0),$A355," ")</f>
        <v xml:space="preserve"> </v>
      </c>
      <c r="M355" s="51" t="str">
        <f>IF(AND($G355,$I355&gt;0.0000001,$C$6=1,$I$5&gt;0),"…………..."," ")</f>
        <v xml:space="preserve"> </v>
      </c>
    </row>
    <row r="356" spans="1:13" x14ac:dyDescent="0.2">
      <c r="A356" s="71">
        <v>347</v>
      </c>
      <c r="B356" s="39" t="str">
        <f>IF($C$6=1,'3. Input Data'!B362," ")</f>
        <v xml:space="preserve"> </v>
      </c>
      <c r="C356" s="39" t="str">
        <f>IF($C$6=1,'3. Input Data'!C362," ")</f>
        <v xml:space="preserve"> </v>
      </c>
      <c r="D356" s="58" t="str">
        <f>IF($C$6=1,'3a. Skor Data'!D354," ")</f>
        <v xml:space="preserve"> </v>
      </c>
      <c r="E356" s="58" t="str">
        <f>IF($C$6=1,(0.702*'3a. Skor Data'!F354)+'3a. Skor Data'!H354," ")</f>
        <v xml:space="preserve"> </v>
      </c>
      <c r="F356" s="58" t="str">
        <f>IF($C$6=1,(0.471*'3a. Skor Data'!J354)+(0.681*'3a. Skor Data'!L354)+(1*'3a. Skor Data'!N354)+(0.278*'3a. Skor Data'!T354)," ")</f>
        <v xml:space="preserve"> </v>
      </c>
      <c r="G356" s="58" t="str">
        <f t="shared" si="17"/>
        <v xml:space="preserve"> </v>
      </c>
      <c r="H356" s="58" t="str">
        <f t="shared" si="18"/>
        <v xml:space="preserve"> </v>
      </c>
      <c r="I356" s="77" t="str">
        <f t="shared" si="19"/>
        <v xml:space="preserve"> </v>
      </c>
      <c r="J356" s="51" t="str">
        <f>IF(AND($G356&gt;0,$I356&gt;0.0000001,$C$6=1,$I$5&gt;0),$A356," ")</f>
        <v xml:space="preserve"> </v>
      </c>
      <c r="K356" s="51" t="str">
        <f>IF(AND($G356,$I356&gt;0.0000001,$C$6=1,$I$5&gt;0),"…………..."," ")</f>
        <v xml:space="preserve"> </v>
      </c>
    </row>
    <row r="357" spans="1:13" x14ac:dyDescent="0.2">
      <c r="A357" s="71">
        <v>348</v>
      </c>
      <c r="B357" s="39" t="str">
        <f>IF($C$6=1,'3. Input Data'!B363," ")</f>
        <v xml:space="preserve"> </v>
      </c>
      <c r="C357" s="39" t="str">
        <f>IF($C$6=1,'3. Input Data'!C363," ")</f>
        <v xml:space="preserve"> </v>
      </c>
      <c r="D357" s="58" t="str">
        <f>IF($C$6=1,'3a. Skor Data'!D355," ")</f>
        <v xml:space="preserve"> </v>
      </c>
      <c r="E357" s="58" t="str">
        <f>IF($C$6=1,(0.702*'3a. Skor Data'!F355)+'3a. Skor Data'!H355," ")</f>
        <v xml:space="preserve"> </v>
      </c>
      <c r="F357" s="58" t="str">
        <f>IF($C$6=1,(0.471*'3a. Skor Data'!J355)+(0.681*'3a. Skor Data'!L355)+(1*'3a. Skor Data'!N355)+(0.278*'3a. Skor Data'!T355)," ")</f>
        <v xml:space="preserve"> </v>
      </c>
      <c r="G357" s="58" t="str">
        <f t="shared" si="17"/>
        <v xml:space="preserve"> </v>
      </c>
      <c r="H357" s="58" t="str">
        <f t="shared" si="18"/>
        <v xml:space="preserve"> </v>
      </c>
      <c r="I357" s="77" t="str">
        <f t="shared" si="19"/>
        <v xml:space="preserve"> </v>
      </c>
      <c r="L357" s="51" t="str">
        <f>IF(AND($G357&gt;0,$I357&gt;0.0000001,$C$6=1,$I$5&gt;0),$A357," ")</f>
        <v xml:space="preserve"> </v>
      </c>
      <c r="M357" s="51" t="str">
        <f>IF(AND($G357,$I357&gt;0.0000001,$C$6=1,$I$5&gt;0),"…………..."," ")</f>
        <v xml:space="preserve"> </v>
      </c>
    </row>
    <row r="358" spans="1:13" x14ac:dyDescent="0.2">
      <c r="A358" s="71">
        <v>349</v>
      </c>
      <c r="B358" s="39" t="str">
        <f>IF($C$6=1,'3. Input Data'!B364," ")</f>
        <v xml:space="preserve"> </v>
      </c>
      <c r="C358" s="39" t="str">
        <f>IF($C$6=1,'3. Input Data'!C364," ")</f>
        <v xml:space="preserve"> </v>
      </c>
      <c r="D358" s="58" t="str">
        <f>IF($C$6=1,'3a. Skor Data'!D356," ")</f>
        <v xml:space="preserve"> </v>
      </c>
      <c r="E358" s="58" t="str">
        <f>IF($C$6=1,(0.702*'3a. Skor Data'!F356)+'3a. Skor Data'!H356," ")</f>
        <v xml:space="preserve"> </v>
      </c>
      <c r="F358" s="58" t="str">
        <f>IF($C$6=1,(0.471*'3a. Skor Data'!J356)+(0.681*'3a. Skor Data'!L356)+(1*'3a. Skor Data'!N356)+(0.278*'3a. Skor Data'!T356)," ")</f>
        <v xml:space="preserve"> </v>
      </c>
      <c r="G358" s="58" t="str">
        <f t="shared" si="17"/>
        <v xml:space="preserve"> </v>
      </c>
      <c r="H358" s="58" t="str">
        <f t="shared" si="18"/>
        <v xml:space="preserve"> </v>
      </c>
      <c r="I358" s="77" t="str">
        <f t="shared" si="19"/>
        <v xml:space="preserve"> </v>
      </c>
      <c r="J358" s="51" t="str">
        <f>IF(AND($G358&gt;0,$I358&gt;0.0000001,$C$6=1,$I$5&gt;0),$A358," ")</f>
        <v xml:space="preserve"> </v>
      </c>
      <c r="K358" s="51" t="str">
        <f>IF(AND($G358,$I358&gt;0.0000001,$C$6=1,$I$5&gt;0),"…………..."," ")</f>
        <v xml:space="preserve"> </v>
      </c>
    </row>
    <row r="359" spans="1:13" x14ac:dyDescent="0.2">
      <c r="A359" s="71">
        <v>350</v>
      </c>
      <c r="B359" s="39" t="str">
        <f>IF($C$6=1,'3. Input Data'!B365," ")</f>
        <v xml:space="preserve"> </v>
      </c>
      <c r="C359" s="39" t="str">
        <f>IF($C$6=1,'3. Input Data'!C365," ")</f>
        <v xml:space="preserve"> </v>
      </c>
      <c r="D359" s="58" t="str">
        <f>IF($C$6=1,'3a. Skor Data'!D357," ")</f>
        <v xml:space="preserve"> </v>
      </c>
      <c r="E359" s="58" t="str">
        <f>IF($C$6=1,(0.702*'3a. Skor Data'!F357)+'3a. Skor Data'!H357," ")</f>
        <v xml:space="preserve"> </v>
      </c>
      <c r="F359" s="58" t="str">
        <f>IF($C$6=1,(0.471*'3a. Skor Data'!J357)+(0.681*'3a. Skor Data'!L357)+(1*'3a. Skor Data'!N357)+(0.278*'3a. Skor Data'!T357)," ")</f>
        <v xml:space="preserve"> </v>
      </c>
      <c r="G359" s="58" t="str">
        <f t="shared" si="17"/>
        <v xml:space="preserve"> </v>
      </c>
      <c r="H359" s="58" t="str">
        <f t="shared" si="18"/>
        <v xml:space="preserve"> </v>
      </c>
      <c r="I359" s="77" t="str">
        <f t="shared" si="19"/>
        <v xml:space="preserve"> </v>
      </c>
      <c r="L359" s="51" t="str">
        <f>IF(AND($G359&gt;0,$I359&gt;0.0000001,$C$6=1,$I$5&gt;0),$A359," ")</f>
        <v xml:space="preserve"> </v>
      </c>
      <c r="M359" s="51" t="str">
        <f>IF(AND($G359,$I359&gt;0.0000001,$C$6=1,$I$5&gt;0),"…………..."," ")</f>
        <v xml:space="preserve"> </v>
      </c>
    </row>
    <row r="360" spans="1:13" x14ac:dyDescent="0.2">
      <c r="A360" s="71">
        <v>351</v>
      </c>
      <c r="B360" s="39" t="str">
        <f>IF($C$6=1,'3. Input Data'!B366," ")</f>
        <v xml:space="preserve"> </v>
      </c>
      <c r="C360" s="39" t="str">
        <f>IF($C$6=1,'3. Input Data'!C366," ")</f>
        <v xml:space="preserve"> </v>
      </c>
      <c r="D360" s="58" t="str">
        <f>IF($C$6=1,'3a. Skor Data'!D358," ")</f>
        <v xml:space="preserve"> </v>
      </c>
      <c r="E360" s="58" t="str">
        <f>IF($C$6=1,(0.702*'3a. Skor Data'!F358)+'3a. Skor Data'!H358," ")</f>
        <v xml:space="preserve"> </v>
      </c>
      <c r="F360" s="58" t="str">
        <f>IF($C$6=1,(0.471*'3a. Skor Data'!J358)+(0.681*'3a. Skor Data'!L358)+(1*'3a. Skor Data'!N358)+(0.278*'3a. Skor Data'!T358)," ")</f>
        <v xml:space="preserve"> </v>
      </c>
      <c r="G360" s="58" t="str">
        <f t="shared" si="17"/>
        <v xml:space="preserve"> </v>
      </c>
      <c r="H360" s="58" t="str">
        <f t="shared" si="18"/>
        <v xml:space="preserve"> </v>
      </c>
      <c r="I360" s="77" t="str">
        <f t="shared" si="19"/>
        <v xml:space="preserve"> </v>
      </c>
      <c r="J360" s="51" t="str">
        <f>IF(AND($G360&gt;0,$I360&gt;0.0000001,$C$6=1,$I$5&gt;0),$A360," ")</f>
        <v xml:space="preserve"> </v>
      </c>
      <c r="K360" s="51" t="str">
        <f>IF(AND($G360,$I360&gt;0.0000001,$C$6=1,$I$5&gt;0),"…………..."," ")</f>
        <v xml:space="preserve"> </v>
      </c>
    </row>
    <row r="361" spans="1:13" x14ac:dyDescent="0.2">
      <c r="A361" s="71">
        <v>352</v>
      </c>
      <c r="B361" s="39" t="str">
        <f>IF($C$6=1,'3. Input Data'!B367," ")</f>
        <v xml:space="preserve"> </v>
      </c>
      <c r="C361" s="39" t="str">
        <f>IF($C$6=1,'3. Input Data'!C367," ")</f>
        <v xml:space="preserve"> </v>
      </c>
      <c r="D361" s="58" t="str">
        <f>IF($C$6=1,'3a. Skor Data'!D359," ")</f>
        <v xml:space="preserve"> </v>
      </c>
      <c r="E361" s="58" t="str">
        <f>IF($C$6=1,(0.702*'3a. Skor Data'!F359)+'3a. Skor Data'!H359," ")</f>
        <v xml:space="preserve"> </v>
      </c>
      <c r="F361" s="58" t="str">
        <f>IF($C$6=1,(0.471*'3a. Skor Data'!J359)+(0.681*'3a. Skor Data'!L359)+(1*'3a. Skor Data'!N359)+(0.278*'3a. Skor Data'!T359)," ")</f>
        <v xml:space="preserve"> </v>
      </c>
      <c r="G361" s="58" t="str">
        <f t="shared" si="17"/>
        <v xml:space="preserve"> </v>
      </c>
      <c r="H361" s="58" t="str">
        <f t="shared" si="18"/>
        <v xml:space="preserve"> </v>
      </c>
      <c r="I361" s="77" t="str">
        <f t="shared" si="19"/>
        <v xml:space="preserve"> </v>
      </c>
      <c r="L361" s="51" t="str">
        <f>IF(AND($G361&gt;0,$I361&gt;0.0000001,$C$6=1,$I$5&gt;0),$A361," ")</f>
        <v xml:space="preserve"> </v>
      </c>
      <c r="M361" s="51" t="str">
        <f>IF(AND($G361,$I361&gt;0.0000001,$C$6=1,$I$5&gt;0),"…………..."," ")</f>
        <v xml:space="preserve"> </v>
      </c>
    </row>
    <row r="362" spans="1:13" x14ac:dyDescent="0.2">
      <c r="A362" s="71">
        <v>353</v>
      </c>
      <c r="B362" s="39" t="str">
        <f>IF($C$6=1,'3. Input Data'!B368," ")</f>
        <v xml:space="preserve"> </v>
      </c>
      <c r="C362" s="39" t="str">
        <f>IF($C$6=1,'3. Input Data'!C368," ")</f>
        <v xml:space="preserve"> </v>
      </c>
      <c r="D362" s="58" t="str">
        <f>IF($C$6=1,'3a. Skor Data'!D360," ")</f>
        <v xml:space="preserve"> </v>
      </c>
      <c r="E362" s="58" t="str">
        <f>IF($C$6=1,(0.702*'3a. Skor Data'!F360)+'3a. Skor Data'!H360," ")</f>
        <v xml:space="preserve"> </v>
      </c>
      <c r="F362" s="58" t="str">
        <f>IF($C$6=1,(0.471*'3a. Skor Data'!J360)+(0.681*'3a. Skor Data'!L360)+(1*'3a. Skor Data'!N360)+(0.278*'3a. Skor Data'!T360)," ")</f>
        <v xml:space="preserve"> </v>
      </c>
      <c r="G362" s="58" t="str">
        <f t="shared" si="17"/>
        <v xml:space="preserve"> </v>
      </c>
      <c r="H362" s="58" t="str">
        <f t="shared" si="18"/>
        <v xml:space="preserve"> </v>
      </c>
      <c r="I362" s="77" t="str">
        <f t="shared" si="19"/>
        <v xml:space="preserve"> </v>
      </c>
      <c r="J362" s="51" t="str">
        <f>IF(AND($G362&gt;0,$I362&gt;0.0000001,$C$6=1,$I$5&gt;0),$A362," ")</f>
        <v xml:space="preserve"> </v>
      </c>
      <c r="K362" s="51" t="str">
        <f>IF(AND($G362,$I362&gt;0.0000001,$C$6=1,$I$5&gt;0),"…………..."," ")</f>
        <v xml:space="preserve"> </v>
      </c>
    </row>
    <row r="363" spans="1:13" x14ac:dyDescent="0.2">
      <c r="A363" s="71">
        <v>354</v>
      </c>
      <c r="B363" s="39" t="str">
        <f>IF($C$6=1,'3. Input Data'!B369," ")</f>
        <v xml:space="preserve"> </v>
      </c>
      <c r="C363" s="39" t="str">
        <f>IF($C$6=1,'3. Input Data'!C369," ")</f>
        <v xml:space="preserve"> </v>
      </c>
      <c r="D363" s="58" t="str">
        <f>IF($C$6=1,'3a. Skor Data'!D361," ")</f>
        <v xml:space="preserve"> </v>
      </c>
      <c r="E363" s="58" t="str">
        <f>IF($C$6=1,(0.702*'3a. Skor Data'!F361)+'3a. Skor Data'!H361," ")</f>
        <v xml:space="preserve"> </v>
      </c>
      <c r="F363" s="58" t="str">
        <f>IF($C$6=1,(0.471*'3a. Skor Data'!J361)+(0.681*'3a. Skor Data'!L361)+(1*'3a. Skor Data'!N361)+(0.278*'3a. Skor Data'!T361)," ")</f>
        <v xml:space="preserve"> </v>
      </c>
      <c r="G363" s="58" t="str">
        <f t="shared" si="17"/>
        <v xml:space="preserve"> </v>
      </c>
      <c r="H363" s="58" t="str">
        <f t="shared" si="18"/>
        <v xml:space="preserve"> </v>
      </c>
      <c r="I363" s="77" t="str">
        <f t="shared" si="19"/>
        <v xml:space="preserve"> </v>
      </c>
      <c r="L363" s="51" t="str">
        <f>IF(AND($G363&gt;0,$I363&gt;0.0000001,$C$6=1,$I$5&gt;0),$A363," ")</f>
        <v xml:space="preserve"> </v>
      </c>
      <c r="M363" s="51" t="str">
        <f>IF(AND($G363,$I363&gt;0.0000001,$C$6=1,$I$5&gt;0),"…………..."," ")</f>
        <v xml:space="preserve"> </v>
      </c>
    </row>
    <row r="364" spans="1:13" x14ac:dyDescent="0.2">
      <c r="A364" s="71">
        <v>355</v>
      </c>
      <c r="B364" s="39" t="str">
        <f>IF($C$6=1,'3. Input Data'!B370," ")</f>
        <v xml:space="preserve"> </v>
      </c>
      <c r="C364" s="39" t="str">
        <f>IF($C$6=1,'3. Input Data'!C370," ")</f>
        <v xml:space="preserve"> </v>
      </c>
      <c r="D364" s="58" t="str">
        <f>IF($C$6=1,'3a. Skor Data'!D362," ")</f>
        <v xml:space="preserve"> </v>
      </c>
      <c r="E364" s="58" t="str">
        <f>IF($C$6=1,(0.702*'3a. Skor Data'!F362)+'3a. Skor Data'!H362," ")</f>
        <v xml:space="preserve"> </v>
      </c>
      <c r="F364" s="58" t="str">
        <f>IF($C$6=1,(0.471*'3a. Skor Data'!J362)+(0.681*'3a. Skor Data'!L362)+(1*'3a. Skor Data'!N362)+(0.278*'3a. Skor Data'!T362)," ")</f>
        <v xml:space="preserve"> </v>
      </c>
      <c r="G364" s="58" t="str">
        <f t="shared" si="17"/>
        <v xml:space="preserve"> </v>
      </c>
      <c r="H364" s="58" t="str">
        <f t="shared" si="18"/>
        <v xml:space="preserve"> </v>
      </c>
      <c r="I364" s="77" t="str">
        <f t="shared" si="19"/>
        <v xml:space="preserve"> </v>
      </c>
      <c r="J364" s="51" t="str">
        <f>IF(AND($G364&gt;0,$I364&gt;0.0000001,$C$6=1,$I$5&gt;0),$A364," ")</f>
        <v xml:space="preserve"> </v>
      </c>
      <c r="K364" s="51" t="str">
        <f>IF(AND($G364,$I364&gt;0.0000001,$C$6=1,$I$5&gt;0),"…………..."," ")</f>
        <v xml:space="preserve"> </v>
      </c>
    </row>
    <row r="365" spans="1:13" x14ac:dyDescent="0.2">
      <c r="A365" s="71">
        <v>356</v>
      </c>
      <c r="B365" s="39" t="str">
        <f>IF($C$6=1,'3. Input Data'!B371," ")</f>
        <v xml:space="preserve"> </v>
      </c>
      <c r="C365" s="39" t="str">
        <f>IF($C$6=1,'3. Input Data'!C371," ")</f>
        <v xml:space="preserve"> </v>
      </c>
      <c r="D365" s="58" t="str">
        <f>IF($C$6=1,'3a. Skor Data'!D363," ")</f>
        <v xml:space="preserve"> </v>
      </c>
      <c r="E365" s="58" t="str">
        <f>IF($C$6=1,(0.702*'3a. Skor Data'!F363)+'3a. Skor Data'!H363," ")</f>
        <v xml:space="preserve"> </v>
      </c>
      <c r="F365" s="58" t="str">
        <f>IF($C$6=1,(0.471*'3a. Skor Data'!J363)+(0.681*'3a. Skor Data'!L363)+(1*'3a. Skor Data'!N363)+(0.278*'3a. Skor Data'!T363)," ")</f>
        <v xml:space="preserve"> </v>
      </c>
      <c r="G365" s="58" t="str">
        <f t="shared" si="17"/>
        <v xml:space="preserve"> </v>
      </c>
      <c r="H365" s="58" t="str">
        <f t="shared" si="18"/>
        <v xml:space="preserve"> </v>
      </c>
      <c r="I365" s="77" t="str">
        <f t="shared" si="19"/>
        <v xml:space="preserve"> </v>
      </c>
      <c r="L365" s="51" t="str">
        <f>IF(AND($G365&gt;0,$I365&gt;0.0000001,$C$6=1,$I$5&gt;0),$A365," ")</f>
        <v xml:space="preserve"> </v>
      </c>
      <c r="M365" s="51" t="str">
        <f>IF(AND($G365,$I365&gt;0.0000001,$C$6=1,$I$5&gt;0),"…………..."," ")</f>
        <v xml:space="preserve"> </v>
      </c>
    </row>
    <row r="366" spans="1:13" x14ac:dyDescent="0.2">
      <c r="A366" s="71">
        <v>357</v>
      </c>
      <c r="B366" s="39" t="str">
        <f>IF($C$6=1,'3. Input Data'!B372," ")</f>
        <v xml:space="preserve"> </v>
      </c>
      <c r="C366" s="39" t="str">
        <f>IF($C$6=1,'3. Input Data'!C372," ")</f>
        <v xml:space="preserve"> </v>
      </c>
      <c r="D366" s="58" t="str">
        <f>IF($C$6=1,'3a. Skor Data'!D364," ")</f>
        <v xml:space="preserve"> </v>
      </c>
      <c r="E366" s="58" t="str">
        <f>IF($C$6=1,(0.702*'3a. Skor Data'!F364)+'3a. Skor Data'!H364," ")</f>
        <v xml:space="preserve"> </v>
      </c>
      <c r="F366" s="58" t="str">
        <f>IF($C$6=1,(0.471*'3a. Skor Data'!J364)+(0.681*'3a. Skor Data'!L364)+(1*'3a. Skor Data'!N364)+(0.278*'3a. Skor Data'!T364)," ")</f>
        <v xml:space="preserve"> </v>
      </c>
      <c r="G366" s="58" t="str">
        <f t="shared" si="17"/>
        <v xml:space="preserve"> </v>
      </c>
      <c r="H366" s="58" t="str">
        <f t="shared" si="18"/>
        <v xml:space="preserve"> </v>
      </c>
      <c r="I366" s="77" t="str">
        <f t="shared" si="19"/>
        <v xml:space="preserve"> </v>
      </c>
      <c r="J366" s="51" t="str">
        <f>IF(AND($G366&gt;0,$I366&gt;0.0000001,$C$6=1,$I$5&gt;0),$A366," ")</f>
        <v xml:space="preserve"> </v>
      </c>
      <c r="K366" s="51" t="str">
        <f>IF(AND($G366,$I366&gt;0.0000001,$C$6=1,$I$5&gt;0),"…………..."," ")</f>
        <v xml:space="preserve"> </v>
      </c>
    </row>
    <row r="367" spans="1:13" x14ac:dyDescent="0.2">
      <c r="A367" s="71">
        <v>358</v>
      </c>
      <c r="B367" s="39" t="str">
        <f>IF($C$6=1,'3. Input Data'!B373," ")</f>
        <v xml:space="preserve"> </v>
      </c>
      <c r="C367" s="39" t="str">
        <f>IF($C$6=1,'3. Input Data'!C373," ")</f>
        <v xml:space="preserve"> </v>
      </c>
      <c r="D367" s="58" t="str">
        <f>IF($C$6=1,'3a. Skor Data'!D365," ")</f>
        <v xml:space="preserve"> </v>
      </c>
      <c r="E367" s="58" t="str">
        <f>IF($C$6=1,(0.702*'3a. Skor Data'!F365)+'3a. Skor Data'!H365," ")</f>
        <v xml:space="preserve"> </v>
      </c>
      <c r="F367" s="58" t="str">
        <f>IF($C$6=1,(0.471*'3a. Skor Data'!J365)+(0.681*'3a. Skor Data'!L365)+(1*'3a. Skor Data'!N365)+(0.278*'3a. Skor Data'!T365)," ")</f>
        <v xml:space="preserve"> </v>
      </c>
      <c r="G367" s="58" t="str">
        <f t="shared" si="17"/>
        <v xml:space="preserve"> </v>
      </c>
      <c r="H367" s="58" t="str">
        <f t="shared" si="18"/>
        <v xml:space="preserve"> </v>
      </c>
      <c r="I367" s="77" t="str">
        <f t="shared" si="19"/>
        <v xml:space="preserve"> </v>
      </c>
      <c r="L367" s="51" t="str">
        <f>IF(AND($G367&gt;0,$I367&gt;0.0000001,$C$6=1,$I$5&gt;0),$A367," ")</f>
        <v xml:space="preserve"> </v>
      </c>
      <c r="M367" s="51" t="str">
        <f>IF(AND($G367,$I367&gt;0.0000001,$C$6=1,$I$5&gt;0),"…………..."," ")</f>
        <v xml:space="preserve"> </v>
      </c>
    </row>
    <row r="368" spans="1:13" x14ac:dyDescent="0.2">
      <c r="A368" s="71">
        <v>359</v>
      </c>
      <c r="B368" s="39" t="str">
        <f>IF($C$6=1,'3. Input Data'!B374," ")</f>
        <v xml:space="preserve"> </v>
      </c>
      <c r="C368" s="39" t="str">
        <f>IF($C$6=1,'3. Input Data'!C374," ")</f>
        <v xml:space="preserve"> </v>
      </c>
      <c r="D368" s="58" t="str">
        <f>IF($C$6=1,'3a. Skor Data'!D366," ")</f>
        <v xml:space="preserve"> </v>
      </c>
      <c r="E368" s="58" t="str">
        <f>IF($C$6=1,(0.702*'3a. Skor Data'!F366)+'3a. Skor Data'!H366," ")</f>
        <v xml:space="preserve"> </v>
      </c>
      <c r="F368" s="58" t="str">
        <f>IF($C$6=1,(0.471*'3a. Skor Data'!J366)+(0.681*'3a. Skor Data'!L366)+(1*'3a. Skor Data'!N366)+(0.278*'3a. Skor Data'!T366)," ")</f>
        <v xml:space="preserve"> </v>
      </c>
      <c r="G368" s="58" t="str">
        <f t="shared" si="17"/>
        <v xml:space="preserve"> </v>
      </c>
      <c r="H368" s="58" t="str">
        <f t="shared" si="18"/>
        <v xml:space="preserve"> </v>
      </c>
      <c r="I368" s="77" t="str">
        <f t="shared" si="19"/>
        <v xml:space="preserve"> </v>
      </c>
      <c r="J368" s="51" t="str">
        <f>IF(AND($G368&gt;0,$I368&gt;0.0000001,$C$6=1,$I$5&gt;0),$A368," ")</f>
        <v xml:space="preserve"> </v>
      </c>
      <c r="K368" s="51" t="str">
        <f>IF(AND($G368,$I368&gt;0.0000001,$C$6=1,$I$5&gt;0),"…………..."," ")</f>
        <v xml:space="preserve"> </v>
      </c>
    </row>
    <row r="369" spans="1:13" x14ac:dyDescent="0.2">
      <c r="A369" s="71">
        <v>360</v>
      </c>
      <c r="B369" s="39" t="str">
        <f>IF($C$6=1,'3. Input Data'!B375," ")</f>
        <v xml:space="preserve"> </v>
      </c>
      <c r="C369" s="39" t="str">
        <f>IF($C$6=1,'3. Input Data'!C375," ")</f>
        <v xml:space="preserve"> </v>
      </c>
      <c r="D369" s="58" t="str">
        <f>IF($C$6=1,'3a. Skor Data'!D367," ")</f>
        <v xml:space="preserve"> </v>
      </c>
      <c r="E369" s="58" t="str">
        <f>IF($C$6=1,(0.702*'3a. Skor Data'!F367)+'3a. Skor Data'!H367," ")</f>
        <v xml:space="preserve"> </v>
      </c>
      <c r="F369" s="58" t="str">
        <f>IF($C$6=1,(0.471*'3a. Skor Data'!J367)+(0.681*'3a. Skor Data'!L367)+(1*'3a. Skor Data'!N367)+(0.278*'3a. Skor Data'!T367)," ")</f>
        <v xml:space="preserve"> </v>
      </c>
      <c r="G369" s="58" t="str">
        <f t="shared" si="17"/>
        <v xml:space="preserve"> </v>
      </c>
      <c r="H369" s="58" t="str">
        <f t="shared" si="18"/>
        <v xml:space="preserve"> </v>
      </c>
      <c r="I369" s="77" t="str">
        <f t="shared" si="19"/>
        <v xml:space="preserve"> </v>
      </c>
      <c r="L369" s="51" t="str">
        <f>IF(AND($G369&gt;0,$I369&gt;0.0000001,$C$6=1,$I$5&gt;0),$A369," ")</f>
        <v xml:space="preserve"> </v>
      </c>
      <c r="M369" s="51" t="str">
        <f>IF(AND($G369,$I369&gt;0.0000001,$C$6=1,$I$5&gt;0),"…………..."," ")</f>
        <v xml:space="preserve"> </v>
      </c>
    </row>
    <row r="370" spans="1:13" x14ac:dyDescent="0.2">
      <c r="A370" s="71">
        <v>361</v>
      </c>
      <c r="B370" s="39" t="str">
        <f>IF($C$6=1,'3. Input Data'!B376," ")</f>
        <v xml:space="preserve"> </v>
      </c>
      <c r="C370" s="39" t="str">
        <f>IF($C$6=1,'3. Input Data'!C376," ")</f>
        <v xml:space="preserve"> </v>
      </c>
      <c r="D370" s="58" t="str">
        <f>IF($C$6=1,'3a. Skor Data'!D368," ")</f>
        <v xml:space="preserve"> </v>
      </c>
      <c r="E370" s="58" t="str">
        <f>IF($C$6=1,(0.702*'3a. Skor Data'!F368)+'3a. Skor Data'!H368," ")</f>
        <v xml:space="preserve"> </v>
      </c>
      <c r="F370" s="58" t="str">
        <f>IF($C$6=1,(0.471*'3a. Skor Data'!J368)+(0.681*'3a. Skor Data'!L368)+(1*'3a. Skor Data'!N368)+(0.278*'3a. Skor Data'!T368)," ")</f>
        <v xml:space="preserve"> </v>
      </c>
      <c r="G370" s="58" t="str">
        <f t="shared" si="17"/>
        <v xml:space="preserve"> </v>
      </c>
      <c r="H370" s="58" t="str">
        <f t="shared" si="18"/>
        <v xml:space="preserve"> </v>
      </c>
      <c r="I370" s="77" t="str">
        <f t="shared" si="19"/>
        <v xml:space="preserve"> </v>
      </c>
      <c r="J370" s="51" t="str">
        <f>IF(AND($G370&gt;0,$I370&gt;0.0000001,$C$6=1,$I$5&gt;0),$A370," ")</f>
        <v xml:space="preserve"> </v>
      </c>
      <c r="K370" s="51" t="str">
        <f>IF(AND($G370,$I370&gt;0.0000001,$C$6=1,$I$5&gt;0),"…………..."," ")</f>
        <v xml:space="preserve"> </v>
      </c>
    </row>
    <row r="371" spans="1:13" x14ac:dyDescent="0.2">
      <c r="A371" s="71">
        <v>362</v>
      </c>
      <c r="B371" s="39" t="str">
        <f>IF($C$6=1,'3. Input Data'!B377," ")</f>
        <v xml:space="preserve"> </v>
      </c>
      <c r="C371" s="39" t="str">
        <f>IF($C$6=1,'3. Input Data'!C377," ")</f>
        <v xml:space="preserve"> </v>
      </c>
      <c r="D371" s="58" t="str">
        <f>IF($C$6=1,'3a. Skor Data'!D369," ")</f>
        <v xml:space="preserve"> </v>
      </c>
      <c r="E371" s="58" t="str">
        <f>IF($C$6=1,(0.702*'3a. Skor Data'!F369)+'3a. Skor Data'!H369," ")</f>
        <v xml:space="preserve"> </v>
      </c>
      <c r="F371" s="58" t="str">
        <f>IF($C$6=1,(0.471*'3a. Skor Data'!J369)+(0.681*'3a. Skor Data'!L369)+(1*'3a. Skor Data'!N369)+(0.278*'3a. Skor Data'!T369)," ")</f>
        <v xml:space="preserve"> </v>
      </c>
      <c r="G371" s="58" t="str">
        <f t="shared" si="17"/>
        <v xml:space="preserve"> </v>
      </c>
      <c r="H371" s="58" t="str">
        <f t="shared" si="18"/>
        <v xml:space="preserve"> </v>
      </c>
      <c r="I371" s="77" t="str">
        <f t="shared" si="19"/>
        <v xml:space="preserve"> </v>
      </c>
      <c r="L371" s="51" t="str">
        <f>IF(AND($G371&gt;0,$I371&gt;0.0000001,$C$6=1,$I$5&gt;0),$A371," ")</f>
        <v xml:space="preserve"> </v>
      </c>
      <c r="M371" s="51" t="str">
        <f>IF(AND($G371,$I371&gt;0.0000001,$C$6=1,$I$5&gt;0),"…………..."," ")</f>
        <v xml:space="preserve"> </v>
      </c>
    </row>
    <row r="372" spans="1:13" x14ac:dyDescent="0.2">
      <c r="A372" s="71">
        <v>363</v>
      </c>
      <c r="B372" s="39" t="str">
        <f>IF($C$6=1,'3. Input Data'!B378," ")</f>
        <v xml:space="preserve"> </v>
      </c>
      <c r="C372" s="39" t="str">
        <f>IF($C$6=1,'3. Input Data'!C378," ")</f>
        <v xml:space="preserve"> </v>
      </c>
      <c r="D372" s="58" t="str">
        <f>IF($C$6=1,'3a. Skor Data'!D370," ")</f>
        <v xml:space="preserve"> </v>
      </c>
      <c r="E372" s="58" t="str">
        <f>IF($C$6=1,(0.702*'3a. Skor Data'!F370)+'3a. Skor Data'!H370," ")</f>
        <v xml:space="preserve"> </v>
      </c>
      <c r="F372" s="58" t="str">
        <f>IF($C$6=1,(0.471*'3a. Skor Data'!J370)+(0.681*'3a. Skor Data'!L370)+(1*'3a. Skor Data'!N370)+(0.278*'3a. Skor Data'!T370)," ")</f>
        <v xml:space="preserve"> </v>
      </c>
      <c r="G372" s="58" t="str">
        <f t="shared" si="17"/>
        <v xml:space="preserve"> </v>
      </c>
      <c r="H372" s="58" t="str">
        <f t="shared" si="18"/>
        <v xml:space="preserve"> </v>
      </c>
      <c r="I372" s="77" t="str">
        <f t="shared" si="19"/>
        <v xml:space="preserve"> </v>
      </c>
      <c r="J372" s="51" t="str">
        <f>IF(AND($G372&gt;0,$I372&gt;0.0000001,$C$6=1,$I$5&gt;0),$A372," ")</f>
        <v xml:space="preserve"> </v>
      </c>
      <c r="K372" s="51" t="str">
        <f>IF(AND($G372,$I372&gt;0.0000001,$C$6=1,$I$5&gt;0),"…………..."," ")</f>
        <v xml:space="preserve"> </v>
      </c>
    </row>
    <row r="373" spans="1:13" x14ac:dyDescent="0.2">
      <c r="A373" s="71">
        <v>364</v>
      </c>
      <c r="B373" s="39" t="str">
        <f>IF($C$6=1,'3. Input Data'!B379," ")</f>
        <v xml:space="preserve"> </v>
      </c>
      <c r="C373" s="39" t="str">
        <f>IF($C$6=1,'3. Input Data'!C379," ")</f>
        <v xml:space="preserve"> </v>
      </c>
      <c r="D373" s="58" t="str">
        <f>IF($C$6=1,'3a. Skor Data'!D371," ")</f>
        <v xml:space="preserve"> </v>
      </c>
      <c r="E373" s="58" t="str">
        <f>IF($C$6=1,(0.702*'3a. Skor Data'!F371)+'3a. Skor Data'!H371," ")</f>
        <v xml:space="preserve"> </v>
      </c>
      <c r="F373" s="58" t="str">
        <f>IF($C$6=1,(0.471*'3a. Skor Data'!J371)+(0.681*'3a. Skor Data'!L371)+(1*'3a. Skor Data'!N371)+(0.278*'3a. Skor Data'!T371)," ")</f>
        <v xml:space="preserve"> </v>
      </c>
      <c r="G373" s="58" t="str">
        <f t="shared" si="17"/>
        <v xml:space="preserve"> </v>
      </c>
      <c r="H373" s="58" t="str">
        <f t="shared" si="18"/>
        <v xml:space="preserve"> </v>
      </c>
      <c r="I373" s="77" t="str">
        <f t="shared" si="19"/>
        <v xml:space="preserve"> </v>
      </c>
      <c r="L373" s="51" t="str">
        <f>IF(AND($G373&gt;0,$I373&gt;0.0000001,$C$6=1,$I$5&gt;0),$A373," ")</f>
        <v xml:space="preserve"> </v>
      </c>
      <c r="M373" s="51" t="str">
        <f>IF(AND($G373,$I373&gt;0.0000001,$C$6=1,$I$5&gt;0),"…………..."," ")</f>
        <v xml:space="preserve"> </v>
      </c>
    </row>
    <row r="374" spans="1:13" x14ac:dyDescent="0.2">
      <c r="A374" s="71">
        <v>365</v>
      </c>
      <c r="B374" s="39" t="str">
        <f>IF($C$6=1,'3. Input Data'!B380," ")</f>
        <v xml:space="preserve"> </v>
      </c>
      <c r="C374" s="39" t="str">
        <f>IF($C$6=1,'3. Input Data'!C380," ")</f>
        <v xml:space="preserve"> </v>
      </c>
      <c r="D374" s="58" t="str">
        <f>IF($C$6=1,'3a. Skor Data'!D372," ")</f>
        <v xml:space="preserve"> </v>
      </c>
      <c r="E374" s="58" t="str">
        <f>IF($C$6=1,(0.702*'3a. Skor Data'!F372)+'3a. Skor Data'!H372," ")</f>
        <v xml:space="preserve"> </v>
      </c>
      <c r="F374" s="58" t="str">
        <f>IF($C$6=1,(0.471*'3a. Skor Data'!J372)+(0.681*'3a. Skor Data'!L372)+(1*'3a. Skor Data'!N372)+(0.278*'3a. Skor Data'!T372)," ")</f>
        <v xml:space="preserve"> </v>
      </c>
      <c r="G374" s="58" t="str">
        <f t="shared" si="17"/>
        <v xml:space="preserve"> </v>
      </c>
      <c r="H374" s="58" t="str">
        <f t="shared" si="18"/>
        <v xml:space="preserve"> </v>
      </c>
      <c r="I374" s="77" t="str">
        <f t="shared" si="19"/>
        <v xml:space="preserve"> </v>
      </c>
      <c r="J374" s="51" t="str">
        <f>IF(AND($G374&gt;0,$I374&gt;0.0000001,$C$6=1,$I$5&gt;0),$A374," ")</f>
        <v xml:space="preserve"> </v>
      </c>
      <c r="K374" s="51" t="str">
        <f>IF(AND($G374,$I374&gt;0.0000001,$C$6=1,$I$5&gt;0),"…………..."," ")</f>
        <v xml:space="preserve"> </v>
      </c>
    </row>
    <row r="375" spans="1:13" x14ac:dyDescent="0.2">
      <c r="A375" s="71">
        <v>366</v>
      </c>
      <c r="B375" s="39" t="str">
        <f>IF($C$6=1,'3. Input Data'!B381," ")</f>
        <v xml:space="preserve"> </v>
      </c>
      <c r="C375" s="39" t="str">
        <f>IF($C$6=1,'3. Input Data'!C381," ")</f>
        <v xml:space="preserve"> </v>
      </c>
      <c r="D375" s="58" t="str">
        <f>IF($C$6=1,'3a. Skor Data'!D373," ")</f>
        <v xml:space="preserve"> </v>
      </c>
      <c r="E375" s="58" t="str">
        <f>IF($C$6=1,(0.702*'3a. Skor Data'!F373)+'3a. Skor Data'!H373," ")</f>
        <v xml:space="preserve"> </v>
      </c>
      <c r="F375" s="58" t="str">
        <f>IF($C$6=1,(0.471*'3a. Skor Data'!J373)+(0.681*'3a. Skor Data'!L373)+(1*'3a. Skor Data'!N373)+(0.278*'3a. Skor Data'!T373)," ")</f>
        <v xml:space="preserve"> </v>
      </c>
      <c r="G375" s="58" t="str">
        <f t="shared" si="17"/>
        <v xml:space="preserve"> </v>
      </c>
      <c r="H375" s="58" t="str">
        <f t="shared" si="18"/>
        <v xml:space="preserve"> </v>
      </c>
      <c r="I375" s="77" t="str">
        <f t="shared" si="19"/>
        <v xml:space="preserve"> </v>
      </c>
      <c r="L375" s="51" t="str">
        <f>IF(AND($G375&gt;0,$I375&gt;0.0000001,$C$6=1,$I$5&gt;0),$A375," ")</f>
        <v xml:space="preserve"> </v>
      </c>
      <c r="M375" s="51" t="str">
        <f>IF(AND($G375,$I375&gt;0.0000001,$C$6=1,$I$5&gt;0),"…………..."," ")</f>
        <v xml:space="preserve"> </v>
      </c>
    </row>
    <row r="376" spans="1:13" x14ac:dyDescent="0.2">
      <c r="A376" s="71">
        <v>367</v>
      </c>
      <c r="B376" s="39" t="str">
        <f>IF($C$6=1,'3. Input Data'!B382," ")</f>
        <v xml:space="preserve"> </v>
      </c>
      <c r="C376" s="39" t="str">
        <f>IF($C$6=1,'3. Input Data'!C382," ")</f>
        <v xml:space="preserve"> </v>
      </c>
      <c r="D376" s="58" t="str">
        <f>IF($C$6=1,'3a. Skor Data'!D374," ")</f>
        <v xml:space="preserve"> </v>
      </c>
      <c r="E376" s="58" t="str">
        <f>IF($C$6=1,(0.702*'3a. Skor Data'!F374)+'3a. Skor Data'!H374," ")</f>
        <v xml:space="preserve"> </v>
      </c>
      <c r="F376" s="58" t="str">
        <f>IF($C$6=1,(0.471*'3a. Skor Data'!J374)+(0.681*'3a. Skor Data'!L374)+(1*'3a. Skor Data'!N374)+(0.278*'3a. Skor Data'!T374)," ")</f>
        <v xml:space="preserve"> </v>
      </c>
      <c r="G376" s="58" t="str">
        <f t="shared" si="17"/>
        <v xml:space="preserve"> </v>
      </c>
      <c r="H376" s="58" t="str">
        <f t="shared" si="18"/>
        <v xml:space="preserve"> </v>
      </c>
      <c r="I376" s="77" t="str">
        <f t="shared" si="19"/>
        <v xml:space="preserve"> </v>
      </c>
      <c r="J376" s="51" t="str">
        <f>IF(AND($G376&gt;0,$I376&gt;0.0000001,$C$6=1,$I$5&gt;0),$A376," ")</f>
        <v xml:space="preserve"> </v>
      </c>
      <c r="K376" s="51" t="str">
        <f>IF(AND($G376,$I376&gt;0.0000001,$C$6=1,$I$5&gt;0),"…………..."," ")</f>
        <v xml:space="preserve"> </v>
      </c>
    </row>
    <row r="377" spans="1:13" x14ac:dyDescent="0.2">
      <c r="A377" s="71">
        <v>368</v>
      </c>
      <c r="B377" s="39" t="str">
        <f>IF($C$6=1,'3. Input Data'!B383," ")</f>
        <v xml:space="preserve"> </v>
      </c>
      <c r="C377" s="39" t="str">
        <f>IF($C$6=1,'3. Input Data'!C383," ")</f>
        <v xml:space="preserve"> </v>
      </c>
      <c r="D377" s="58" t="str">
        <f>IF($C$6=1,'3a. Skor Data'!D375," ")</f>
        <v xml:space="preserve"> </v>
      </c>
      <c r="E377" s="58" t="str">
        <f>IF($C$6=1,(0.702*'3a. Skor Data'!F375)+'3a. Skor Data'!H375," ")</f>
        <v xml:space="preserve"> </v>
      </c>
      <c r="F377" s="58" t="str">
        <f>IF($C$6=1,(0.471*'3a. Skor Data'!J375)+(0.681*'3a. Skor Data'!L375)+(1*'3a. Skor Data'!N375)+(0.278*'3a. Skor Data'!T375)," ")</f>
        <v xml:space="preserve"> </v>
      </c>
      <c r="G377" s="58" t="str">
        <f t="shared" si="17"/>
        <v xml:space="preserve"> </v>
      </c>
      <c r="H377" s="58" t="str">
        <f t="shared" si="18"/>
        <v xml:space="preserve"> </v>
      </c>
      <c r="I377" s="77" t="str">
        <f t="shared" si="19"/>
        <v xml:space="preserve"> </v>
      </c>
      <c r="L377" s="51" t="str">
        <f>IF(AND($G377&gt;0,$I377&gt;0.0000001,$C$6=1,$I$5&gt;0),$A377," ")</f>
        <v xml:space="preserve"> </v>
      </c>
      <c r="M377" s="51" t="str">
        <f>IF(AND($G377,$I377&gt;0.0000001,$C$6=1,$I$5&gt;0),"…………..."," ")</f>
        <v xml:space="preserve"> </v>
      </c>
    </row>
    <row r="378" spans="1:13" x14ac:dyDescent="0.2">
      <c r="A378" s="71">
        <v>369</v>
      </c>
      <c r="B378" s="39" t="str">
        <f>IF($C$6=1,'3. Input Data'!B384," ")</f>
        <v xml:space="preserve"> </v>
      </c>
      <c r="C378" s="39" t="str">
        <f>IF($C$6=1,'3. Input Data'!C384," ")</f>
        <v xml:space="preserve"> </v>
      </c>
      <c r="D378" s="58" t="str">
        <f>IF($C$6=1,'3a. Skor Data'!D376," ")</f>
        <v xml:space="preserve"> </v>
      </c>
      <c r="E378" s="58" t="str">
        <f>IF($C$6=1,(0.702*'3a. Skor Data'!F376)+'3a. Skor Data'!H376," ")</f>
        <v xml:space="preserve"> </v>
      </c>
      <c r="F378" s="58" t="str">
        <f>IF($C$6=1,(0.471*'3a. Skor Data'!J376)+(0.681*'3a. Skor Data'!L376)+(1*'3a. Skor Data'!N376)+(0.278*'3a. Skor Data'!T376)," ")</f>
        <v xml:space="preserve"> </v>
      </c>
      <c r="G378" s="58" t="str">
        <f t="shared" si="17"/>
        <v xml:space="preserve"> </v>
      </c>
      <c r="H378" s="58" t="str">
        <f t="shared" si="18"/>
        <v xml:space="preserve"> </v>
      </c>
      <c r="I378" s="77" t="str">
        <f t="shared" si="19"/>
        <v xml:space="preserve"> </v>
      </c>
      <c r="J378" s="51" t="str">
        <f>IF(AND($G378&gt;0,$I378&gt;0.0000001,$C$6=1,$I$5&gt;0),$A378," ")</f>
        <v xml:space="preserve"> </v>
      </c>
      <c r="K378" s="51" t="str">
        <f>IF(AND($G378,$I378&gt;0.0000001,$C$6=1,$I$5&gt;0),"…………..."," ")</f>
        <v xml:space="preserve"> </v>
      </c>
    </row>
    <row r="379" spans="1:13" x14ac:dyDescent="0.2">
      <c r="A379" s="71">
        <v>370</v>
      </c>
      <c r="B379" s="39" t="str">
        <f>IF($C$6=1,'3. Input Data'!B385," ")</f>
        <v xml:space="preserve"> </v>
      </c>
      <c r="C379" s="39" t="str">
        <f>IF($C$6=1,'3. Input Data'!C385," ")</f>
        <v xml:space="preserve"> </v>
      </c>
      <c r="D379" s="58" t="str">
        <f>IF($C$6=1,'3a. Skor Data'!D377," ")</f>
        <v xml:space="preserve"> </v>
      </c>
      <c r="E379" s="58" t="str">
        <f>IF($C$6=1,(0.702*'3a. Skor Data'!F377)+'3a. Skor Data'!H377," ")</f>
        <v xml:space="preserve"> </v>
      </c>
      <c r="F379" s="58" t="str">
        <f>IF($C$6=1,(0.471*'3a. Skor Data'!J377)+(0.681*'3a. Skor Data'!L377)+(1*'3a. Skor Data'!N377)+(0.278*'3a. Skor Data'!T377)," ")</f>
        <v xml:space="preserve"> </v>
      </c>
      <c r="G379" s="58" t="str">
        <f t="shared" si="17"/>
        <v xml:space="preserve"> </v>
      </c>
      <c r="H379" s="58" t="str">
        <f t="shared" si="18"/>
        <v xml:space="preserve"> </v>
      </c>
      <c r="I379" s="77" t="str">
        <f t="shared" si="19"/>
        <v xml:space="preserve"> </v>
      </c>
      <c r="L379" s="51" t="str">
        <f>IF(AND($G379&gt;0,$I379&gt;0.0000001,$C$6=1,$I$5&gt;0),$A379," ")</f>
        <v xml:space="preserve"> </v>
      </c>
      <c r="M379" s="51" t="str">
        <f>IF(AND($G379,$I379&gt;0.0000001,$C$6=1,$I$5&gt;0),"…………..."," ")</f>
        <v xml:space="preserve"> </v>
      </c>
    </row>
    <row r="380" spans="1:13" x14ac:dyDescent="0.2">
      <c r="A380" s="71">
        <v>371</v>
      </c>
      <c r="B380" s="39" t="str">
        <f>IF($C$6=1,'3. Input Data'!B386," ")</f>
        <v xml:space="preserve"> </v>
      </c>
      <c r="C380" s="39" t="str">
        <f>IF($C$6=1,'3. Input Data'!C386," ")</f>
        <v xml:space="preserve"> </v>
      </c>
      <c r="D380" s="58" t="str">
        <f>IF($C$6=1,'3a. Skor Data'!D378," ")</f>
        <v xml:space="preserve"> </v>
      </c>
      <c r="E380" s="58" t="str">
        <f>IF($C$6=1,(0.702*'3a. Skor Data'!F378)+'3a. Skor Data'!H378," ")</f>
        <v xml:space="preserve"> </v>
      </c>
      <c r="F380" s="58" t="str">
        <f>IF($C$6=1,(0.471*'3a. Skor Data'!J378)+(0.681*'3a. Skor Data'!L378)+(1*'3a. Skor Data'!N378)+(0.278*'3a. Skor Data'!T378)," ")</f>
        <v xml:space="preserve"> </v>
      </c>
      <c r="G380" s="58" t="str">
        <f t="shared" si="17"/>
        <v xml:space="preserve"> </v>
      </c>
      <c r="H380" s="58" t="str">
        <f t="shared" si="18"/>
        <v xml:space="preserve"> </v>
      </c>
      <c r="I380" s="77" t="str">
        <f t="shared" si="19"/>
        <v xml:space="preserve"> </v>
      </c>
      <c r="J380" s="51" t="str">
        <f>IF(AND($G380&gt;0,$I380&gt;0.0000001,$C$6=1,$I$5&gt;0),$A380," ")</f>
        <v xml:space="preserve"> </v>
      </c>
      <c r="K380" s="51" t="str">
        <f>IF(AND($G380,$I380&gt;0.0000001,$C$6=1,$I$5&gt;0),"…………..."," ")</f>
        <v xml:space="preserve"> </v>
      </c>
    </row>
    <row r="381" spans="1:13" x14ac:dyDescent="0.2">
      <c r="A381" s="71">
        <v>372</v>
      </c>
      <c r="B381" s="39" t="str">
        <f>IF($C$6=1,'3. Input Data'!B387," ")</f>
        <v xml:space="preserve"> </v>
      </c>
      <c r="C381" s="39" t="str">
        <f>IF($C$6=1,'3. Input Data'!C387," ")</f>
        <v xml:space="preserve"> </v>
      </c>
      <c r="D381" s="58" t="str">
        <f>IF($C$6=1,'3a. Skor Data'!D379," ")</f>
        <v xml:space="preserve"> </v>
      </c>
      <c r="E381" s="58" t="str">
        <f>IF($C$6=1,(0.702*'3a. Skor Data'!F379)+'3a. Skor Data'!H379," ")</f>
        <v xml:space="preserve"> </v>
      </c>
      <c r="F381" s="58" t="str">
        <f>IF($C$6=1,(0.471*'3a. Skor Data'!J379)+(0.681*'3a. Skor Data'!L379)+(1*'3a. Skor Data'!N379)+(0.278*'3a. Skor Data'!T379)," ")</f>
        <v xml:space="preserve"> </v>
      </c>
      <c r="G381" s="58" t="str">
        <f t="shared" si="17"/>
        <v xml:space="preserve"> </v>
      </c>
      <c r="H381" s="58" t="str">
        <f t="shared" si="18"/>
        <v xml:space="preserve"> </v>
      </c>
      <c r="I381" s="77" t="str">
        <f t="shared" si="19"/>
        <v xml:space="preserve"> </v>
      </c>
      <c r="L381" s="51" t="str">
        <f>IF(AND($G381&gt;0,$I381&gt;0.0000001,$C$6=1,$I$5&gt;0),$A381," ")</f>
        <v xml:space="preserve"> </v>
      </c>
      <c r="M381" s="51" t="str">
        <f>IF(AND($G381,$I381&gt;0.0000001,$C$6=1,$I$5&gt;0),"…………..."," ")</f>
        <v xml:space="preserve"> </v>
      </c>
    </row>
    <row r="382" spans="1:13" x14ac:dyDescent="0.2">
      <c r="A382" s="71">
        <v>373</v>
      </c>
      <c r="B382" s="39" t="str">
        <f>IF($C$6=1,'3. Input Data'!B388," ")</f>
        <v xml:space="preserve"> </v>
      </c>
      <c r="C382" s="39" t="str">
        <f>IF($C$6=1,'3. Input Data'!C388," ")</f>
        <v xml:space="preserve"> </v>
      </c>
      <c r="D382" s="58" t="str">
        <f>IF($C$6=1,'3a. Skor Data'!D380," ")</f>
        <v xml:space="preserve"> </v>
      </c>
      <c r="E382" s="58" t="str">
        <f>IF($C$6=1,(0.702*'3a. Skor Data'!F380)+'3a. Skor Data'!H380," ")</f>
        <v xml:space="preserve"> </v>
      </c>
      <c r="F382" s="58" t="str">
        <f>IF($C$6=1,(0.471*'3a. Skor Data'!J380)+(0.681*'3a. Skor Data'!L380)+(1*'3a. Skor Data'!N380)+(0.278*'3a. Skor Data'!T380)," ")</f>
        <v xml:space="preserve"> </v>
      </c>
      <c r="G382" s="58" t="str">
        <f t="shared" si="17"/>
        <v xml:space="preserve"> </v>
      </c>
      <c r="H382" s="58" t="str">
        <f t="shared" si="18"/>
        <v xml:space="preserve"> </v>
      </c>
      <c r="I382" s="77" t="str">
        <f t="shared" si="19"/>
        <v xml:space="preserve"> </v>
      </c>
      <c r="J382" s="51" t="str">
        <f>IF(AND($G382&gt;0,$I382&gt;0.0000001,$C$6=1,$I$5&gt;0),$A382," ")</f>
        <v xml:space="preserve"> </v>
      </c>
      <c r="K382" s="51" t="str">
        <f>IF(AND($G382,$I382&gt;0.0000001,$C$6=1,$I$5&gt;0),"…………..."," ")</f>
        <v xml:space="preserve"> </v>
      </c>
    </row>
    <row r="383" spans="1:13" x14ac:dyDescent="0.2">
      <c r="A383" s="71">
        <v>374</v>
      </c>
      <c r="B383" s="39" t="str">
        <f>IF($C$6=1,'3. Input Data'!B389," ")</f>
        <v xml:space="preserve"> </v>
      </c>
      <c r="C383" s="39" t="str">
        <f>IF($C$6=1,'3. Input Data'!C389," ")</f>
        <v xml:space="preserve"> </v>
      </c>
      <c r="D383" s="58" t="str">
        <f>IF($C$6=1,'3a. Skor Data'!D381," ")</f>
        <v xml:space="preserve"> </v>
      </c>
      <c r="E383" s="58" t="str">
        <f>IF($C$6=1,(0.702*'3a. Skor Data'!F381)+'3a. Skor Data'!H381," ")</f>
        <v xml:space="preserve"> </v>
      </c>
      <c r="F383" s="58" t="str">
        <f>IF($C$6=1,(0.471*'3a. Skor Data'!J381)+(0.681*'3a. Skor Data'!L381)+(1*'3a. Skor Data'!N381)+(0.278*'3a. Skor Data'!T381)," ")</f>
        <v xml:space="preserve"> </v>
      </c>
      <c r="G383" s="58" t="str">
        <f t="shared" si="17"/>
        <v xml:space="preserve"> </v>
      </c>
      <c r="H383" s="58" t="str">
        <f t="shared" si="18"/>
        <v xml:space="preserve"> </v>
      </c>
      <c r="I383" s="77" t="str">
        <f t="shared" si="19"/>
        <v xml:space="preserve"> </v>
      </c>
      <c r="L383" s="51" t="str">
        <f>IF(AND($G383&gt;0,$I383&gt;0.0000001,$C$6=1,$I$5&gt;0),$A383," ")</f>
        <v xml:space="preserve"> </v>
      </c>
      <c r="M383" s="51" t="str">
        <f>IF(AND($G383,$I383&gt;0.0000001,$C$6=1,$I$5&gt;0),"…………..."," ")</f>
        <v xml:space="preserve"> </v>
      </c>
    </row>
    <row r="384" spans="1:13" x14ac:dyDescent="0.2">
      <c r="A384" s="71">
        <v>375</v>
      </c>
      <c r="B384" s="39" t="str">
        <f>IF($C$6=1,'3. Input Data'!B390," ")</f>
        <v xml:space="preserve"> </v>
      </c>
      <c r="C384" s="39" t="str">
        <f>IF($C$6=1,'3. Input Data'!C390," ")</f>
        <v xml:space="preserve"> </v>
      </c>
      <c r="D384" s="58" t="str">
        <f>IF($C$6=1,'3a. Skor Data'!D382," ")</f>
        <v xml:space="preserve"> </v>
      </c>
      <c r="E384" s="58" t="str">
        <f>IF($C$6=1,(0.702*'3a. Skor Data'!F382)+'3a. Skor Data'!H382," ")</f>
        <v xml:space="preserve"> </v>
      </c>
      <c r="F384" s="58" t="str">
        <f>IF($C$6=1,(0.471*'3a. Skor Data'!J382)+(0.681*'3a. Skor Data'!L382)+(1*'3a. Skor Data'!N382)+(0.278*'3a. Skor Data'!T382)," ")</f>
        <v xml:space="preserve"> </v>
      </c>
      <c r="G384" s="58" t="str">
        <f t="shared" si="17"/>
        <v xml:space="preserve"> </v>
      </c>
      <c r="H384" s="58" t="str">
        <f t="shared" si="18"/>
        <v xml:space="preserve"> </v>
      </c>
      <c r="I384" s="77" t="str">
        <f t="shared" si="19"/>
        <v xml:space="preserve"> </v>
      </c>
      <c r="J384" s="51" t="str">
        <f>IF(AND($G384&gt;0,$I384&gt;0.0000001,$C$6=1,$I$5&gt;0),$A384," ")</f>
        <v xml:space="preserve"> </v>
      </c>
      <c r="K384" s="51" t="str">
        <f>IF(AND($G384,$I384&gt;0.0000001,$C$6=1,$I$5&gt;0),"…………..."," ")</f>
        <v xml:space="preserve"> </v>
      </c>
    </row>
    <row r="385" spans="1:13" x14ac:dyDescent="0.2">
      <c r="A385" s="71">
        <v>376</v>
      </c>
      <c r="B385" s="39" t="str">
        <f>IF($C$6=1,'3. Input Data'!B391," ")</f>
        <v xml:space="preserve"> </v>
      </c>
      <c r="C385" s="39" t="str">
        <f>IF($C$6=1,'3. Input Data'!C391," ")</f>
        <v xml:space="preserve"> </v>
      </c>
      <c r="D385" s="58" t="str">
        <f>IF($C$6=1,'3a. Skor Data'!D383," ")</f>
        <v xml:space="preserve"> </v>
      </c>
      <c r="E385" s="58" t="str">
        <f>IF($C$6=1,(0.702*'3a. Skor Data'!F383)+'3a. Skor Data'!H383," ")</f>
        <v xml:space="preserve"> </v>
      </c>
      <c r="F385" s="58" t="str">
        <f>IF($C$6=1,(0.471*'3a. Skor Data'!J383)+(0.681*'3a. Skor Data'!L383)+(1*'3a. Skor Data'!N383)+(0.278*'3a. Skor Data'!T383)," ")</f>
        <v xml:space="preserve"> </v>
      </c>
      <c r="G385" s="58" t="str">
        <f t="shared" si="17"/>
        <v xml:space="preserve"> </v>
      </c>
      <c r="H385" s="58" t="str">
        <f t="shared" si="18"/>
        <v xml:space="preserve"> </v>
      </c>
      <c r="I385" s="77" t="str">
        <f t="shared" si="19"/>
        <v xml:space="preserve"> </v>
      </c>
      <c r="L385" s="51" t="str">
        <f>IF(AND($G385&gt;0,$I385&gt;0.0000001,$C$6=1,$I$5&gt;0),$A385," ")</f>
        <v xml:space="preserve"> </v>
      </c>
      <c r="M385" s="51" t="str">
        <f>IF(AND($G385,$I385&gt;0.0000001,$C$6=1,$I$5&gt;0),"…………..."," ")</f>
        <v xml:space="preserve"> </v>
      </c>
    </row>
    <row r="386" spans="1:13" x14ac:dyDescent="0.2">
      <c r="A386" s="71">
        <v>377</v>
      </c>
      <c r="B386" s="39" t="str">
        <f>IF($C$6=1,'3. Input Data'!B392," ")</f>
        <v xml:space="preserve"> </v>
      </c>
      <c r="C386" s="39" t="str">
        <f>IF($C$6=1,'3. Input Data'!C392," ")</f>
        <v xml:space="preserve"> </v>
      </c>
      <c r="D386" s="58" t="str">
        <f>IF($C$6=1,'3a. Skor Data'!D384," ")</f>
        <v xml:space="preserve"> </v>
      </c>
      <c r="E386" s="58" t="str">
        <f>IF($C$6=1,(0.702*'3a. Skor Data'!F384)+'3a. Skor Data'!H384," ")</f>
        <v xml:space="preserve"> </v>
      </c>
      <c r="F386" s="58" t="str">
        <f>IF($C$6=1,(0.471*'3a. Skor Data'!J384)+(0.681*'3a. Skor Data'!L384)+(1*'3a. Skor Data'!N384)+(0.278*'3a. Skor Data'!T384)," ")</f>
        <v xml:space="preserve"> </v>
      </c>
      <c r="G386" s="58" t="str">
        <f t="shared" si="17"/>
        <v xml:space="preserve"> </v>
      </c>
      <c r="H386" s="58" t="str">
        <f t="shared" si="18"/>
        <v xml:space="preserve"> </v>
      </c>
      <c r="I386" s="77" t="str">
        <f t="shared" si="19"/>
        <v xml:space="preserve"> </v>
      </c>
      <c r="J386" s="51" t="str">
        <f>IF(AND($G386&gt;0,$I386&gt;0.0000001,$C$6=1,$I$5&gt;0),$A386," ")</f>
        <v xml:space="preserve"> </v>
      </c>
      <c r="K386" s="51" t="str">
        <f>IF(AND($G386,$I386&gt;0.0000001,$C$6=1,$I$5&gt;0),"…………..."," ")</f>
        <v xml:space="preserve"> </v>
      </c>
    </row>
    <row r="387" spans="1:13" x14ac:dyDescent="0.2">
      <c r="A387" s="71">
        <v>378</v>
      </c>
      <c r="B387" s="39" t="str">
        <f>IF($C$6=1,'3. Input Data'!B393," ")</f>
        <v xml:space="preserve"> </v>
      </c>
      <c r="C387" s="39" t="str">
        <f>IF($C$6=1,'3. Input Data'!C393," ")</f>
        <v xml:space="preserve"> </v>
      </c>
      <c r="D387" s="58" t="str">
        <f>IF($C$6=1,'3a. Skor Data'!D385," ")</f>
        <v xml:space="preserve"> </v>
      </c>
      <c r="E387" s="58" t="str">
        <f>IF($C$6=1,(0.702*'3a. Skor Data'!F385)+'3a. Skor Data'!H385," ")</f>
        <v xml:space="preserve"> </v>
      </c>
      <c r="F387" s="58" t="str">
        <f>IF($C$6=1,(0.471*'3a. Skor Data'!J385)+(0.681*'3a. Skor Data'!L385)+(1*'3a. Skor Data'!N385)+(0.278*'3a. Skor Data'!T385)," ")</f>
        <v xml:space="preserve"> </v>
      </c>
      <c r="G387" s="58" t="str">
        <f t="shared" si="17"/>
        <v xml:space="preserve"> </v>
      </c>
      <c r="H387" s="58" t="str">
        <f t="shared" si="18"/>
        <v xml:space="preserve"> </v>
      </c>
      <c r="I387" s="77" t="str">
        <f t="shared" si="19"/>
        <v xml:space="preserve"> </v>
      </c>
      <c r="L387" s="51" t="str">
        <f>IF(AND($G387&gt;0,$I387&gt;0.0000001,$C$6=1,$I$5&gt;0),$A387," ")</f>
        <v xml:space="preserve"> </v>
      </c>
      <c r="M387" s="51" t="str">
        <f>IF(AND($G387,$I387&gt;0.0000001,$C$6=1,$I$5&gt;0),"…………..."," ")</f>
        <v xml:space="preserve"> </v>
      </c>
    </row>
    <row r="388" spans="1:13" x14ac:dyDescent="0.2">
      <c r="A388" s="71">
        <v>379</v>
      </c>
      <c r="B388" s="39" t="str">
        <f>IF($C$6=1,'3. Input Data'!B394," ")</f>
        <v xml:space="preserve"> </v>
      </c>
      <c r="C388" s="39" t="str">
        <f>IF($C$6=1,'3. Input Data'!C394," ")</f>
        <v xml:space="preserve"> </v>
      </c>
      <c r="D388" s="58" t="str">
        <f>IF($C$6=1,'3a. Skor Data'!D386," ")</f>
        <v xml:space="preserve"> </v>
      </c>
      <c r="E388" s="58" t="str">
        <f>IF($C$6=1,(0.702*'3a. Skor Data'!F386)+'3a. Skor Data'!H386," ")</f>
        <v xml:space="preserve"> </v>
      </c>
      <c r="F388" s="58" t="str">
        <f>IF($C$6=1,(0.471*'3a. Skor Data'!J386)+(0.681*'3a. Skor Data'!L386)+(1*'3a. Skor Data'!N386)+(0.278*'3a. Skor Data'!T386)," ")</f>
        <v xml:space="preserve"> </v>
      </c>
      <c r="G388" s="58" t="str">
        <f t="shared" si="17"/>
        <v xml:space="preserve"> </v>
      </c>
      <c r="H388" s="58" t="str">
        <f t="shared" si="18"/>
        <v xml:space="preserve"> </v>
      </c>
      <c r="I388" s="77" t="str">
        <f t="shared" si="19"/>
        <v xml:space="preserve"> </v>
      </c>
      <c r="J388" s="51" t="str">
        <f>IF(AND($G388&gt;0,$I388&gt;0.0000001,$C$6=1,$I$5&gt;0),$A388," ")</f>
        <v xml:space="preserve"> </v>
      </c>
      <c r="K388" s="51" t="str">
        <f>IF(AND($G388,$I388&gt;0.0000001,$C$6=1,$I$5&gt;0),"…………..."," ")</f>
        <v xml:space="preserve"> </v>
      </c>
    </row>
    <row r="389" spans="1:13" x14ac:dyDescent="0.2">
      <c r="A389" s="71">
        <v>380</v>
      </c>
      <c r="B389" s="39" t="str">
        <f>IF($C$6=1,'3. Input Data'!B395," ")</f>
        <v xml:space="preserve"> </v>
      </c>
      <c r="C389" s="39" t="str">
        <f>IF($C$6=1,'3. Input Data'!C395," ")</f>
        <v xml:space="preserve"> </v>
      </c>
      <c r="D389" s="58" t="str">
        <f>IF($C$6=1,'3a. Skor Data'!D387," ")</f>
        <v xml:space="preserve"> </v>
      </c>
      <c r="E389" s="58" t="str">
        <f>IF($C$6=1,(0.702*'3a. Skor Data'!F387)+'3a. Skor Data'!H387," ")</f>
        <v xml:space="preserve"> </v>
      </c>
      <c r="F389" s="58" t="str">
        <f>IF($C$6=1,(0.471*'3a. Skor Data'!J387)+(0.681*'3a. Skor Data'!L387)+(1*'3a. Skor Data'!N387)+(0.278*'3a. Skor Data'!T387)," ")</f>
        <v xml:space="preserve"> </v>
      </c>
      <c r="G389" s="58" t="str">
        <f t="shared" si="17"/>
        <v xml:space="preserve"> </v>
      </c>
      <c r="H389" s="58" t="str">
        <f t="shared" si="18"/>
        <v xml:space="preserve"> </v>
      </c>
      <c r="I389" s="77" t="str">
        <f t="shared" si="19"/>
        <v xml:space="preserve"> </v>
      </c>
      <c r="L389" s="51" t="str">
        <f>IF(AND($G389&gt;0,$I389&gt;0.0000001,$C$6=1,$I$5&gt;0),$A389," ")</f>
        <v xml:space="preserve"> </v>
      </c>
      <c r="M389" s="51" t="str">
        <f>IF(AND($G389,$I389&gt;0.0000001,$C$6=1,$I$5&gt;0),"…………..."," ")</f>
        <v xml:space="preserve"> </v>
      </c>
    </row>
    <row r="390" spans="1:13" x14ac:dyDescent="0.2">
      <c r="A390" s="71">
        <v>381</v>
      </c>
      <c r="B390" s="39" t="str">
        <f>IF($C$6=1,'3. Input Data'!B396," ")</f>
        <v xml:space="preserve"> </v>
      </c>
      <c r="C390" s="39" t="str">
        <f>IF($C$6=1,'3. Input Data'!C396," ")</f>
        <v xml:space="preserve"> </v>
      </c>
      <c r="D390" s="58" t="str">
        <f>IF($C$6=1,'3a. Skor Data'!D388," ")</f>
        <v xml:space="preserve"> </v>
      </c>
      <c r="E390" s="58" t="str">
        <f>IF($C$6=1,(0.702*'3a. Skor Data'!F388)+'3a. Skor Data'!H388," ")</f>
        <v xml:space="preserve"> </v>
      </c>
      <c r="F390" s="58" t="str">
        <f>IF($C$6=1,(0.471*'3a. Skor Data'!J388)+(0.681*'3a. Skor Data'!L388)+(1*'3a. Skor Data'!N388)+(0.278*'3a. Skor Data'!T388)," ")</f>
        <v xml:space="preserve"> </v>
      </c>
      <c r="G390" s="58" t="str">
        <f t="shared" si="17"/>
        <v xml:space="preserve"> </v>
      </c>
      <c r="H390" s="58" t="str">
        <f t="shared" si="18"/>
        <v xml:space="preserve"> </v>
      </c>
      <c r="I390" s="77" t="str">
        <f t="shared" si="19"/>
        <v xml:space="preserve"> </v>
      </c>
      <c r="J390" s="51" t="str">
        <f>IF(AND($G390&gt;0,$I390&gt;0.0000001,$C$6=1,$I$5&gt;0),$A390," ")</f>
        <v xml:space="preserve"> </v>
      </c>
      <c r="K390" s="51" t="str">
        <f>IF(AND($G390,$I390&gt;0.0000001,$C$6=1,$I$5&gt;0),"…………..."," ")</f>
        <v xml:space="preserve"> </v>
      </c>
    </row>
    <row r="391" spans="1:13" x14ac:dyDescent="0.2">
      <c r="A391" s="71">
        <v>382</v>
      </c>
      <c r="B391" s="39" t="str">
        <f>IF($C$6=1,'3. Input Data'!B397," ")</f>
        <v xml:space="preserve"> </v>
      </c>
      <c r="C391" s="39" t="str">
        <f>IF($C$6=1,'3. Input Data'!C397," ")</f>
        <v xml:space="preserve"> </v>
      </c>
      <c r="D391" s="58" t="str">
        <f>IF($C$6=1,'3a. Skor Data'!D389," ")</f>
        <v xml:space="preserve"> </v>
      </c>
      <c r="E391" s="58" t="str">
        <f>IF($C$6=1,(0.702*'3a. Skor Data'!F389)+'3a. Skor Data'!H389," ")</f>
        <v xml:space="preserve"> </v>
      </c>
      <c r="F391" s="58" t="str">
        <f>IF($C$6=1,(0.471*'3a. Skor Data'!J389)+(0.681*'3a. Skor Data'!L389)+(1*'3a. Skor Data'!N389)+(0.278*'3a. Skor Data'!T389)," ")</f>
        <v xml:space="preserve"> </v>
      </c>
      <c r="G391" s="58" t="str">
        <f t="shared" si="17"/>
        <v xml:space="preserve"> </v>
      </c>
      <c r="H391" s="58" t="str">
        <f t="shared" si="18"/>
        <v xml:space="preserve"> </v>
      </c>
      <c r="I391" s="77" t="str">
        <f t="shared" si="19"/>
        <v xml:space="preserve"> </v>
      </c>
      <c r="L391" s="51" t="str">
        <f>IF(AND($G391&gt;0,$I391&gt;0.0000001,$C$6=1,$I$5&gt;0),$A391," ")</f>
        <v xml:space="preserve"> </v>
      </c>
      <c r="M391" s="51" t="str">
        <f>IF(AND($G391,$I391&gt;0.0000001,$C$6=1,$I$5&gt;0),"…………..."," ")</f>
        <v xml:space="preserve"> </v>
      </c>
    </row>
    <row r="392" spans="1:13" x14ac:dyDescent="0.2">
      <c r="A392" s="71">
        <v>383</v>
      </c>
      <c r="B392" s="39" t="str">
        <f>IF($C$6=1,'3. Input Data'!B398," ")</f>
        <v xml:space="preserve"> </v>
      </c>
      <c r="C392" s="39" t="str">
        <f>IF($C$6=1,'3. Input Data'!C398," ")</f>
        <v xml:space="preserve"> </v>
      </c>
      <c r="D392" s="58" t="str">
        <f>IF($C$6=1,'3a. Skor Data'!D390," ")</f>
        <v xml:space="preserve"> </v>
      </c>
      <c r="E392" s="58" t="str">
        <f>IF($C$6=1,(0.702*'3a. Skor Data'!F390)+'3a. Skor Data'!H390," ")</f>
        <v xml:space="preserve"> </v>
      </c>
      <c r="F392" s="58" t="str">
        <f>IF($C$6=1,(0.471*'3a. Skor Data'!J390)+(0.681*'3a. Skor Data'!L390)+(1*'3a. Skor Data'!N390)+(0.278*'3a. Skor Data'!T390)," ")</f>
        <v xml:space="preserve"> </v>
      </c>
      <c r="G392" s="58" t="str">
        <f t="shared" si="17"/>
        <v xml:space="preserve"> </v>
      </c>
      <c r="H392" s="58" t="str">
        <f t="shared" si="18"/>
        <v xml:space="preserve"> </v>
      </c>
      <c r="I392" s="77" t="str">
        <f t="shared" si="19"/>
        <v xml:space="preserve"> </v>
      </c>
      <c r="J392" s="51" t="str">
        <f>IF(AND($G392&gt;0,$I392&gt;0.0000001,$C$6=1,$I$5&gt;0),$A392," ")</f>
        <v xml:space="preserve"> </v>
      </c>
      <c r="K392" s="51" t="str">
        <f>IF(AND($G392,$I392&gt;0.0000001,$C$6=1,$I$5&gt;0),"…………..."," ")</f>
        <v xml:space="preserve"> </v>
      </c>
    </row>
    <row r="393" spans="1:13" x14ac:dyDescent="0.2">
      <c r="A393" s="71">
        <v>384</v>
      </c>
      <c r="B393" s="39" t="str">
        <f>IF($C$6=1,'3. Input Data'!B399," ")</f>
        <v xml:space="preserve"> </v>
      </c>
      <c r="C393" s="39" t="str">
        <f>IF($C$6=1,'3. Input Data'!C399," ")</f>
        <v xml:space="preserve"> </v>
      </c>
      <c r="D393" s="58" t="str">
        <f>IF($C$6=1,'3a. Skor Data'!D391," ")</f>
        <v xml:space="preserve"> </v>
      </c>
      <c r="E393" s="58" t="str">
        <f>IF($C$6=1,(0.702*'3a. Skor Data'!F391)+'3a. Skor Data'!H391," ")</f>
        <v xml:space="preserve"> </v>
      </c>
      <c r="F393" s="58" t="str">
        <f>IF($C$6=1,(0.471*'3a. Skor Data'!J391)+(0.681*'3a. Skor Data'!L391)+(1*'3a. Skor Data'!N391)+(0.278*'3a. Skor Data'!T391)," ")</f>
        <v xml:space="preserve"> </v>
      </c>
      <c r="G393" s="58" t="str">
        <f t="shared" si="17"/>
        <v xml:space="preserve"> </v>
      </c>
      <c r="H393" s="58" t="str">
        <f t="shared" si="18"/>
        <v xml:space="preserve"> </v>
      </c>
      <c r="I393" s="77" t="str">
        <f t="shared" si="19"/>
        <v xml:space="preserve"> </v>
      </c>
      <c r="L393" s="51" t="str">
        <f>IF(AND($G393&gt;0,$I393&gt;0.0000001,$C$6=1,$I$5&gt;0),$A393," ")</f>
        <v xml:space="preserve"> </v>
      </c>
      <c r="M393" s="51" t="str">
        <f>IF(AND($G393,$I393&gt;0.0000001,$C$6=1,$I$5&gt;0),"…………..."," ")</f>
        <v xml:space="preserve"> </v>
      </c>
    </row>
    <row r="394" spans="1:13" x14ac:dyDescent="0.2">
      <c r="A394" s="71">
        <v>385</v>
      </c>
      <c r="B394" s="39" t="str">
        <f>IF($C$6=1,'3. Input Data'!B400," ")</f>
        <v xml:space="preserve"> </v>
      </c>
      <c r="C394" s="39" t="str">
        <f>IF($C$6=1,'3. Input Data'!C400," ")</f>
        <v xml:space="preserve"> </v>
      </c>
      <c r="D394" s="58" t="str">
        <f>IF($C$6=1,'3a. Skor Data'!D392," ")</f>
        <v xml:space="preserve"> </v>
      </c>
      <c r="E394" s="58" t="str">
        <f>IF($C$6=1,(0.702*'3a. Skor Data'!F392)+'3a. Skor Data'!H392," ")</f>
        <v xml:space="preserve"> </v>
      </c>
      <c r="F394" s="58" t="str">
        <f>IF($C$6=1,(0.471*'3a. Skor Data'!J392)+(0.681*'3a. Skor Data'!L392)+(1*'3a. Skor Data'!N392)+(0.278*'3a. Skor Data'!T392)," ")</f>
        <v xml:space="preserve"> </v>
      </c>
      <c r="G394" s="58" t="str">
        <f t="shared" si="17"/>
        <v xml:space="preserve"> </v>
      </c>
      <c r="H394" s="58" t="str">
        <f t="shared" si="18"/>
        <v xml:space="preserve"> </v>
      </c>
      <c r="I394" s="77" t="str">
        <f t="shared" si="19"/>
        <v xml:space="preserve"> </v>
      </c>
      <c r="J394" s="51" t="str">
        <f>IF(AND($G394&gt;0,$I394&gt;0.0000001,$C$6=1,$I$5&gt;0),$A394," ")</f>
        <v xml:space="preserve"> </v>
      </c>
      <c r="K394" s="51" t="str">
        <f>IF(AND($G394,$I394&gt;0.0000001,$C$6=1,$I$5&gt;0),"…………..."," ")</f>
        <v xml:space="preserve"> </v>
      </c>
    </row>
    <row r="395" spans="1:13" x14ac:dyDescent="0.2">
      <c r="A395" s="71">
        <v>386</v>
      </c>
      <c r="B395" s="39" t="str">
        <f>IF($C$6=1,'3. Input Data'!B401," ")</f>
        <v xml:space="preserve"> </v>
      </c>
      <c r="C395" s="39" t="str">
        <f>IF($C$6=1,'3. Input Data'!C401," ")</f>
        <v xml:space="preserve"> </v>
      </c>
      <c r="D395" s="58" t="str">
        <f>IF($C$6=1,'3a. Skor Data'!D393," ")</f>
        <v xml:space="preserve"> </v>
      </c>
      <c r="E395" s="58" t="str">
        <f>IF($C$6=1,(0.702*'3a. Skor Data'!F393)+'3a. Skor Data'!H393," ")</f>
        <v xml:space="preserve"> </v>
      </c>
      <c r="F395" s="58" t="str">
        <f>IF($C$6=1,(0.471*'3a. Skor Data'!J393)+(0.681*'3a. Skor Data'!L393)+(1*'3a. Skor Data'!N393)+(0.278*'3a. Skor Data'!T393)," ")</f>
        <v xml:space="preserve"> </v>
      </c>
      <c r="G395" s="58" t="str">
        <f t="shared" ref="G395:G458" si="20">IF($C$6=1,(0.252*D395)+(0.226*E395)+(0.218*F395)," ")</f>
        <v xml:space="preserve"> </v>
      </c>
      <c r="H395" s="58" t="str">
        <f t="shared" ref="H395:H458" si="21">IF(AND($C$6=1,$G395&gt;0,$I395&gt;=0.0000001,$I$5&gt;0),"Rp."," ")</f>
        <v xml:space="preserve"> </v>
      </c>
      <c r="I395" s="77" t="str">
        <f t="shared" si="19"/>
        <v xml:space="preserve"> </v>
      </c>
      <c r="L395" s="51" t="str">
        <f>IF(AND($G395&gt;0,$I395&gt;0.0000001,$C$6=1,$I$5&gt;0),$A395," ")</f>
        <v xml:space="preserve"> </v>
      </c>
      <c r="M395" s="51" t="str">
        <f>IF(AND($G395,$I395&gt;0.0000001,$C$6=1,$I$5&gt;0),"…………..."," ")</f>
        <v xml:space="preserve"> </v>
      </c>
    </row>
    <row r="396" spans="1:13" x14ac:dyDescent="0.2">
      <c r="A396" s="71">
        <v>387</v>
      </c>
      <c r="B396" s="39" t="str">
        <f>IF($C$6=1,'3. Input Data'!B402," ")</f>
        <v xml:space="preserve"> </v>
      </c>
      <c r="C396" s="39" t="str">
        <f>IF($C$6=1,'3. Input Data'!C402," ")</f>
        <v xml:space="preserve"> </v>
      </c>
      <c r="D396" s="58" t="str">
        <f>IF($C$6=1,'3a. Skor Data'!D394," ")</f>
        <v xml:space="preserve"> </v>
      </c>
      <c r="E396" s="58" t="str">
        <f>IF($C$6=1,(0.702*'3a. Skor Data'!F394)+'3a. Skor Data'!H394," ")</f>
        <v xml:space="preserve"> </v>
      </c>
      <c r="F396" s="58" t="str">
        <f>IF($C$6=1,(0.471*'3a. Skor Data'!J394)+(0.681*'3a. Skor Data'!L394)+(1*'3a. Skor Data'!N394)+(0.278*'3a. Skor Data'!T394)," ")</f>
        <v xml:space="preserve"> </v>
      </c>
      <c r="G396" s="58" t="str">
        <f t="shared" si="20"/>
        <v xml:space="preserve"> </v>
      </c>
      <c r="H396" s="58" t="str">
        <f t="shared" si="21"/>
        <v xml:space="preserve"> </v>
      </c>
      <c r="I396" s="77" t="str">
        <f t="shared" si="19"/>
        <v xml:space="preserve"> </v>
      </c>
      <c r="J396" s="51" t="str">
        <f>IF(AND($G396&gt;0,$I396&gt;0.0000001,$C$6=1,$I$5&gt;0),$A396," ")</f>
        <v xml:space="preserve"> </v>
      </c>
      <c r="K396" s="51" t="str">
        <f>IF(AND($G396,$I396&gt;0.0000001,$C$6=1,$I$5&gt;0),"…………..."," ")</f>
        <v xml:space="preserve"> </v>
      </c>
    </row>
    <row r="397" spans="1:13" x14ac:dyDescent="0.2">
      <c r="A397" s="71">
        <v>388</v>
      </c>
      <c r="B397" s="39" t="str">
        <f>IF($C$6=1,'3. Input Data'!B403," ")</f>
        <v xml:space="preserve"> </v>
      </c>
      <c r="C397" s="39" t="str">
        <f>IF($C$6=1,'3. Input Data'!C403," ")</f>
        <v xml:space="preserve"> </v>
      </c>
      <c r="D397" s="58" t="str">
        <f>IF($C$6=1,'3a. Skor Data'!D395," ")</f>
        <v xml:space="preserve"> </v>
      </c>
      <c r="E397" s="58" t="str">
        <f>IF($C$6=1,(0.702*'3a. Skor Data'!F395)+'3a. Skor Data'!H395," ")</f>
        <v xml:space="preserve"> </v>
      </c>
      <c r="F397" s="58" t="str">
        <f>IF($C$6=1,(0.471*'3a. Skor Data'!J395)+(0.681*'3a. Skor Data'!L395)+(1*'3a. Skor Data'!N395)+(0.278*'3a. Skor Data'!T395)," ")</f>
        <v xml:space="preserve"> </v>
      </c>
      <c r="G397" s="58" t="str">
        <f t="shared" si="20"/>
        <v xml:space="preserve"> </v>
      </c>
      <c r="H397" s="58" t="str">
        <f t="shared" si="21"/>
        <v xml:space="preserve"> </v>
      </c>
      <c r="I397" s="77" t="str">
        <f t="shared" si="19"/>
        <v xml:space="preserve"> </v>
      </c>
      <c r="L397" s="51" t="str">
        <f>IF(AND($G397&gt;0,$I397&gt;0.0000001,$C$6=1,$I$5&gt;0),$A397," ")</f>
        <v xml:space="preserve"> </v>
      </c>
      <c r="M397" s="51" t="str">
        <f>IF(AND($G397,$I397&gt;0.0000001,$C$6=1,$I$5&gt;0),"…………..."," ")</f>
        <v xml:space="preserve"> </v>
      </c>
    </row>
    <row r="398" spans="1:13" x14ac:dyDescent="0.2">
      <c r="A398" s="71">
        <v>389</v>
      </c>
      <c r="B398" s="39" t="str">
        <f>IF($C$6=1,'3. Input Data'!B404," ")</f>
        <v xml:space="preserve"> </v>
      </c>
      <c r="C398" s="39" t="str">
        <f>IF($C$6=1,'3. Input Data'!C404," ")</f>
        <v xml:space="preserve"> </v>
      </c>
      <c r="D398" s="58" t="str">
        <f>IF($C$6=1,'3a. Skor Data'!D396," ")</f>
        <v xml:space="preserve"> </v>
      </c>
      <c r="E398" s="58" t="str">
        <f>IF($C$6=1,(0.702*'3a. Skor Data'!F396)+'3a. Skor Data'!H396," ")</f>
        <v xml:space="preserve"> </v>
      </c>
      <c r="F398" s="58" t="str">
        <f>IF($C$6=1,(0.471*'3a. Skor Data'!J396)+(0.681*'3a. Skor Data'!L396)+(1*'3a. Skor Data'!N396)+(0.278*'3a. Skor Data'!T396)," ")</f>
        <v xml:space="preserve"> </v>
      </c>
      <c r="G398" s="58" t="str">
        <f t="shared" si="20"/>
        <v xml:space="preserve"> </v>
      </c>
      <c r="H398" s="58" t="str">
        <f t="shared" si="21"/>
        <v xml:space="preserve"> </v>
      </c>
      <c r="I398" s="77" t="str">
        <f t="shared" si="19"/>
        <v xml:space="preserve"> </v>
      </c>
      <c r="J398" s="51" t="str">
        <f>IF(AND($G398&gt;0,$I398&gt;0.0000001,$C$6=1,$I$5&gt;0),$A398," ")</f>
        <v xml:space="preserve"> </v>
      </c>
      <c r="K398" s="51" t="str">
        <f>IF(AND($G398,$I398&gt;0.0000001,$C$6=1,$I$5&gt;0),"…………..."," ")</f>
        <v xml:space="preserve"> </v>
      </c>
    </row>
    <row r="399" spans="1:13" x14ac:dyDescent="0.2">
      <c r="A399" s="71">
        <v>390</v>
      </c>
      <c r="B399" s="39" t="str">
        <f>IF($C$6=1,'3. Input Data'!B405," ")</f>
        <v xml:space="preserve"> </v>
      </c>
      <c r="C399" s="39" t="str">
        <f>IF($C$6=1,'3. Input Data'!C405," ")</f>
        <v xml:space="preserve"> </v>
      </c>
      <c r="D399" s="58" t="str">
        <f>IF($C$6=1,'3a. Skor Data'!D397," ")</f>
        <v xml:space="preserve"> </v>
      </c>
      <c r="E399" s="58" t="str">
        <f>IF($C$6=1,(0.702*'3a. Skor Data'!F397)+'3a. Skor Data'!H397," ")</f>
        <v xml:space="preserve"> </v>
      </c>
      <c r="F399" s="58" t="str">
        <f>IF($C$6=1,(0.471*'3a. Skor Data'!J397)+(0.681*'3a. Skor Data'!L397)+(1*'3a. Skor Data'!N397)+(0.278*'3a. Skor Data'!T397)," ")</f>
        <v xml:space="preserve"> </v>
      </c>
      <c r="G399" s="58" t="str">
        <f t="shared" si="20"/>
        <v xml:space="preserve"> </v>
      </c>
      <c r="H399" s="58" t="str">
        <f t="shared" si="21"/>
        <v xml:space="preserve"> </v>
      </c>
      <c r="I399" s="77" t="str">
        <f t="shared" si="19"/>
        <v xml:space="preserve"> </v>
      </c>
      <c r="L399" s="51" t="str">
        <f>IF(AND($G399&gt;0,$I399&gt;0.0000001,$C$6=1,$I$5&gt;0),$A399," ")</f>
        <v xml:space="preserve"> </v>
      </c>
      <c r="M399" s="51" t="str">
        <f>IF(AND($G399,$I399&gt;0.0000001,$C$6=1,$I$5&gt;0),"…………..."," ")</f>
        <v xml:space="preserve"> </v>
      </c>
    </row>
    <row r="400" spans="1:13" x14ac:dyDescent="0.2">
      <c r="A400" s="71">
        <v>391</v>
      </c>
      <c r="B400" s="39" t="str">
        <f>IF($C$6=1,'3. Input Data'!B406," ")</f>
        <v xml:space="preserve"> </v>
      </c>
      <c r="C400" s="39" t="str">
        <f>IF($C$6=1,'3. Input Data'!C406," ")</f>
        <v xml:space="preserve"> </v>
      </c>
      <c r="D400" s="58" t="str">
        <f>IF($C$6=1,'3a. Skor Data'!D398," ")</f>
        <v xml:space="preserve"> </v>
      </c>
      <c r="E400" s="58" t="str">
        <f>IF($C$6=1,(0.702*'3a. Skor Data'!F398)+'3a. Skor Data'!H398," ")</f>
        <v xml:space="preserve"> </v>
      </c>
      <c r="F400" s="58" t="str">
        <f>IF($C$6=1,(0.471*'3a. Skor Data'!J398)+(0.681*'3a. Skor Data'!L398)+(1*'3a. Skor Data'!N398)+(0.278*'3a. Skor Data'!T398)," ")</f>
        <v xml:space="preserve"> </v>
      </c>
      <c r="G400" s="58" t="str">
        <f t="shared" si="20"/>
        <v xml:space="preserve"> </v>
      </c>
      <c r="H400" s="58" t="str">
        <f t="shared" si="21"/>
        <v xml:space="preserve"> </v>
      </c>
      <c r="I400" s="77" t="str">
        <f t="shared" si="19"/>
        <v xml:space="preserve"> </v>
      </c>
      <c r="J400" s="51" t="str">
        <f>IF(AND($G400&gt;0,$I400&gt;0.0000001,$C$6=1,$I$5&gt;0),$A400," ")</f>
        <v xml:space="preserve"> </v>
      </c>
      <c r="K400" s="51" t="str">
        <f>IF(AND($G400,$I400&gt;0.0000001,$C$6=1,$I$5&gt;0),"…………..."," ")</f>
        <v xml:space="preserve"> </v>
      </c>
    </row>
    <row r="401" spans="1:13" x14ac:dyDescent="0.2">
      <c r="A401" s="71">
        <v>392</v>
      </c>
      <c r="B401" s="39" t="str">
        <f>IF($C$6=1,'3. Input Data'!B407," ")</f>
        <v xml:space="preserve"> </v>
      </c>
      <c r="C401" s="39" t="str">
        <f>IF($C$6=1,'3. Input Data'!C407," ")</f>
        <v xml:space="preserve"> </v>
      </c>
      <c r="D401" s="58" t="str">
        <f>IF($C$6=1,'3a. Skor Data'!D399," ")</f>
        <v xml:space="preserve"> </v>
      </c>
      <c r="E401" s="58" t="str">
        <f>IF($C$6=1,(0.702*'3a. Skor Data'!F399)+'3a. Skor Data'!H399," ")</f>
        <v xml:space="preserve"> </v>
      </c>
      <c r="F401" s="58" t="str">
        <f>IF($C$6=1,(0.471*'3a. Skor Data'!J399)+(0.681*'3a. Skor Data'!L399)+(1*'3a. Skor Data'!N399)+(0.278*'3a. Skor Data'!T399)," ")</f>
        <v xml:space="preserve"> </v>
      </c>
      <c r="G401" s="58" t="str">
        <f t="shared" si="20"/>
        <v xml:space="preserve"> </v>
      </c>
      <c r="H401" s="58" t="str">
        <f t="shared" si="21"/>
        <v xml:space="preserve"> </v>
      </c>
      <c r="I401" s="77" t="str">
        <f t="shared" si="19"/>
        <v xml:space="preserve"> </v>
      </c>
      <c r="L401" s="51" t="str">
        <f>IF(AND($G401&gt;0,$I401&gt;0.0000001,$C$6=1,$I$5&gt;0),$A401," ")</f>
        <v xml:space="preserve"> </v>
      </c>
      <c r="M401" s="51" t="str">
        <f>IF(AND($G401,$I401&gt;0.0000001,$C$6=1,$I$5&gt;0),"…………..."," ")</f>
        <v xml:space="preserve"> </v>
      </c>
    </row>
    <row r="402" spans="1:13" x14ac:dyDescent="0.2">
      <c r="A402" s="71">
        <v>393</v>
      </c>
      <c r="B402" s="39" t="str">
        <f>IF($C$6=1,'3. Input Data'!B408," ")</f>
        <v xml:space="preserve"> </v>
      </c>
      <c r="C402" s="39" t="str">
        <f>IF($C$6=1,'3. Input Data'!C408," ")</f>
        <v xml:space="preserve"> </v>
      </c>
      <c r="D402" s="58" t="str">
        <f>IF($C$6=1,'3a. Skor Data'!D400," ")</f>
        <v xml:space="preserve"> </v>
      </c>
      <c r="E402" s="58" t="str">
        <f>IF($C$6=1,(0.702*'3a. Skor Data'!F400)+'3a. Skor Data'!H400," ")</f>
        <v xml:space="preserve"> </v>
      </c>
      <c r="F402" s="58" t="str">
        <f>IF($C$6=1,(0.471*'3a. Skor Data'!J400)+(0.681*'3a. Skor Data'!L400)+(1*'3a. Skor Data'!N400)+(0.278*'3a. Skor Data'!T400)," ")</f>
        <v xml:space="preserve"> </v>
      </c>
      <c r="G402" s="58" t="str">
        <f t="shared" si="20"/>
        <v xml:space="preserve"> </v>
      </c>
      <c r="H402" s="58" t="str">
        <f t="shared" si="21"/>
        <v xml:space="preserve"> </v>
      </c>
      <c r="I402" s="77" t="str">
        <f t="shared" si="19"/>
        <v xml:space="preserve"> </v>
      </c>
      <c r="J402" s="51" t="str">
        <f>IF(AND($G402&gt;0,$I402&gt;0.0000001,$C$6=1,$I$5&gt;0),$A402," ")</f>
        <v xml:space="preserve"> </v>
      </c>
      <c r="K402" s="51" t="str">
        <f>IF(AND($G402,$I402&gt;0.0000001,$C$6=1,$I$5&gt;0),"…………..."," ")</f>
        <v xml:space="preserve"> </v>
      </c>
    </row>
    <row r="403" spans="1:13" x14ac:dyDescent="0.2">
      <c r="A403" s="71">
        <v>394</v>
      </c>
      <c r="B403" s="39" t="str">
        <f>IF($C$6=1,'3. Input Data'!B409," ")</f>
        <v xml:space="preserve"> </v>
      </c>
      <c r="C403" s="39" t="str">
        <f>IF($C$6=1,'3. Input Data'!C409," ")</f>
        <v xml:space="preserve"> </v>
      </c>
      <c r="D403" s="58" t="str">
        <f>IF($C$6=1,'3a. Skor Data'!D401," ")</f>
        <v xml:space="preserve"> </v>
      </c>
      <c r="E403" s="58" t="str">
        <f>IF($C$6=1,(0.702*'3a. Skor Data'!F401)+'3a. Skor Data'!H401," ")</f>
        <v xml:space="preserve"> </v>
      </c>
      <c r="F403" s="58" t="str">
        <f>IF($C$6=1,(0.471*'3a. Skor Data'!J401)+(0.681*'3a. Skor Data'!L401)+(1*'3a. Skor Data'!N401)+(0.278*'3a. Skor Data'!T401)," ")</f>
        <v xml:space="preserve"> </v>
      </c>
      <c r="G403" s="58" t="str">
        <f t="shared" si="20"/>
        <v xml:space="preserve"> </v>
      </c>
      <c r="H403" s="58" t="str">
        <f t="shared" si="21"/>
        <v xml:space="preserve"> </v>
      </c>
      <c r="I403" s="77" t="str">
        <f t="shared" si="19"/>
        <v xml:space="preserve"> </v>
      </c>
      <c r="L403" s="51" t="str">
        <f>IF(AND($G403&gt;0,$I403&gt;0.0000001,$C$6=1,$I$5&gt;0),$A403," ")</f>
        <v xml:space="preserve"> </v>
      </c>
      <c r="M403" s="51" t="str">
        <f>IF(AND($G403,$I403&gt;0.0000001,$C$6=1,$I$5&gt;0),"…………..."," ")</f>
        <v xml:space="preserve"> </v>
      </c>
    </row>
    <row r="404" spans="1:13" x14ac:dyDescent="0.2">
      <c r="A404" s="71">
        <v>395</v>
      </c>
      <c r="B404" s="39" t="str">
        <f>IF($C$6=1,'3. Input Data'!B410," ")</f>
        <v xml:space="preserve"> </v>
      </c>
      <c r="C404" s="39" t="str">
        <f>IF($C$6=1,'3. Input Data'!C410," ")</f>
        <v xml:space="preserve"> </v>
      </c>
      <c r="D404" s="58" t="str">
        <f>IF($C$6=1,'3a. Skor Data'!D402," ")</f>
        <v xml:space="preserve"> </v>
      </c>
      <c r="E404" s="58" t="str">
        <f>IF($C$6=1,(0.702*'3a. Skor Data'!F402)+'3a. Skor Data'!H402," ")</f>
        <v xml:space="preserve"> </v>
      </c>
      <c r="F404" s="58" t="str">
        <f>IF($C$6=1,(0.471*'3a. Skor Data'!J402)+(0.681*'3a. Skor Data'!L402)+(1*'3a. Skor Data'!N402)+(0.278*'3a. Skor Data'!T402)," ")</f>
        <v xml:space="preserve"> </v>
      </c>
      <c r="G404" s="58" t="str">
        <f t="shared" si="20"/>
        <v xml:space="preserve"> </v>
      </c>
      <c r="H404" s="58" t="str">
        <f t="shared" si="21"/>
        <v xml:space="preserve"> </v>
      </c>
      <c r="I404" s="77" t="str">
        <f t="shared" si="19"/>
        <v xml:space="preserve"> </v>
      </c>
      <c r="J404" s="51" t="str">
        <f>IF(AND($G404&gt;0,$I404&gt;0.0000001,$C$6=1,$I$5&gt;0),$A404," ")</f>
        <v xml:space="preserve"> </v>
      </c>
      <c r="K404" s="51" t="str">
        <f>IF(AND($G404,$I404&gt;0.0000001,$C$6=1,$I$5&gt;0),"…………..."," ")</f>
        <v xml:space="preserve"> </v>
      </c>
    </row>
    <row r="405" spans="1:13" x14ac:dyDescent="0.2">
      <c r="A405" s="71">
        <v>396</v>
      </c>
      <c r="B405" s="39" t="str">
        <f>IF($C$6=1,'3. Input Data'!B411," ")</f>
        <v xml:space="preserve"> </v>
      </c>
      <c r="C405" s="39" t="str">
        <f>IF($C$6=1,'3. Input Data'!C411," ")</f>
        <v xml:space="preserve"> </v>
      </c>
      <c r="D405" s="58" t="str">
        <f>IF($C$6=1,'3a. Skor Data'!D403," ")</f>
        <v xml:space="preserve"> </v>
      </c>
      <c r="E405" s="58" t="str">
        <f>IF($C$6=1,(0.702*'3a. Skor Data'!F403)+'3a. Skor Data'!H403," ")</f>
        <v xml:space="preserve"> </v>
      </c>
      <c r="F405" s="58" t="str">
        <f>IF($C$6=1,(0.471*'3a. Skor Data'!J403)+(0.681*'3a. Skor Data'!L403)+(1*'3a. Skor Data'!N403)+(0.278*'3a. Skor Data'!T403)," ")</f>
        <v xml:space="preserve"> </v>
      </c>
      <c r="G405" s="58" t="str">
        <f t="shared" si="20"/>
        <v xml:space="preserve"> </v>
      </c>
      <c r="H405" s="58" t="str">
        <f t="shared" si="21"/>
        <v xml:space="preserve"> </v>
      </c>
      <c r="I405" s="77" t="str">
        <f t="shared" ref="I405:I468" si="22">IF(AND($C$6=1,$I$5&gt;0.0001),(G405/$G$3)*$I$5," ")</f>
        <v xml:space="preserve"> </v>
      </c>
      <c r="L405" s="51" t="str">
        <f>IF(AND($G405&gt;0,$I405&gt;0.0000001,$C$6=1,$I$5&gt;0),$A405," ")</f>
        <v xml:space="preserve"> </v>
      </c>
      <c r="M405" s="51" t="str">
        <f>IF(AND($G405,$I405&gt;0.0000001,$C$6=1,$I$5&gt;0),"…………..."," ")</f>
        <v xml:space="preserve"> </v>
      </c>
    </row>
    <row r="406" spans="1:13" x14ac:dyDescent="0.2">
      <c r="A406" s="71">
        <v>397</v>
      </c>
      <c r="B406" s="39" t="str">
        <f>IF($C$6=1,'3. Input Data'!B412," ")</f>
        <v xml:space="preserve"> </v>
      </c>
      <c r="C406" s="39" t="str">
        <f>IF($C$6=1,'3. Input Data'!C412," ")</f>
        <v xml:space="preserve"> </v>
      </c>
      <c r="D406" s="58" t="str">
        <f>IF($C$6=1,'3a. Skor Data'!D404," ")</f>
        <v xml:space="preserve"> </v>
      </c>
      <c r="E406" s="58" t="str">
        <f>IF($C$6=1,(0.702*'3a. Skor Data'!F404)+'3a. Skor Data'!H404," ")</f>
        <v xml:space="preserve"> </v>
      </c>
      <c r="F406" s="58" t="str">
        <f>IF($C$6=1,(0.471*'3a. Skor Data'!J404)+(0.681*'3a. Skor Data'!L404)+(1*'3a. Skor Data'!N404)+(0.278*'3a. Skor Data'!T404)," ")</f>
        <v xml:space="preserve"> </v>
      </c>
      <c r="G406" s="58" t="str">
        <f t="shared" si="20"/>
        <v xml:space="preserve"> </v>
      </c>
      <c r="H406" s="58" t="str">
        <f t="shared" si="21"/>
        <v xml:space="preserve"> </v>
      </c>
      <c r="I406" s="77" t="str">
        <f t="shared" si="22"/>
        <v xml:space="preserve"> </v>
      </c>
      <c r="J406" s="51" t="str">
        <f>IF(AND($G406&gt;0,$I406&gt;0.0000001,$C$6=1,$I$5&gt;0),$A406," ")</f>
        <v xml:space="preserve"> </v>
      </c>
      <c r="K406" s="51" t="str">
        <f>IF(AND($G406,$I406&gt;0.0000001,$C$6=1,$I$5&gt;0),"…………..."," ")</f>
        <v xml:space="preserve"> </v>
      </c>
    </row>
    <row r="407" spans="1:13" x14ac:dyDescent="0.2">
      <c r="A407" s="71">
        <v>398</v>
      </c>
      <c r="B407" s="39" t="str">
        <f>IF($C$6=1,'3. Input Data'!B413," ")</f>
        <v xml:space="preserve"> </v>
      </c>
      <c r="C407" s="39" t="str">
        <f>IF($C$6=1,'3. Input Data'!C413," ")</f>
        <v xml:space="preserve"> </v>
      </c>
      <c r="D407" s="58" t="str">
        <f>IF($C$6=1,'3a. Skor Data'!D405," ")</f>
        <v xml:space="preserve"> </v>
      </c>
      <c r="E407" s="58" t="str">
        <f>IF($C$6=1,(0.702*'3a. Skor Data'!F405)+'3a. Skor Data'!H405," ")</f>
        <v xml:space="preserve"> </v>
      </c>
      <c r="F407" s="58" t="str">
        <f>IF($C$6=1,(0.471*'3a. Skor Data'!J405)+(0.681*'3a. Skor Data'!L405)+(1*'3a. Skor Data'!N405)+(0.278*'3a. Skor Data'!T405)," ")</f>
        <v xml:space="preserve"> </v>
      </c>
      <c r="G407" s="58" t="str">
        <f t="shared" si="20"/>
        <v xml:space="preserve"> </v>
      </c>
      <c r="H407" s="58" t="str">
        <f t="shared" si="21"/>
        <v xml:space="preserve"> </v>
      </c>
      <c r="I407" s="77" t="str">
        <f t="shared" si="22"/>
        <v xml:space="preserve"> </v>
      </c>
      <c r="L407" s="51" t="str">
        <f>IF(AND($G407&gt;0,$I407&gt;0.0000001,$C$6=1,$I$5&gt;0),$A407," ")</f>
        <v xml:space="preserve"> </v>
      </c>
      <c r="M407" s="51" t="str">
        <f>IF(AND($G407,$I407&gt;0.0000001,$C$6=1,$I$5&gt;0),"…………..."," ")</f>
        <v xml:space="preserve"> </v>
      </c>
    </row>
    <row r="408" spans="1:13" x14ac:dyDescent="0.2">
      <c r="A408" s="71">
        <v>399</v>
      </c>
      <c r="B408" s="39" t="str">
        <f>IF($C$6=1,'3. Input Data'!B414," ")</f>
        <v xml:space="preserve"> </v>
      </c>
      <c r="C408" s="39" t="str">
        <f>IF($C$6=1,'3. Input Data'!C414," ")</f>
        <v xml:space="preserve"> </v>
      </c>
      <c r="D408" s="58" t="str">
        <f>IF($C$6=1,'3a. Skor Data'!D406," ")</f>
        <v xml:space="preserve"> </v>
      </c>
      <c r="E408" s="58" t="str">
        <f>IF($C$6=1,(0.702*'3a. Skor Data'!F406)+'3a. Skor Data'!H406," ")</f>
        <v xml:space="preserve"> </v>
      </c>
      <c r="F408" s="58" t="str">
        <f>IF($C$6=1,(0.471*'3a. Skor Data'!J406)+(0.681*'3a. Skor Data'!L406)+(1*'3a. Skor Data'!N406)+(0.278*'3a. Skor Data'!T406)," ")</f>
        <v xml:space="preserve"> </v>
      </c>
      <c r="G408" s="58" t="str">
        <f t="shared" si="20"/>
        <v xml:space="preserve"> </v>
      </c>
      <c r="H408" s="58" t="str">
        <f t="shared" si="21"/>
        <v xml:space="preserve"> </v>
      </c>
      <c r="I408" s="77" t="str">
        <f t="shared" si="22"/>
        <v xml:space="preserve"> </v>
      </c>
      <c r="J408" s="51" t="str">
        <f>IF(AND($G408&gt;0,$I408&gt;0.0000001,$C$6=1,$I$5&gt;0),$A408," ")</f>
        <v xml:space="preserve"> </v>
      </c>
      <c r="K408" s="51" t="str">
        <f>IF(AND($G408,$I408&gt;0.0000001,$C$6=1,$I$5&gt;0),"…………..."," ")</f>
        <v xml:space="preserve"> </v>
      </c>
    </row>
    <row r="409" spans="1:13" x14ac:dyDescent="0.2">
      <c r="A409" s="71">
        <v>400</v>
      </c>
      <c r="B409" s="39" t="str">
        <f>IF($C$6=1,'3. Input Data'!B415," ")</f>
        <v xml:space="preserve"> </v>
      </c>
      <c r="C409" s="39" t="str">
        <f>IF($C$6=1,'3. Input Data'!C415," ")</f>
        <v xml:space="preserve"> </v>
      </c>
      <c r="D409" s="58" t="str">
        <f>IF($C$6=1,'3a. Skor Data'!D407," ")</f>
        <v xml:space="preserve"> </v>
      </c>
      <c r="E409" s="58" t="str">
        <f>IF($C$6=1,(0.702*'3a. Skor Data'!F407)+'3a. Skor Data'!H407," ")</f>
        <v xml:space="preserve"> </v>
      </c>
      <c r="F409" s="58" t="str">
        <f>IF($C$6=1,(0.471*'3a. Skor Data'!J407)+(0.681*'3a. Skor Data'!L407)+(1*'3a. Skor Data'!N407)+(0.278*'3a. Skor Data'!T407)," ")</f>
        <v xml:space="preserve"> </v>
      </c>
      <c r="G409" s="58" t="str">
        <f t="shared" si="20"/>
        <v xml:space="preserve"> </v>
      </c>
      <c r="H409" s="58" t="str">
        <f t="shared" si="21"/>
        <v xml:space="preserve"> </v>
      </c>
      <c r="I409" s="77" t="str">
        <f t="shared" si="22"/>
        <v xml:space="preserve"> </v>
      </c>
      <c r="L409" s="51" t="str">
        <f>IF(AND($G409&gt;0,$I409&gt;0.0000001,$C$6=1,$I$5&gt;0),$A409," ")</f>
        <v xml:space="preserve"> </v>
      </c>
      <c r="M409" s="51" t="str">
        <f>IF(AND($G409,$I409&gt;0.0000001,$C$6=1,$I$5&gt;0),"…………..."," ")</f>
        <v xml:space="preserve"> </v>
      </c>
    </row>
    <row r="410" spans="1:13" x14ac:dyDescent="0.2">
      <c r="A410" s="71">
        <v>401</v>
      </c>
      <c r="B410" s="39" t="str">
        <f>IF($C$6=1,'3. Input Data'!B416," ")</f>
        <v xml:space="preserve"> </v>
      </c>
      <c r="C410" s="39" t="str">
        <f>IF($C$6=1,'3. Input Data'!C416," ")</f>
        <v xml:space="preserve"> </v>
      </c>
      <c r="D410" s="58" t="str">
        <f>IF($C$6=1,'3a. Skor Data'!D408," ")</f>
        <v xml:space="preserve"> </v>
      </c>
      <c r="E410" s="58" t="str">
        <f>IF($C$6=1,(0.702*'3a. Skor Data'!F408)+'3a. Skor Data'!H408," ")</f>
        <v xml:space="preserve"> </v>
      </c>
      <c r="F410" s="58" t="str">
        <f>IF($C$6=1,(0.471*'3a. Skor Data'!J408)+(0.681*'3a. Skor Data'!L408)+(1*'3a. Skor Data'!N408)+(0.278*'3a. Skor Data'!T408)," ")</f>
        <v xml:space="preserve"> </v>
      </c>
      <c r="G410" s="58" t="str">
        <f t="shared" si="20"/>
        <v xml:space="preserve"> </v>
      </c>
      <c r="H410" s="58" t="str">
        <f t="shared" si="21"/>
        <v xml:space="preserve"> </v>
      </c>
      <c r="I410" s="77" t="str">
        <f t="shared" si="22"/>
        <v xml:space="preserve"> </v>
      </c>
      <c r="J410" s="51" t="str">
        <f>IF(AND($G410&gt;0,$I410&gt;0.0000001,$C$6=1,$I$5&gt;0),$A410," ")</f>
        <v xml:space="preserve"> </v>
      </c>
      <c r="K410" s="51" t="str">
        <f>IF(AND($G410,$I410&gt;0.0000001,$C$6=1,$I$5&gt;0),"…………..."," ")</f>
        <v xml:space="preserve"> </v>
      </c>
    </row>
    <row r="411" spans="1:13" x14ac:dyDescent="0.2">
      <c r="A411" s="71">
        <v>402</v>
      </c>
      <c r="B411" s="39" t="str">
        <f>IF($C$6=1,'3. Input Data'!B417," ")</f>
        <v xml:space="preserve"> </v>
      </c>
      <c r="C411" s="39" t="str">
        <f>IF($C$6=1,'3. Input Data'!C417," ")</f>
        <v xml:space="preserve"> </v>
      </c>
      <c r="D411" s="58" t="str">
        <f>IF($C$6=1,'3a. Skor Data'!D409," ")</f>
        <v xml:space="preserve"> </v>
      </c>
      <c r="E411" s="58" t="str">
        <f>IF($C$6=1,(0.702*'3a. Skor Data'!F409)+'3a. Skor Data'!H409," ")</f>
        <v xml:space="preserve"> </v>
      </c>
      <c r="F411" s="58" t="str">
        <f>IF($C$6=1,(0.471*'3a. Skor Data'!J409)+(0.681*'3a. Skor Data'!L409)+(1*'3a. Skor Data'!N409)+(0.278*'3a. Skor Data'!T409)," ")</f>
        <v xml:space="preserve"> </v>
      </c>
      <c r="G411" s="58" t="str">
        <f t="shared" si="20"/>
        <v xml:space="preserve"> </v>
      </c>
      <c r="H411" s="58" t="str">
        <f t="shared" si="21"/>
        <v xml:space="preserve"> </v>
      </c>
      <c r="I411" s="77" t="str">
        <f t="shared" si="22"/>
        <v xml:space="preserve"> </v>
      </c>
      <c r="L411" s="51" t="str">
        <f>IF(AND($G411&gt;0,$I411&gt;0.0000001,$C$6=1,$I$5&gt;0),$A411," ")</f>
        <v xml:space="preserve"> </v>
      </c>
      <c r="M411" s="51" t="str">
        <f>IF(AND($G411,$I411&gt;0.0000001,$C$6=1,$I$5&gt;0),"…………..."," ")</f>
        <v xml:space="preserve"> </v>
      </c>
    </row>
    <row r="412" spans="1:13" x14ac:dyDescent="0.2">
      <c r="A412" s="71">
        <v>403</v>
      </c>
      <c r="B412" s="39" t="str">
        <f>IF($C$6=1,'3. Input Data'!B418," ")</f>
        <v xml:space="preserve"> </v>
      </c>
      <c r="C412" s="39" t="str">
        <f>IF($C$6=1,'3. Input Data'!C418," ")</f>
        <v xml:space="preserve"> </v>
      </c>
      <c r="D412" s="58" t="str">
        <f>IF($C$6=1,'3a. Skor Data'!D410," ")</f>
        <v xml:space="preserve"> </v>
      </c>
      <c r="E412" s="58" t="str">
        <f>IF($C$6=1,(0.702*'3a. Skor Data'!F410)+'3a. Skor Data'!H410," ")</f>
        <v xml:space="preserve"> </v>
      </c>
      <c r="F412" s="58" t="str">
        <f>IF($C$6=1,(0.471*'3a. Skor Data'!J410)+(0.681*'3a. Skor Data'!L410)+(1*'3a. Skor Data'!N410)+(0.278*'3a. Skor Data'!T410)," ")</f>
        <v xml:space="preserve"> </v>
      </c>
      <c r="G412" s="58" t="str">
        <f t="shared" si="20"/>
        <v xml:space="preserve"> </v>
      </c>
      <c r="H412" s="58" t="str">
        <f t="shared" si="21"/>
        <v xml:space="preserve"> </v>
      </c>
      <c r="I412" s="77" t="str">
        <f t="shared" si="22"/>
        <v xml:space="preserve"> </v>
      </c>
      <c r="J412" s="51" t="str">
        <f>IF(AND($G412&gt;0,$I412&gt;0.0000001,$C$6=1,$I$5&gt;0),$A412," ")</f>
        <v xml:space="preserve"> </v>
      </c>
      <c r="K412" s="51" t="str">
        <f>IF(AND($G412,$I412&gt;0.0000001,$C$6=1,$I$5&gt;0),"…………..."," ")</f>
        <v xml:space="preserve"> </v>
      </c>
    </row>
    <row r="413" spans="1:13" x14ac:dyDescent="0.2">
      <c r="A413" s="71">
        <v>404</v>
      </c>
      <c r="B413" s="39" t="str">
        <f>IF($C$6=1,'3. Input Data'!B419," ")</f>
        <v xml:space="preserve"> </v>
      </c>
      <c r="C413" s="39" t="str">
        <f>IF($C$6=1,'3. Input Data'!C419," ")</f>
        <v xml:space="preserve"> </v>
      </c>
      <c r="D413" s="58" t="str">
        <f>IF($C$6=1,'3a. Skor Data'!D411," ")</f>
        <v xml:space="preserve"> </v>
      </c>
      <c r="E413" s="58" t="str">
        <f>IF($C$6=1,(0.702*'3a. Skor Data'!F411)+'3a. Skor Data'!H411," ")</f>
        <v xml:space="preserve"> </v>
      </c>
      <c r="F413" s="58" t="str">
        <f>IF($C$6=1,(0.471*'3a. Skor Data'!J411)+(0.681*'3a. Skor Data'!L411)+(1*'3a. Skor Data'!N411)+(0.278*'3a. Skor Data'!T411)," ")</f>
        <v xml:space="preserve"> </v>
      </c>
      <c r="G413" s="58" t="str">
        <f t="shared" si="20"/>
        <v xml:space="preserve"> </v>
      </c>
      <c r="H413" s="58" t="str">
        <f t="shared" si="21"/>
        <v xml:space="preserve"> </v>
      </c>
      <c r="I413" s="77" t="str">
        <f t="shared" si="22"/>
        <v xml:space="preserve"> </v>
      </c>
      <c r="L413" s="51" t="str">
        <f>IF(AND($G413&gt;0,$I413&gt;0.0000001,$C$6=1,$I$5&gt;0),$A413," ")</f>
        <v xml:space="preserve"> </v>
      </c>
      <c r="M413" s="51" t="str">
        <f>IF(AND($G413,$I413&gt;0.0000001,$C$6=1,$I$5&gt;0),"…………..."," ")</f>
        <v xml:space="preserve"> </v>
      </c>
    </row>
    <row r="414" spans="1:13" x14ac:dyDescent="0.2">
      <c r="A414" s="71">
        <v>405</v>
      </c>
      <c r="B414" s="39" t="str">
        <f>IF($C$6=1,'3. Input Data'!B420," ")</f>
        <v xml:space="preserve"> </v>
      </c>
      <c r="C414" s="39" t="str">
        <f>IF($C$6=1,'3. Input Data'!C420," ")</f>
        <v xml:space="preserve"> </v>
      </c>
      <c r="D414" s="58" t="str">
        <f>IF($C$6=1,'3a. Skor Data'!D412," ")</f>
        <v xml:space="preserve"> </v>
      </c>
      <c r="E414" s="58" t="str">
        <f>IF($C$6=1,(0.702*'3a. Skor Data'!F412)+'3a. Skor Data'!H412," ")</f>
        <v xml:space="preserve"> </v>
      </c>
      <c r="F414" s="58" t="str">
        <f>IF($C$6=1,(0.471*'3a. Skor Data'!J412)+(0.681*'3a. Skor Data'!L412)+(1*'3a. Skor Data'!N412)+(0.278*'3a. Skor Data'!T412)," ")</f>
        <v xml:space="preserve"> </v>
      </c>
      <c r="G414" s="58" t="str">
        <f t="shared" si="20"/>
        <v xml:space="preserve"> </v>
      </c>
      <c r="H414" s="58" t="str">
        <f t="shared" si="21"/>
        <v xml:space="preserve"> </v>
      </c>
      <c r="I414" s="77" t="str">
        <f t="shared" si="22"/>
        <v xml:space="preserve"> </v>
      </c>
      <c r="J414" s="51" t="str">
        <f>IF(AND($G414&gt;0,$I414&gt;0.0000001,$C$6=1,$I$5&gt;0),$A414," ")</f>
        <v xml:space="preserve"> </v>
      </c>
      <c r="K414" s="51" t="str">
        <f>IF(AND($G414,$I414&gt;0.0000001,$C$6=1,$I$5&gt;0),"…………..."," ")</f>
        <v xml:space="preserve"> </v>
      </c>
    </row>
    <row r="415" spans="1:13" x14ac:dyDescent="0.2">
      <c r="A415" s="71">
        <v>406</v>
      </c>
      <c r="B415" s="39" t="str">
        <f>IF($C$6=1,'3. Input Data'!B421," ")</f>
        <v xml:space="preserve"> </v>
      </c>
      <c r="C415" s="39" t="str">
        <f>IF($C$6=1,'3. Input Data'!C421," ")</f>
        <v xml:space="preserve"> </v>
      </c>
      <c r="D415" s="58" t="str">
        <f>IF($C$6=1,'3a. Skor Data'!D413," ")</f>
        <v xml:space="preserve"> </v>
      </c>
      <c r="E415" s="58" t="str">
        <f>IF($C$6=1,(0.702*'3a. Skor Data'!F413)+'3a. Skor Data'!H413," ")</f>
        <v xml:space="preserve"> </v>
      </c>
      <c r="F415" s="58" t="str">
        <f>IF($C$6=1,(0.471*'3a. Skor Data'!J413)+(0.681*'3a. Skor Data'!L413)+(1*'3a. Skor Data'!N413)+(0.278*'3a. Skor Data'!T413)," ")</f>
        <v xml:space="preserve"> </v>
      </c>
      <c r="G415" s="58" t="str">
        <f t="shared" si="20"/>
        <v xml:space="preserve"> </v>
      </c>
      <c r="H415" s="58" t="str">
        <f t="shared" si="21"/>
        <v xml:space="preserve"> </v>
      </c>
      <c r="I415" s="77" t="str">
        <f t="shared" si="22"/>
        <v xml:space="preserve"> </v>
      </c>
      <c r="L415" s="51" t="str">
        <f>IF(AND($G415&gt;0,$I415&gt;0.0000001,$C$6=1,$I$5&gt;0),$A415," ")</f>
        <v xml:space="preserve"> </v>
      </c>
      <c r="M415" s="51" t="str">
        <f>IF(AND($G415,$I415&gt;0.0000001,$C$6=1,$I$5&gt;0),"…………..."," ")</f>
        <v xml:space="preserve"> </v>
      </c>
    </row>
    <row r="416" spans="1:13" x14ac:dyDescent="0.2">
      <c r="A416" s="71">
        <v>407</v>
      </c>
      <c r="B416" s="39" t="str">
        <f>IF($C$6=1,'3. Input Data'!B422," ")</f>
        <v xml:space="preserve"> </v>
      </c>
      <c r="C416" s="39" t="str">
        <f>IF($C$6=1,'3. Input Data'!C422," ")</f>
        <v xml:space="preserve"> </v>
      </c>
      <c r="D416" s="58" t="str">
        <f>IF($C$6=1,'3a. Skor Data'!D414," ")</f>
        <v xml:space="preserve"> </v>
      </c>
      <c r="E416" s="58" t="str">
        <f>IF($C$6=1,(0.702*'3a. Skor Data'!F414)+'3a. Skor Data'!H414," ")</f>
        <v xml:space="preserve"> </v>
      </c>
      <c r="F416" s="58" t="str">
        <f>IF($C$6=1,(0.471*'3a. Skor Data'!J414)+(0.681*'3a. Skor Data'!L414)+(1*'3a. Skor Data'!N414)+(0.278*'3a. Skor Data'!T414)," ")</f>
        <v xml:space="preserve"> </v>
      </c>
      <c r="G416" s="58" t="str">
        <f t="shared" si="20"/>
        <v xml:space="preserve"> </v>
      </c>
      <c r="H416" s="58" t="str">
        <f t="shared" si="21"/>
        <v xml:space="preserve"> </v>
      </c>
      <c r="I416" s="77" t="str">
        <f t="shared" si="22"/>
        <v xml:space="preserve"> </v>
      </c>
      <c r="J416" s="51" t="str">
        <f>IF(AND($G416&gt;0,$I416&gt;0.0000001,$C$6=1,$I$5&gt;0),$A416," ")</f>
        <v xml:space="preserve"> </v>
      </c>
      <c r="K416" s="51" t="str">
        <f>IF(AND($G416,$I416&gt;0.0000001,$C$6=1,$I$5&gt;0),"…………..."," ")</f>
        <v xml:space="preserve"> </v>
      </c>
    </row>
    <row r="417" spans="1:13" x14ac:dyDescent="0.2">
      <c r="A417" s="71">
        <v>408</v>
      </c>
      <c r="B417" s="39" t="str">
        <f>IF($C$6=1,'3. Input Data'!B423," ")</f>
        <v xml:space="preserve"> </v>
      </c>
      <c r="C417" s="39" t="str">
        <f>IF($C$6=1,'3. Input Data'!C423," ")</f>
        <v xml:space="preserve"> </v>
      </c>
      <c r="D417" s="58" t="str">
        <f>IF($C$6=1,'3a. Skor Data'!D415," ")</f>
        <v xml:space="preserve"> </v>
      </c>
      <c r="E417" s="58" t="str">
        <f>IF($C$6=1,(0.702*'3a. Skor Data'!F415)+'3a. Skor Data'!H415," ")</f>
        <v xml:space="preserve"> </v>
      </c>
      <c r="F417" s="58" t="str">
        <f>IF($C$6=1,(0.471*'3a. Skor Data'!J415)+(0.681*'3a. Skor Data'!L415)+(1*'3a. Skor Data'!N415)+(0.278*'3a. Skor Data'!T415)," ")</f>
        <v xml:space="preserve"> </v>
      </c>
      <c r="G417" s="58" t="str">
        <f t="shared" si="20"/>
        <v xml:space="preserve"> </v>
      </c>
      <c r="H417" s="58" t="str">
        <f t="shared" si="21"/>
        <v xml:space="preserve"> </v>
      </c>
      <c r="I417" s="77" t="str">
        <f t="shared" si="22"/>
        <v xml:space="preserve"> </v>
      </c>
      <c r="L417" s="51" t="str">
        <f>IF(AND($G417&gt;0,$I417&gt;0.0000001,$C$6=1,$I$5&gt;0),$A417," ")</f>
        <v xml:space="preserve"> </v>
      </c>
      <c r="M417" s="51" t="str">
        <f>IF(AND($G417,$I417&gt;0.0000001,$C$6=1,$I$5&gt;0),"…………..."," ")</f>
        <v xml:space="preserve"> </v>
      </c>
    </row>
    <row r="418" spans="1:13" x14ac:dyDescent="0.2">
      <c r="A418" s="71">
        <v>409</v>
      </c>
      <c r="B418" s="39" t="str">
        <f>IF($C$6=1,'3. Input Data'!B424," ")</f>
        <v xml:space="preserve"> </v>
      </c>
      <c r="C418" s="39" t="str">
        <f>IF($C$6=1,'3. Input Data'!C424," ")</f>
        <v xml:space="preserve"> </v>
      </c>
      <c r="D418" s="58" t="str">
        <f>IF($C$6=1,'3a. Skor Data'!D416," ")</f>
        <v xml:space="preserve"> </v>
      </c>
      <c r="E418" s="58" t="str">
        <f>IF($C$6=1,(0.702*'3a. Skor Data'!F416)+'3a. Skor Data'!H416," ")</f>
        <v xml:space="preserve"> </v>
      </c>
      <c r="F418" s="58" t="str">
        <f>IF($C$6=1,(0.471*'3a. Skor Data'!J416)+(0.681*'3a. Skor Data'!L416)+(1*'3a. Skor Data'!N416)+(0.278*'3a. Skor Data'!T416)," ")</f>
        <v xml:space="preserve"> </v>
      </c>
      <c r="G418" s="58" t="str">
        <f t="shared" si="20"/>
        <v xml:space="preserve"> </v>
      </c>
      <c r="H418" s="58" t="str">
        <f t="shared" si="21"/>
        <v xml:space="preserve"> </v>
      </c>
      <c r="I418" s="77" t="str">
        <f t="shared" si="22"/>
        <v xml:space="preserve"> </v>
      </c>
      <c r="J418" s="51" t="str">
        <f>IF(AND($G418&gt;0,$I418&gt;0.0000001,$C$6=1,$I$5&gt;0),$A418," ")</f>
        <v xml:space="preserve"> </v>
      </c>
      <c r="K418" s="51" t="str">
        <f>IF(AND($G418,$I418&gt;0.0000001,$C$6=1,$I$5&gt;0),"…………..."," ")</f>
        <v xml:space="preserve"> </v>
      </c>
    </row>
    <row r="419" spans="1:13" x14ac:dyDescent="0.2">
      <c r="A419" s="71">
        <v>410</v>
      </c>
      <c r="B419" s="39" t="str">
        <f>IF($C$6=1,'3. Input Data'!B425," ")</f>
        <v xml:space="preserve"> </v>
      </c>
      <c r="C419" s="39" t="str">
        <f>IF($C$6=1,'3. Input Data'!C425," ")</f>
        <v xml:space="preserve"> </v>
      </c>
      <c r="D419" s="58" t="str">
        <f>IF($C$6=1,'3a. Skor Data'!D417," ")</f>
        <v xml:space="preserve"> </v>
      </c>
      <c r="E419" s="58" t="str">
        <f>IF($C$6=1,(0.702*'3a. Skor Data'!F417)+'3a. Skor Data'!H417," ")</f>
        <v xml:space="preserve"> </v>
      </c>
      <c r="F419" s="58" t="str">
        <f>IF($C$6=1,(0.471*'3a. Skor Data'!J417)+(0.681*'3a. Skor Data'!L417)+(1*'3a. Skor Data'!N417)+(0.278*'3a. Skor Data'!T417)," ")</f>
        <v xml:space="preserve"> </v>
      </c>
      <c r="G419" s="58" t="str">
        <f t="shared" si="20"/>
        <v xml:space="preserve"> </v>
      </c>
      <c r="H419" s="58" t="str">
        <f t="shared" si="21"/>
        <v xml:space="preserve"> </v>
      </c>
      <c r="I419" s="77" t="str">
        <f t="shared" si="22"/>
        <v xml:space="preserve"> </v>
      </c>
      <c r="L419" s="51" t="str">
        <f>IF(AND($G419&gt;0,$I419&gt;0.0000001,$C$6=1,$I$5&gt;0),$A419," ")</f>
        <v xml:space="preserve"> </v>
      </c>
      <c r="M419" s="51" t="str">
        <f>IF(AND($G419,$I419&gt;0.0000001,$C$6=1,$I$5&gt;0),"…………..."," ")</f>
        <v xml:space="preserve"> </v>
      </c>
    </row>
    <row r="420" spans="1:13" x14ac:dyDescent="0.2">
      <c r="A420" s="71">
        <v>411</v>
      </c>
      <c r="B420" s="39" t="str">
        <f>IF($C$6=1,'3. Input Data'!B426," ")</f>
        <v xml:space="preserve"> </v>
      </c>
      <c r="C420" s="39" t="str">
        <f>IF($C$6=1,'3. Input Data'!C426," ")</f>
        <v xml:space="preserve"> </v>
      </c>
      <c r="D420" s="58" t="str">
        <f>IF($C$6=1,'3a. Skor Data'!D418," ")</f>
        <v xml:space="preserve"> </v>
      </c>
      <c r="E420" s="58" t="str">
        <f>IF($C$6=1,(0.702*'3a. Skor Data'!F418)+'3a. Skor Data'!H418," ")</f>
        <v xml:space="preserve"> </v>
      </c>
      <c r="F420" s="58" t="str">
        <f>IF($C$6=1,(0.471*'3a. Skor Data'!J418)+(0.681*'3a. Skor Data'!L418)+(1*'3a. Skor Data'!N418)+(0.278*'3a. Skor Data'!T418)," ")</f>
        <v xml:space="preserve"> </v>
      </c>
      <c r="G420" s="58" t="str">
        <f t="shared" si="20"/>
        <v xml:space="preserve"> </v>
      </c>
      <c r="H420" s="58" t="str">
        <f t="shared" si="21"/>
        <v xml:space="preserve"> </v>
      </c>
      <c r="I420" s="77" t="str">
        <f t="shared" si="22"/>
        <v xml:space="preserve"> </v>
      </c>
      <c r="J420" s="51" t="str">
        <f>IF(AND($G420&gt;0,$I420&gt;0.0000001,$C$6=1,$I$5&gt;0),$A420," ")</f>
        <v xml:space="preserve"> </v>
      </c>
      <c r="K420" s="51" t="str">
        <f>IF(AND($G420,$I420&gt;0.0000001,$C$6=1,$I$5&gt;0),"…………..."," ")</f>
        <v xml:space="preserve"> </v>
      </c>
    </row>
    <row r="421" spans="1:13" x14ac:dyDescent="0.2">
      <c r="A421" s="71">
        <v>412</v>
      </c>
      <c r="B421" s="39" t="str">
        <f>IF($C$6=1,'3. Input Data'!B427," ")</f>
        <v xml:space="preserve"> </v>
      </c>
      <c r="C421" s="39" t="str">
        <f>IF($C$6=1,'3. Input Data'!C427," ")</f>
        <v xml:space="preserve"> </v>
      </c>
      <c r="D421" s="58" t="str">
        <f>IF($C$6=1,'3a. Skor Data'!D419," ")</f>
        <v xml:space="preserve"> </v>
      </c>
      <c r="E421" s="58" t="str">
        <f>IF($C$6=1,(0.702*'3a. Skor Data'!F419)+'3a. Skor Data'!H419," ")</f>
        <v xml:space="preserve"> </v>
      </c>
      <c r="F421" s="58" t="str">
        <f>IF($C$6=1,(0.471*'3a. Skor Data'!J419)+(0.681*'3a. Skor Data'!L419)+(1*'3a. Skor Data'!N419)+(0.278*'3a. Skor Data'!T419)," ")</f>
        <v xml:space="preserve"> </v>
      </c>
      <c r="G421" s="58" t="str">
        <f t="shared" si="20"/>
        <v xml:space="preserve"> </v>
      </c>
      <c r="H421" s="58" t="str">
        <f t="shared" si="21"/>
        <v xml:space="preserve"> </v>
      </c>
      <c r="I421" s="77" t="str">
        <f t="shared" si="22"/>
        <v xml:space="preserve"> </v>
      </c>
      <c r="L421" s="51" t="str">
        <f>IF(AND($G421&gt;0,$I421&gt;0.0000001,$C$6=1,$I$5&gt;0),$A421," ")</f>
        <v xml:space="preserve"> </v>
      </c>
      <c r="M421" s="51" t="str">
        <f>IF(AND($G421,$I421&gt;0.0000001,$C$6=1,$I$5&gt;0),"…………..."," ")</f>
        <v xml:space="preserve"> </v>
      </c>
    </row>
    <row r="422" spans="1:13" x14ac:dyDescent="0.2">
      <c r="A422" s="71">
        <v>413</v>
      </c>
      <c r="B422" s="39" t="str">
        <f>IF($C$6=1,'3. Input Data'!B428," ")</f>
        <v xml:space="preserve"> </v>
      </c>
      <c r="C422" s="39" t="str">
        <f>IF($C$6=1,'3. Input Data'!C428," ")</f>
        <v xml:space="preserve"> </v>
      </c>
      <c r="D422" s="58" t="str">
        <f>IF($C$6=1,'3a. Skor Data'!D420," ")</f>
        <v xml:space="preserve"> </v>
      </c>
      <c r="E422" s="58" t="str">
        <f>IF($C$6=1,(0.702*'3a. Skor Data'!F420)+'3a. Skor Data'!H420," ")</f>
        <v xml:space="preserve"> </v>
      </c>
      <c r="F422" s="58" t="str">
        <f>IF($C$6=1,(0.471*'3a. Skor Data'!J420)+(0.681*'3a. Skor Data'!L420)+(1*'3a. Skor Data'!N420)+(0.278*'3a. Skor Data'!T420)," ")</f>
        <v xml:space="preserve"> </v>
      </c>
      <c r="G422" s="58" t="str">
        <f t="shared" si="20"/>
        <v xml:space="preserve"> </v>
      </c>
      <c r="H422" s="58" t="str">
        <f t="shared" si="21"/>
        <v xml:space="preserve"> </v>
      </c>
      <c r="I422" s="77" t="str">
        <f t="shared" si="22"/>
        <v xml:space="preserve"> </v>
      </c>
      <c r="J422" s="51" t="str">
        <f>IF(AND($G422&gt;0,$I422&gt;0.0000001,$C$6=1,$I$5&gt;0),$A422," ")</f>
        <v xml:space="preserve"> </v>
      </c>
      <c r="K422" s="51" t="str">
        <f>IF(AND($G422,$I422&gt;0.0000001,$C$6=1,$I$5&gt;0),"…………..."," ")</f>
        <v xml:space="preserve"> </v>
      </c>
    </row>
    <row r="423" spans="1:13" x14ac:dyDescent="0.2">
      <c r="A423" s="71">
        <v>414</v>
      </c>
      <c r="B423" s="39" t="str">
        <f>IF($C$6=1,'3. Input Data'!B429," ")</f>
        <v xml:space="preserve"> </v>
      </c>
      <c r="C423" s="39" t="str">
        <f>IF($C$6=1,'3. Input Data'!C429," ")</f>
        <v xml:space="preserve"> </v>
      </c>
      <c r="D423" s="58" t="str">
        <f>IF($C$6=1,'3a. Skor Data'!D421," ")</f>
        <v xml:space="preserve"> </v>
      </c>
      <c r="E423" s="58" t="str">
        <f>IF($C$6=1,(0.702*'3a. Skor Data'!F421)+'3a. Skor Data'!H421," ")</f>
        <v xml:space="preserve"> </v>
      </c>
      <c r="F423" s="58" t="str">
        <f>IF($C$6=1,(0.471*'3a. Skor Data'!J421)+(0.681*'3a. Skor Data'!L421)+(1*'3a. Skor Data'!N421)+(0.278*'3a. Skor Data'!T421)," ")</f>
        <v xml:space="preserve"> </v>
      </c>
      <c r="G423" s="58" t="str">
        <f t="shared" si="20"/>
        <v xml:space="preserve"> </v>
      </c>
      <c r="H423" s="58" t="str">
        <f t="shared" si="21"/>
        <v xml:space="preserve"> </v>
      </c>
      <c r="I423" s="77" t="str">
        <f t="shared" si="22"/>
        <v xml:space="preserve"> </v>
      </c>
      <c r="L423" s="51" t="str">
        <f>IF(AND($G423&gt;0,$I423&gt;0.0000001,$C$6=1,$I$5&gt;0),$A423," ")</f>
        <v xml:space="preserve"> </v>
      </c>
      <c r="M423" s="51" t="str">
        <f>IF(AND($G423,$I423&gt;0.0000001,$C$6=1,$I$5&gt;0),"…………..."," ")</f>
        <v xml:space="preserve"> </v>
      </c>
    </row>
    <row r="424" spans="1:13" x14ac:dyDescent="0.2">
      <c r="A424" s="71">
        <v>415</v>
      </c>
      <c r="B424" s="39" t="str">
        <f>IF($C$6=1,'3. Input Data'!B430," ")</f>
        <v xml:space="preserve"> </v>
      </c>
      <c r="C424" s="39" t="str">
        <f>IF($C$6=1,'3. Input Data'!C430," ")</f>
        <v xml:space="preserve"> </v>
      </c>
      <c r="D424" s="58" t="str">
        <f>IF($C$6=1,'3a. Skor Data'!D422," ")</f>
        <v xml:space="preserve"> </v>
      </c>
      <c r="E424" s="58" t="str">
        <f>IF($C$6=1,(0.702*'3a. Skor Data'!F422)+'3a. Skor Data'!H422," ")</f>
        <v xml:space="preserve"> </v>
      </c>
      <c r="F424" s="58" t="str">
        <f>IF($C$6=1,(0.471*'3a. Skor Data'!J422)+(0.681*'3a. Skor Data'!L422)+(1*'3a. Skor Data'!N422)+(0.278*'3a. Skor Data'!T422)," ")</f>
        <v xml:space="preserve"> </v>
      </c>
      <c r="G424" s="58" t="str">
        <f t="shared" si="20"/>
        <v xml:space="preserve"> </v>
      </c>
      <c r="H424" s="58" t="str">
        <f t="shared" si="21"/>
        <v xml:space="preserve"> </v>
      </c>
      <c r="I424" s="77" t="str">
        <f t="shared" si="22"/>
        <v xml:space="preserve"> </v>
      </c>
      <c r="J424" s="51" t="str">
        <f>IF(AND($G424&gt;0,$I424&gt;0.0000001,$C$6=1,$I$5&gt;0),$A424," ")</f>
        <v xml:space="preserve"> </v>
      </c>
      <c r="K424" s="51" t="str">
        <f>IF(AND($G424,$I424&gt;0.0000001,$C$6=1,$I$5&gt;0),"…………..."," ")</f>
        <v xml:space="preserve"> </v>
      </c>
    </row>
    <row r="425" spans="1:13" x14ac:dyDescent="0.2">
      <c r="A425" s="71">
        <v>416</v>
      </c>
      <c r="B425" s="39" t="str">
        <f>IF($C$6=1,'3. Input Data'!B431," ")</f>
        <v xml:space="preserve"> </v>
      </c>
      <c r="C425" s="39" t="str">
        <f>IF($C$6=1,'3. Input Data'!C431," ")</f>
        <v xml:space="preserve"> </v>
      </c>
      <c r="D425" s="58" t="str">
        <f>IF($C$6=1,'3a. Skor Data'!D423," ")</f>
        <v xml:space="preserve"> </v>
      </c>
      <c r="E425" s="58" t="str">
        <f>IF($C$6=1,(0.702*'3a. Skor Data'!F423)+'3a. Skor Data'!H423," ")</f>
        <v xml:space="preserve"> </v>
      </c>
      <c r="F425" s="58" t="str">
        <f>IF($C$6=1,(0.471*'3a. Skor Data'!J423)+(0.681*'3a. Skor Data'!L423)+(1*'3a. Skor Data'!N423)+(0.278*'3a. Skor Data'!T423)," ")</f>
        <v xml:space="preserve"> </v>
      </c>
      <c r="G425" s="58" t="str">
        <f t="shared" si="20"/>
        <v xml:space="preserve"> </v>
      </c>
      <c r="H425" s="58" t="str">
        <f t="shared" si="21"/>
        <v xml:space="preserve"> </v>
      </c>
      <c r="I425" s="77" t="str">
        <f t="shared" si="22"/>
        <v xml:space="preserve"> </v>
      </c>
      <c r="L425" s="51" t="str">
        <f>IF(AND($G425&gt;0,$I425&gt;0.0000001,$C$6=1,$I$5&gt;0),$A425," ")</f>
        <v xml:space="preserve"> </v>
      </c>
      <c r="M425" s="51" t="str">
        <f>IF(AND($G425,$I425&gt;0.0000001,$C$6=1,$I$5&gt;0),"…………..."," ")</f>
        <v xml:space="preserve"> </v>
      </c>
    </row>
    <row r="426" spans="1:13" x14ac:dyDescent="0.2">
      <c r="A426" s="71">
        <v>417</v>
      </c>
      <c r="B426" s="39" t="str">
        <f>IF($C$6=1,'3. Input Data'!B432," ")</f>
        <v xml:space="preserve"> </v>
      </c>
      <c r="C426" s="39" t="str">
        <f>IF($C$6=1,'3. Input Data'!C432," ")</f>
        <v xml:space="preserve"> </v>
      </c>
      <c r="D426" s="58" t="str">
        <f>IF($C$6=1,'3a. Skor Data'!D424," ")</f>
        <v xml:space="preserve"> </v>
      </c>
      <c r="E426" s="58" t="str">
        <f>IF($C$6=1,(0.702*'3a. Skor Data'!F424)+'3a. Skor Data'!H424," ")</f>
        <v xml:space="preserve"> </v>
      </c>
      <c r="F426" s="58" t="str">
        <f>IF($C$6=1,(0.471*'3a. Skor Data'!J424)+(0.681*'3a. Skor Data'!L424)+(1*'3a. Skor Data'!N424)+(0.278*'3a. Skor Data'!T424)," ")</f>
        <v xml:space="preserve"> </v>
      </c>
      <c r="G426" s="58" t="str">
        <f t="shared" si="20"/>
        <v xml:space="preserve"> </v>
      </c>
      <c r="H426" s="58" t="str">
        <f t="shared" si="21"/>
        <v xml:space="preserve"> </v>
      </c>
      <c r="I426" s="77" t="str">
        <f t="shared" si="22"/>
        <v xml:space="preserve"> </v>
      </c>
      <c r="J426" s="51" t="str">
        <f>IF(AND($G426&gt;0,$I426&gt;0.0000001,$C$6=1,$I$5&gt;0),$A426," ")</f>
        <v xml:space="preserve"> </v>
      </c>
      <c r="K426" s="51" t="str">
        <f>IF(AND($G426,$I426&gt;0.0000001,$C$6=1,$I$5&gt;0),"…………..."," ")</f>
        <v xml:space="preserve"> </v>
      </c>
    </row>
    <row r="427" spans="1:13" x14ac:dyDescent="0.2">
      <c r="A427" s="71">
        <v>418</v>
      </c>
      <c r="B427" s="39" t="str">
        <f>IF($C$6=1,'3. Input Data'!B433," ")</f>
        <v xml:space="preserve"> </v>
      </c>
      <c r="C427" s="39" t="str">
        <f>IF($C$6=1,'3. Input Data'!C433," ")</f>
        <v xml:space="preserve"> </v>
      </c>
      <c r="D427" s="58" t="str">
        <f>IF($C$6=1,'3a. Skor Data'!D425," ")</f>
        <v xml:space="preserve"> </v>
      </c>
      <c r="E427" s="58" t="str">
        <f>IF($C$6=1,(0.702*'3a. Skor Data'!F425)+'3a. Skor Data'!H425," ")</f>
        <v xml:space="preserve"> </v>
      </c>
      <c r="F427" s="58" t="str">
        <f>IF($C$6=1,(0.471*'3a. Skor Data'!J425)+(0.681*'3a. Skor Data'!L425)+(1*'3a. Skor Data'!N425)+(0.278*'3a. Skor Data'!T425)," ")</f>
        <v xml:space="preserve"> </v>
      </c>
      <c r="G427" s="58" t="str">
        <f t="shared" si="20"/>
        <v xml:space="preserve"> </v>
      </c>
      <c r="H427" s="58" t="str">
        <f t="shared" si="21"/>
        <v xml:space="preserve"> </v>
      </c>
      <c r="I427" s="77" t="str">
        <f t="shared" si="22"/>
        <v xml:space="preserve"> </v>
      </c>
      <c r="L427" s="51" t="str">
        <f>IF(AND($G427&gt;0,$I427&gt;0.0000001,$C$6=1,$I$5&gt;0),$A427," ")</f>
        <v xml:space="preserve"> </v>
      </c>
      <c r="M427" s="51" t="str">
        <f>IF(AND($G427,$I427&gt;0.0000001,$C$6=1,$I$5&gt;0),"…………..."," ")</f>
        <v xml:space="preserve"> </v>
      </c>
    </row>
    <row r="428" spans="1:13" x14ac:dyDescent="0.2">
      <c r="A428" s="71">
        <v>419</v>
      </c>
      <c r="B428" s="39" t="str">
        <f>IF($C$6=1,'3. Input Data'!B434," ")</f>
        <v xml:space="preserve"> </v>
      </c>
      <c r="C428" s="39" t="str">
        <f>IF($C$6=1,'3. Input Data'!C434," ")</f>
        <v xml:space="preserve"> </v>
      </c>
      <c r="D428" s="58" t="str">
        <f>IF($C$6=1,'3a. Skor Data'!D426," ")</f>
        <v xml:space="preserve"> </v>
      </c>
      <c r="E428" s="58" t="str">
        <f>IF($C$6=1,(0.702*'3a. Skor Data'!F426)+'3a. Skor Data'!H426," ")</f>
        <v xml:space="preserve"> </v>
      </c>
      <c r="F428" s="58" t="str">
        <f>IF($C$6=1,(0.471*'3a. Skor Data'!J426)+(0.681*'3a. Skor Data'!L426)+(1*'3a. Skor Data'!N426)+(0.278*'3a. Skor Data'!T426)," ")</f>
        <v xml:space="preserve"> </v>
      </c>
      <c r="G428" s="58" t="str">
        <f t="shared" si="20"/>
        <v xml:space="preserve"> </v>
      </c>
      <c r="H428" s="58" t="str">
        <f t="shared" si="21"/>
        <v xml:space="preserve"> </v>
      </c>
      <c r="I428" s="77" t="str">
        <f t="shared" si="22"/>
        <v xml:space="preserve"> </v>
      </c>
      <c r="J428" s="51" t="str">
        <f>IF(AND($G428&gt;0,$I428&gt;0.0000001,$C$6=1,$I$5&gt;0),$A428," ")</f>
        <v xml:space="preserve"> </v>
      </c>
      <c r="K428" s="51" t="str">
        <f>IF(AND($G428,$I428&gt;0.0000001,$C$6=1,$I$5&gt;0),"…………..."," ")</f>
        <v xml:space="preserve"> </v>
      </c>
    </row>
    <row r="429" spans="1:13" x14ac:dyDescent="0.2">
      <c r="A429" s="71">
        <v>420</v>
      </c>
      <c r="B429" s="39" t="str">
        <f>IF($C$6=1,'3. Input Data'!B435," ")</f>
        <v xml:space="preserve"> </v>
      </c>
      <c r="C429" s="39" t="str">
        <f>IF($C$6=1,'3. Input Data'!C435," ")</f>
        <v xml:space="preserve"> </v>
      </c>
      <c r="D429" s="58" t="str">
        <f>IF($C$6=1,'3a. Skor Data'!D427," ")</f>
        <v xml:space="preserve"> </v>
      </c>
      <c r="E429" s="58" t="str">
        <f>IF($C$6=1,(0.702*'3a. Skor Data'!F427)+'3a. Skor Data'!H427," ")</f>
        <v xml:space="preserve"> </v>
      </c>
      <c r="F429" s="58" t="str">
        <f>IF($C$6=1,(0.471*'3a. Skor Data'!J427)+(0.681*'3a. Skor Data'!L427)+(1*'3a. Skor Data'!N427)+(0.278*'3a. Skor Data'!T427)," ")</f>
        <v xml:space="preserve"> </v>
      </c>
      <c r="G429" s="58" t="str">
        <f t="shared" si="20"/>
        <v xml:space="preserve"> </v>
      </c>
      <c r="H429" s="58" t="str">
        <f t="shared" si="21"/>
        <v xml:space="preserve"> </v>
      </c>
      <c r="I429" s="77" t="str">
        <f t="shared" si="22"/>
        <v xml:space="preserve"> </v>
      </c>
      <c r="L429" s="51" t="str">
        <f>IF(AND($G429&gt;0,$I429&gt;0.0000001,$C$6=1,$I$5&gt;0),$A429," ")</f>
        <v xml:space="preserve"> </v>
      </c>
      <c r="M429" s="51" t="str">
        <f>IF(AND($G429,$I429&gt;0.0000001,$C$6=1,$I$5&gt;0),"…………..."," ")</f>
        <v xml:space="preserve"> </v>
      </c>
    </row>
    <row r="430" spans="1:13" x14ac:dyDescent="0.2">
      <c r="A430" s="71">
        <v>421</v>
      </c>
      <c r="B430" s="39" t="str">
        <f>IF($C$6=1,'3. Input Data'!B436," ")</f>
        <v xml:space="preserve"> </v>
      </c>
      <c r="C430" s="39" t="str">
        <f>IF($C$6=1,'3. Input Data'!C436," ")</f>
        <v xml:space="preserve"> </v>
      </c>
      <c r="D430" s="58" t="str">
        <f>IF($C$6=1,'3a. Skor Data'!D428," ")</f>
        <v xml:space="preserve"> </v>
      </c>
      <c r="E430" s="58" t="str">
        <f>IF($C$6=1,(0.702*'3a. Skor Data'!F428)+'3a. Skor Data'!H428," ")</f>
        <v xml:space="preserve"> </v>
      </c>
      <c r="F430" s="58" t="str">
        <f>IF($C$6=1,(0.471*'3a. Skor Data'!J428)+(0.681*'3a. Skor Data'!L428)+(1*'3a. Skor Data'!N428)+(0.278*'3a. Skor Data'!T428)," ")</f>
        <v xml:space="preserve"> </v>
      </c>
      <c r="G430" s="58" t="str">
        <f t="shared" si="20"/>
        <v xml:space="preserve"> </v>
      </c>
      <c r="H430" s="58" t="str">
        <f t="shared" si="21"/>
        <v xml:space="preserve"> </v>
      </c>
      <c r="I430" s="77" t="str">
        <f t="shared" si="22"/>
        <v xml:space="preserve"> </v>
      </c>
      <c r="J430" s="51" t="str">
        <f>IF(AND($G430&gt;0,$I430&gt;0.0000001,$C$6=1,$I$5&gt;0),$A430," ")</f>
        <v xml:space="preserve"> </v>
      </c>
      <c r="K430" s="51" t="str">
        <f>IF(AND($G430,$I430&gt;0.0000001,$C$6=1,$I$5&gt;0),"…………..."," ")</f>
        <v xml:space="preserve"> </v>
      </c>
    </row>
    <row r="431" spans="1:13" x14ac:dyDescent="0.2">
      <c r="A431" s="71">
        <v>422</v>
      </c>
      <c r="B431" s="39" t="str">
        <f>IF($C$6=1,'3. Input Data'!B437," ")</f>
        <v xml:space="preserve"> </v>
      </c>
      <c r="C431" s="39" t="str">
        <f>IF($C$6=1,'3. Input Data'!C437," ")</f>
        <v xml:space="preserve"> </v>
      </c>
      <c r="D431" s="58" t="str">
        <f>IF($C$6=1,'3a. Skor Data'!D429," ")</f>
        <v xml:space="preserve"> </v>
      </c>
      <c r="E431" s="58" t="str">
        <f>IF($C$6=1,(0.702*'3a. Skor Data'!F429)+'3a. Skor Data'!H429," ")</f>
        <v xml:space="preserve"> </v>
      </c>
      <c r="F431" s="58" t="str">
        <f>IF($C$6=1,(0.471*'3a. Skor Data'!J429)+(0.681*'3a. Skor Data'!L429)+(1*'3a. Skor Data'!N429)+(0.278*'3a. Skor Data'!T429)," ")</f>
        <v xml:space="preserve"> </v>
      </c>
      <c r="G431" s="58" t="str">
        <f t="shared" si="20"/>
        <v xml:space="preserve"> </v>
      </c>
      <c r="H431" s="58" t="str">
        <f t="shared" si="21"/>
        <v xml:space="preserve"> </v>
      </c>
      <c r="I431" s="77" t="str">
        <f t="shared" si="22"/>
        <v xml:space="preserve"> </v>
      </c>
      <c r="L431" s="51" t="str">
        <f>IF(AND($G431&gt;0,$I431&gt;0.0000001,$C$6=1,$I$5&gt;0),$A431," ")</f>
        <v xml:space="preserve"> </v>
      </c>
      <c r="M431" s="51" t="str">
        <f>IF(AND($G431,$I431&gt;0.0000001,$C$6=1,$I$5&gt;0),"…………..."," ")</f>
        <v xml:space="preserve"> </v>
      </c>
    </row>
    <row r="432" spans="1:13" x14ac:dyDescent="0.2">
      <c r="A432" s="71">
        <v>423</v>
      </c>
      <c r="B432" s="39" t="str">
        <f>IF($C$6=1,'3. Input Data'!B438," ")</f>
        <v xml:space="preserve"> </v>
      </c>
      <c r="C432" s="39" t="str">
        <f>IF($C$6=1,'3. Input Data'!C438," ")</f>
        <v xml:space="preserve"> </v>
      </c>
      <c r="D432" s="58" t="str">
        <f>IF($C$6=1,'3a. Skor Data'!D430," ")</f>
        <v xml:space="preserve"> </v>
      </c>
      <c r="E432" s="58" t="str">
        <f>IF($C$6=1,(0.702*'3a. Skor Data'!F430)+'3a. Skor Data'!H430," ")</f>
        <v xml:space="preserve"> </v>
      </c>
      <c r="F432" s="58" t="str">
        <f>IF($C$6=1,(0.471*'3a. Skor Data'!J430)+(0.681*'3a. Skor Data'!L430)+(1*'3a. Skor Data'!N430)+(0.278*'3a. Skor Data'!T430)," ")</f>
        <v xml:space="preserve"> </v>
      </c>
      <c r="G432" s="58" t="str">
        <f t="shared" si="20"/>
        <v xml:space="preserve"> </v>
      </c>
      <c r="H432" s="58" t="str">
        <f t="shared" si="21"/>
        <v xml:space="preserve"> </v>
      </c>
      <c r="I432" s="77" t="str">
        <f t="shared" si="22"/>
        <v xml:space="preserve"> </v>
      </c>
      <c r="J432" s="51" t="str">
        <f>IF(AND($G432&gt;0,$I432&gt;0.0000001,$C$6=1,$I$5&gt;0),$A432," ")</f>
        <v xml:space="preserve"> </v>
      </c>
      <c r="K432" s="51" t="str">
        <f>IF(AND($G432,$I432&gt;0.0000001,$C$6=1,$I$5&gt;0),"…………..."," ")</f>
        <v xml:space="preserve"> </v>
      </c>
    </row>
    <row r="433" spans="1:13" x14ac:dyDescent="0.2">
      <c r="A433" s="71">
        <v>424</v>
      </c>
      <c r="B433" s="39" t="str">
        <f>IF($C$6=1,'3. Input Data'!B439," ")</f>
        <v xml:space="preserve"> </v>
      </c>
      <c r="C433" s="39" t="str">
        <f>IF($C$6=1,'3. Input Data'!C439," ")</f>
        <v xml:space="preserve"> </v>
      </c>
      <c r="D433" s="58" t="str">
        <f>IF($C$6=1,'3a. Skor Data'!D431," ")</f>
        <v xml:space="preserve"> </v>
      </c>
      <c r="E433" s="58" t="str">
        <f>IF($C$6=1,(0.702*'3a. Skor Data'!F431)+'3a. Skor Data'!H431," ")</f>
        <v xml:space="preserve"> </v>
      </c>
      <c r="F433" s="58" t="str">
        <f>IF($C$6=1,(0.471*'3a. Skor Data'!J431)+(0.681*'3a. Skor Data'!L431)+(1*'3a. Skor Data'!N431)+(0.278*'3a. Skor Data'!T431)," ")</f>
        <v xml:space="preserve"> </v>
      </c>
      <c r="G433" s="58" t="str">
        <f t="shared" si="20"/>
        <v xml:space="preserve"> </v>
      </c>
      <c r="H433" s="58" t="str">
        <f t="shared" si="21"/>
        <v xml:space="preserve"> </v>
      </c>
      <c r="I433" s="77" t="str">
        <f t="shared" si="22"/>
        <v xml:space="preserve"> </v>
      </c>
      <c r="L433" s="51" t="str">
        <f>IF(AND($G433&gt;0,$I433&gt;0.0000001,$C$6=1,$I$5&gt;0),$A433," ")</f>
        <v xml:space="preserve"> </v>
      </c>
      <c r="M433" s="51" t="str">
        <f>IF(AND($G433,$I433&gt;0.0000001,$C$6=1,$I$5&gt;0),"…………..."," ")</f>
        <v xml:space="preserve"> </v>
      </c>
    </row>
    <row r="434" spans="1:13" x14ac:dyDescent="0.2">
      <c r="A434" s="71">
        <v>425</v>
      </c>
      <c r="B434" s="39" t="str">
        <f>IF($C$6=1,'3. Input Data'!B440," ")</f>
        <v xml:space="preserve"> </v>
      </c>
      <c r="C434" s="39" t="str">
        <f>IF($C$6=1,'3. Input Data'!C440," ")</f>
        <v xml:space="preserve"> </v>
      </c>
      <c r="D434" s="58" t="str">
        <f>IF($C$6=1,'3a. Skor Data'!D432," ")</f>
        <v xml:space="preserve"> </v>
      </c>
      <c r="E434" s="58" t="str">
        <f>IF($C$6=1,(0.702*'3a. Skor Data'!F432)+'3a. Skor Data'!H432," ")</f>
        <v xml:space="preserve"> </v>
      </c>
      <c r="F434" s="58" t="str">
        <f>IF($C$6=1,(0.471*'3a. Skor Data'!J432)+(0.681*'3a. Skor Data'!L432)+(1*'3a. Skor Data'!N432)+(0.278*'3a. Skor Data'!T432)," ")</f>
        <v xml:space="preserve"> </v>
      </c>
      <c r="G434" s="58" t="str">
        <f t="shared" si="20"/>
        <v xml:space="preserve"> </v>
      </c>
      <c r="H434" s="58" t="str">
        <f t="shared" si="21"/>
        <v xml:space="preserve"> </v>
      </c>
      <c r="I434" s="77" t="str">
        <f t="shared" si="22"/>
        <v xml:space="preserve"> </v>
      </c>
      <c r="J434" s="51" t="str">
        <f>IF(AND($G434&gt;0,$I434&gt;0.0000001,$C$6=1,$I$5&gt;0),$A434," ")</f>
        <v xml:space="preserve"> </v>
      </c>
      <c r="K434" s="51" t="str">
        <f>IF(AND($G434,$I434&gt;0.0000001,$C$6=1,$I$5&gt;0),"…………..."," ")</f>
        <v xml:space="preserve"> </v>
      </c>
    </row>
    <row r="435" spans="1:13" x14ac:dyDescent="0.2">
      <c r="A435" s="71">
        <v>426</v>
      </c>
      <c r="B435" s="39" t="str">
        <f>IF($C$6=1,'3. Input Data'!B441," ")</f>
        <v xml:space="preserve"> </v>
      </c>
      <c r="C435" s="39" t="str">
        <f>IF($C$6=1,'3. Input Data'!C441," ")</f>
        <v xml:space="preserve"> </v>
      </c>
      <c r="D435" s="58" t="str">
        <f>IF($C$6=1,'3a. Skor Data'!D433," ")</f>
        <v xml:space="preserve"> </v>
      </c>
      <c r="E435" s="58" t="str">
        <f>IF($C$6=1,(0.702*'3a. Skor Data'!F433)+'3a. Skor Data'!H433," ")</f>
        <v xml:space="preserve"> </v>
      </c>
      <c r="F435" s="58" t="str">
        <f>IF($C$6=1,(0.471*'3a. Skor Data'!J433)+(0.681*'3a. Skor Data'!L433)+(1*'3a. Skor Data'!N433)+(0.278*'3a. Skor Data'!T433)," ")</f>
        <v xml:space="preserve"> </v>
      </c>
      <c r="G435" s="58" t="str">
        <f t="shared" si="20"/>
        <v xml:space="preserve"> </v>
      </c>
      <c r="H435" s="58" t="str">
        <f t="shared" si="21"/>
        <v xml:space="preserve"> </v>
      </c>
      <c r="I435" s="77" t="str">
        <f t="shared" si="22"/>
        <v xml:space="preserve"> </v>
      </c>
      <c r="L435" s="51" t="str">
        <f>IF(AND($G435&gt;0,$I435&gt;0.0000001,$C$6=1,$I$5&gt;0),$A435," ")</f>
        <v xml:space="preserve"> </v>
      </c>
      <c r="M435" s="51" t="str">
        <f>IF(AND($G435,$I435&gt;0.0000001,$C$6=1,$I$5&gt;0),"…………..."," ")</f>
        <v xml:space="preserve"> </v>
      </c>
    </row>
    <row r="436" spans="1:13" x14ac:dyDescent="0.2">
      <c r="A436" s="71">
        <v>427</v>
      </c>
      <c r="B436" s="39" t="str">
        <f>IF($C$6=1,'3. Input Data'!B442," ")</f>
        <v xml:space="preserve"> </v>
      </c>
      <c r="C436" s="39" t="str">
        <f>IF($C$6=1,'3. Input Data'!C442," ")</f>
        <v xml:space="preserve"> </v>
      </c>
      <c r="D436" s="58" t="str">
        <f>IF($C$6=1,'3a. Skor Data'!D434," ")</f>
        <v xml:space="preserve"> </v>
      </c>
      <c r="E436" s="58" t="str">
        <f>IF($C$6=1,(0.702*'3a. Skor Data'!F434)+'3a. Skor Data'!H434," ")</f>
        <v xml:space="preserve"> </v>
      </c>
      <c r="F436" s="58" t="str">
        <f>IF($C$6=1,(0.471*'3a. Skor Data'!J434)+(0.681*'3a. Skor Data'!L434)+(1*'3a. Skor Data'!N434)+(0.278*'3a. Skor Data'!T434)," ")</f>
        <v xml:space="preserve"> </v>
      </c>
      <c r="G436" s="58" t="str">
        <f t="shared" si="20"/>
        <v xml:space="preserve"> </v>
      </c>
      <c r="H436" s="58" t="str">
        <f t="shared" si="21"/>
        <v xml:space="preserve"> </v>
      </c>
      <c r="I436" s="77" t="str">
        <f t="shared" si="22"/>
        <v xml:space="preserve"> </v>
      </c>
      <c r="J436" s="51" t="str">
        <f>IF(AND($G436&gt;0,$I436&gt;0.0000001,$C$6=1,$I$5&gt;0),$A436," ")</f>
        <v xml:space="preserve"> </v>
      </c>
      <c r="K436" s="51" t="str">
        <f>IF(AND($G436,$I436&gt;0.0000001,$C$6=1,$I$5&gt;0),"…………..."," ")</f>
        <v xml:space="preserve"> </v>
      </c>
    </row>
    <row r="437" spans="1:13" x14ac:dyDescent="0.2">
      <c r="A437" s="71">
        <v>428</v>
      </c>
      <c r="B437" s="39" t="str">
        <f>IF($C$6=1,'3. Input Data'!B443," ")</f>
        <v xml:space="preserve"> </v>
      </c>
      <c r="C437" s="39" t="str">
        <f>IF($C$6=1,'3. Input Data'!C443," ")</f>
        <v xml:space="preserve"> </v>
      </c>
      <c r="D437" s="58" t="str">
        <f>IF($C$6=1,'3a. Skor Data'!D435," ")</f>
        <v xml:space="preserve"> </v>
      </c>
      <c r="E437" s="58" t="str">
        <f>IF($C$6=1,(0.702*'3a. Skor Data'!F435)+'3a. Skor Data'!H435," ")</f>
        <v xml:space="preserve"> </v>
      </c>
      <c r="F437" s="58" t="str">
        <f>IF($C$6=1,(0.471*'3a. Skor Data'!J435)+(0.681*'3a. Skor Data'!L435)+(1*'3a. Skor Data'!N435)+(0.278*'3a. Skor Data'!T435)," ")</f>
        <v xml:space="preserve"> </v>
      </c>
      <c r="G437" s="58" t="str">
        <f t="shared" si="20"/>
        <v xml:space="preserve"> </v>
      </c>
      <c r="H437" s="58" t="str">
        <f t="shared" si="21"/>
        <v xml:space="preserve"> </v>
      </c>
      <c r="I437" s="77" t="str">
        <f t="shared" si="22"/>
        <v xml:space="preserve"> </v>
      </c>
      <c r="L437" s="51" t="str">
        <f>IF(AND($G437&gt;0,$I437&gt;0.0000001,$C$6=1,$I$5&gt;0),$A437," ")</f>
        <v xml:space="preserve"> </v>
      </c>
      <c r="M437" s="51" t="str">
        <f>IF(AND($G437,$I437&gt;0.0000001,$C$6=1,$I$5&gt;0),"…………..."," ")</f>
        <v xml:space="preserve"> </v>
      </c>
    </row>
    <row r="438" spans="1:13" x14ac:dyDescent="0.2">
      <c r="A438" s="71">
        <v>429</v>
      </c>
      <c r="B438" s="39" t="str">
        <f>IF($C$6=1,'3. Input Data'!B444," ")</f>
        <v xml:space="preserve"> </v>
      </c>
      <c r="C438" s="39" t="str">
        <f>IF($C$6=1,'3. Input Data'!C444," ")</f>
        <v xml:space="preserve"> </v>
      </c>
      <c r="D438" s="58" t="str">
        <f>IF($C$6=1,'3a. Skor Data'!D436," ")</f>
        <v xml:space="preserve"> </v>
      </c>
      <c r="E438" s="58" t="str">
        <f>IF($C$6=1,(0.702*'3a. Skor Data'!F436)+'3a. Skor Data'!H436," ")</f>
        <v xml:space="preserve"> </v>
      </c>
      <c r="F438" s="58" t="str">
        <f>IF($C$6=1,(0.471*'3a. Skor Data'!J436)+(0.681*'3a. Skor Data'!L436)+(1*'3a. Skor Data'!N436)+(0.278*'3a. Skor Data'!T436)," ")</f>
        <v xml:space="preserve"> </v>
      </c>
      <c r="G438" s="58" t="str">
        <f t="shared" si="20"/>
        <v xml:space="preserve"> </v>
      </c>
      <c r="H438" s="58" t="str">
        <f t="shared" si="21"/>
        <v xml:space="preserve"> </v>
      </c>
      <c r="I438" s="77" t="str">
        <f t="shared" si="22"/>
        <v xml:space="preserve"> </v>
      </c>
      <c r="J438" s="51" t="str">
        <f>IF(AND($G438&gt;0,$I438&gt;0.0000001,$C$6=1,$I$5&gt;0),$A438," ")</f>
        <v xml:space="preserve"> </v>
      </c>
      <c r="K438" s="51" t="str">
        <f>IF(AND($G438,$I438&gt;0.0000001,$C$6=1,$I$5&gt;0),"…………..."," ")</f>
        <v xml:space="preserve"> </v>
      </c>
    </row>
    <row r="439" spans="1:13" x14ac:dyDescent="0.2">
      <c r="A439" s="71">
        <v>430</v>
      </c>
      <c r="B439" s="39" t="str">
        <f>IF($C$6=1,'3. Input Data'!B445," ")</f>
        <v xml:space="preserve"> </v>
      </c>
      <c r="C439" s="39" t="str">
        <f>IF($C$6=1,'3. Input Data'!C445," ")</f>
        <v xml:space="preserve"> </v>
      </c>
      <c r="D439" s="58" t="str">
        <f>IF($C$6=1,'3a. Skor Data'!D437," ")</f>
        <v xml:space="preserve"> </v>
      </c>
      <c r="E439" s="58" t="str">
        <f>IF($C$6=1,(0.702*'3a. Skor Data'!F437)+'3a. Skor Data'!H437," ")</f>
        <v xml:space="preserve"> </v>
      </c>
      <c r="F439" s="58" t="str">
        <f>IF($C$6=1,(0.471*'3a. Skor Data'!J437)+(0.681*'3a. Skor Data'!L437)+(1*'3a. Skor Data'!N437)+(0.278*'3a. Skor Data'!T437)," ")</f>
        <v xml:space="preserve"> </v>
      </c>
      <c r="G439" s="58" t="str">
        <f t="shared" si="20"/>
        <v xml:space="preserve"> </v>
      </c>
      <c r="H439" s="58" t="str">
        <f t="shared" si="21"/>
        <v xml:space="preserve"> </v>
      </c>
      <c r="I439" s="77" t="str">
        <f t="shared" si="22"/>
        <v xml:space="preserve"> </v>
      </c>
      <c r="L439" s="51" t="str">
        <f>IF(AND($G439&gt;0,$I439&gt;0.0000001,$C$6=1,$I$5&gt;0),$A439," ")</f>
        <v xml:space="preserve"> </v>
      </c>
      <c r="M439" s="51" t="str">
        <f>IF(AND($G439,$I439&gt;0.0000001,$C$6=1,$I$5&gt;0),"…………..."," ")</f>
        <v xml:space="preserve"> </v>
      </c>
    </row>
    <row r="440" spans="1:13" x14ac:dyDescent="0.2">
      <c r="A440" s="71">
        <v>431</v>
      </c>
      <c r="B440" s="39" t="str">
        <f>IF($C$6=1,'3. Input Data'!B446," ")</f>
        <v xml:space="preserve"> </v>
      </c>
      <c r="C440" s="39" t="str">
        <f>IF($C$6=1,'3. Input Data'!C446," ")</f>
        <v xml:space="preserve"> </v>
      </c>
      <c r="D440" s="58" t="str">
        <f>IF($C$6=1,'3a. Skor Data'!D438," ")</f>
        <v xml:space="preserve"> </v>
      </c>
      <c r="E440" s="58" t="str">
        <f>IF($C$6=1,(0.702*'3a. Skor Data'!F438)+'3a. Skor Data'!H438," ")</f>
        <v xml:space="preserve"> </v>
      </c>
      <c r="F440" s="58" t="str">
        <f>IF($C$6=1,(0.471*'3a. Skor Data'!J438)+(0.681*'3a. Skor Data'!L438)+(1*'3a. Skor Data'!N438)+(0.278*'3a. Skor Data'!T438)," ")</f>
        <v xml:space="preserve"> </v>
      </c>
      <c r="G440" s="58" t="str">
        <f t="shared" si="20"/>
        <v xml:space="preserve"> </v>
      </c>
      <c r="H440" s="58" t="str">
        <f t="shared" si="21"/>
        <v xml:space="preserve"> </v>
      </c>
      <c r="I440" s="77" t="str">
        <f t="shared" si="22"/>
        <v xml:space="preserve"> </v>
      </c>
      <c r="J440" s="51" t="str">
        <f>IF(AND($G440&gt;0,$I440&gt;0.0000001,$C$6=1,$I$5&gt;0),$A440," ")</f>
        <v xml:space="preserve"> </v>
      </c>
      <c r="K440" s="51" t="str">
        <f>IF(AND($G440,$I440&gt;0.0000001,$C$6=1,$I$5&gt;0),"…………..."," ")</f>
        <v xml:space="preserve"> </v>
      </c>
    </row>
    <row r="441" spans="1:13" x14ac:dyDescent="0.2">
      <c r="A441" s="71">
        <v>432</v>
      </c>
      <c r="B441" s="39" t="str">
        <f>IF($C$6=1,'3. Input Data'!B447," ")</f>
        <v xml:space="preserve"> </v>
      </c>
      <c r="C441" s="39" t="str">
        <f>IF($C$6=1,'3. Input Data'!C447," ")</f>
        <v xml:space="preserve"> </v>
      </c>
      <c r="D441" s="58" t="str">
        <f>IF($C$6=1,'3a. Skor Data'!D439," ")</f>
        <v xml:space="preserve"> </v>
      </c>
      <c r="E441" s="58" t="str">
        <f>IF($C$6=1,(0.702*'3a. Skor Data'!F439)+'3a. Skor Data'!H439," ")</f>
        <v xml:space="preserve"> </v>
      </c>
      <c r="F441" s="58" t="str">
        <f>IF($C$6=1,(0.471*'3a. Skor Data'!J439)+(0.681*'3a. Skor Data'!L439)+(1*'3a. Skor Data'!N439)+(0.278*'3a. Skor Data'!T439)," ")</f>
        <v xml:space="preserve"> </v>
      </c>
      <c r="G441" s="58" t="str">
        <f t="shared" si="20"/>
        <v xml:space="preserve"> </v>
      </c>
      <c r="H441" s="58" t="str">
        <f t="shared" si="21"/>
        <v xml:space="preserve"> </v>
      </c>
      <c r="I441" s="77" t="str">
        <f t="shared" si="22"/>
        <v xml:space="preserve"> </v>
      </c>
      <c r="L441" s="51" t="str">
        <f>IF(AND($G441&gt;0,$I441&gt;0.0000001,$C$6=1,$I$5&gt;0),$A441," ")</f>
        <v xml:space="preserve"> </v>
      </c>
      <c r="M441" s="51" t="str">
        <f>IF(AND($G441,$I441&gt;0.0000001,$C$6=1,$I$5&gt;0),"…………..."," ")</f>
        <v xml:space="preserve"> </v>
      </c>
    </row>
    <row r="442" spans="1:13" x14ac:dyDescent="0.2">
      <c r="A442" s="71">
        <v>433</v>
      </c>
      <c r="B442" s="39" t="str">
        <f>IF($C$6=1,'3. Input Data'!B448," ")</f>
        <v xml:space="preserve"> </v>
      </c>
      <c r="C442" s="39" t="str">
        <f>IF($C$6=1,'3. Input Data'!C448," ")</f>
        <v xml:space="preserve"> </v>
      </c>
      <c r="D442" s="58" t="str">
        <f>IF($C$6=1,'3a. Skor Data'!D440," ")</f>
        <v xml:space="preserve"> </v>
      </c>
      <c r="E442" s="58" t="str">
        <f>IF($C$6=1,(0.702*'3a. Skor Data'!F440)+'3a. Skor Data'!H440," ")</f>
        <v xml:space="preserve"> </v>
      </c>
      <c r="F442" s="58" t="str">
        <f>IF($C$6=1,(0.471*'3a. Skor Data'!J440)+(0.681*'3a. Skor Data'!L440)+(1*'3a. Skor Data'!N440)+(0.278*'3a. Skor Data'!T440)," ")</f>
        <v xml:space="preserve"> </v>
      </c>
      <c r="G442" s="58" t="str">
        <f t="shared" si="20"/>
        <v xml:space="preserve"> </v>
      </c>
      <c r="H442" s="58" t="str">
        <f t="shared" si="21"/>
        <v xml:space="preserve"> </v>
      </c>
      <c r="I442" s="77" t="str">
        <f t="shared" si="22"/>
        <v xml:space="preserve"> </v>
      </c>
      <c r="J442" s="51" t="str">
        <f>IF(AND($G442&gt;0,$I442&gt;0.0000001,$C$6=1,$I$5&gt;0),$A442," ")</f>
        <v xml:space="preserve"> </v>
      </c>
      <c r="K442" s="51" t="str">
        <f>IF(AND($G442,$I442&gt;0.0000001,$C$6=1,$I$5&gt;0),"…………..."," ")</f>
        <v xml:space="preserve"> </v>
      </c>
    </row>
    <row r="443" spans="1:13" x14ac:dyDescent="0.2">
      <c r="A443" s="71">
        <v>434</v>
      </c>
      <c r="B443" s="39" t="str">
        <f>IF($C$6=1,'3. Input Data'!B449," ")</f>
        <v xml:space="preserve"> </v>
      </c>
      <c r="C443" s="39" t="str">
        <f>IF($C$6=1,'3. Input Data'!C449," ")</f>
        <v xml:space="preserve"> </v>
      </c>
      <c r="D443" s="58" t="str">
        <f>IF($C$6=1,'3a. Skor Data'!D441," ")</f>
        <v xml:space="preserve"> </v>
      </c>
      <c r="E443" s="58" t="str">
        <f>IF($C$6=1,(0.702*'3a. Skor Data'!F441)+'3a. Skor Data'!H441," ")</f>
        <v xml:space="preserve"> </v>
      </c>
      <c r="F443" s="58" t="str">
        <f>IF($C$6=1,(0.471*'3a. Skor Data'!J441)+(0.681*'3a. Skor Data'!L441)+(1*'3a. Skor Data'!N441)+(0.278*'3a. Skor Data'!T441)," ")</f>
        <v xml:space="preserve"> </v>
      </c>
      <c r="G443" s="58" t="str">
        <f t="shared" si="20"/>
        <v xml:space="preserve"> </v>
      </c>
      <c r="H443" s="58" t="str">
        <f t="shared" si="21"/>
        <v xml:space="preserve"> </v>
      </c>
      <c r="I443" s="77" t="str">
        <f t="shared" si="22"/>
        <v xml:space="preserve"> </v>
      </c>
      <c r="L443" s="51" t="str">
        <f>IF(AND($G443&gt;0,$I443&gt;0.0000001,$C$6=1,$I$5&gt;0),$A443," ")</f>
        <v xml:space="preserve"> </v>
      </c>
      <c r="M443" s="51" t="str">
        <f>IF(AND($G443,$I443&gt;0.0000001,$C$6=1,$I$5&gt;0),"…………..."," ")</f>
        <v xml:space="preserve"> </v>
      </c>
    </row>
    <row r="444" spans="1:13" x14ac:dyDescent="0.2">
      <c r="A444" s="71">
        <v>435</v>
      </c>
      <c r="B444" s="39" t="str">
        <f>IF($C$6=1,'3. Input Data'!B450," ")</f>
        <v xml:space="preserve"> </v>
      </c>
      <c r="C444" s="39" t="str">
        <f>IF($C$6=1,'3. Input Data'!C450," ")</f>
        <v xml:space="preserve"> </v>
      </c>
      <c r="D444" s="58" t="str">
        <f>IF($C$6=1,'3a. Skor Data'!D442," ")</f>
        <v xml:space="preserve"> </v>
      </c>
      <c r="E444" s="58" t="str">
        <f>IF($C$6=1,(0.702*'3a. Skor Data'!F442)+'3a. Skor Data'!H442," ")</f>
        <v xml:space="preserve"> </v>
      </c>
      <c r="F444" s="58" t="str">
        <f>IF($C$6=1,(0.471*'3a. Skor Data'!J442)+(0.681*'3a. Skor Data'!L442)+(1*'3a. Skor Data'!N442)+(0.278*'3a. Skor Data'!T442)," ")</f>
        <v xml:space="preserve"> </v>
      </c>
      <c r="G444" s="58" t="str">
        <f t="shared" si="20"/>
        <v xml:space="preserve"> </v>
      </c>
      <c r="H444" s="58" t="str">
        <f t="shared" si="21"/>
        <v xml:space="preserve"> </v>
      </c>
      <c r="I444" s="77" t="str">
        <f t="shared" si="22"/>
        <v xml:space="preserve"> </v>
      </c>
      <c r="J444" s="51" t="str">
        <f>IF(AND($G444&gt;0,$I444&gt;0.0000001,$C$6=1,$I$5&gt;0),$A444," ")</f>
        <v xml:space="preserve"> </v>
      </c>
      <c r="K444" s="51" t="str">
        <f>IF(AND($G444,$I444&gt;0.0000001,$C$6=1,$I$5&gt;0),"…………..."," ")</f>
        <v xml:space="preserve"> </v>
      </c>
    </row>
    <row r="445" spans="1:13" x14ac:dyDescent="0.2">
      <c r="A445" s="71">
        <v>436</v>
      </c>
      <c r="B445" s="39" t="str">
        <f>IF($C$6=1,'3. Input Data'!B451," ")</f>
        <v xml:space="preserve"> </v>
      </c>
      <c r="C445" s="39" t="str">
        <f>IF($C$6=1,'3. Input Data'!C451," ")</f>
        <v xml:space="preserve"> </v>
      </c>
      <c r="D445" s="58" t="str">
        <f>IF($C$6=1,'3a. Skor Data'!D443," ")</f>
        <v xml:space="preserve"> </v>
      </c>
      <c r="E445" s="58" t="str">
        <f>IF($C$6=1,(0.702*'3a. Skor Data'!F443)+'3a. Skor Data'!H443," ")</f>
        <v xml:space="preserve"> </v>
      </c>
      <c r="F445" s="58" t="str">
        <f>IF($C$6=1,(0.471*'3a. Skor Data'!J443)+(0.681*'3a. Skor Data'!L443)+(1*'3a. Skor Data'!N443)+(0.278*'3a. Skor Data'!T443)," ")</f>
        <v xml:space="preserve"> </v>
      </c>
      <c r="G445" s="58" t="str">
        <f t="shared" si="20"/>
        <v xml:space="preserve"> </v>
      </c>
      <c r="H445" s="58" t="str">
        <f t="shared" si="21"/>
        <v xml:space="preserve"> </v>
      </c>
      <c r="I445" s="77" t="str">
        <f t="shared" si="22"/>
        <v xml:space="preserve"> </v>
      </c>
      <c r="L445" s="51" t="str">
        <f>IF(AND($G445&gt;0,$I445&gt;0.0000001,$C$6=1,$I$5&gt;0),$A445," ")</f>
        <v xml:space="preserve"> </v>
      </c>
      <c r="M445" s="51" t="str">
        <f>IF(AND($G445,$I445&gt;0.0000001,$C$6=1,$I$5&gt;0),"…………..."," ")</f>
        <v xml:space="preserve"> </v>
      </c>
    </row>
    <row r="446" spans="1:13" x14ac:dyDescent="0.2">
      <c r="A446" s="71">
        <v>437</v>
      </c>
      <c r="B446" s="39" t="str">
        <f>IF($C$6=1,'3. Input Data'!B452," ")</f>
        <v xml:space="preserve"> </v>
      </c>
      <c r="C446" s="39" t="str">
        <f>IF($C$6=1,'3. Input Data'!C452," ")</f>
        <v xml:space="preserve"> </v>
      </c>
      <c r="D446" s="58" t="str">
        <f>IF($C$6=1,'3a. Skor Data'!D444," ")</f>
        <v xml:space="preserve"> </v>
      </c>
      <c r="E446" s="58" t="str">
        <f>IF($C$6=1,(0.702*'3a. Skor Data'!F444)+'3a. Skor Data'!H444," ")</f>
        <v xml:space="preserve"> </v>
      </c>
      <c r="F446" s="58" t="str">
        <f>IF($C$6=1,(0.471*'3a. Skor Data'!J444)+(0.681*'3a. Skor Data'!L444)+(1*'3a. Skor Data'!N444)+(0.278*'3a. Skor Data'!T444)," ")</f>
        <v xml:space="preserve"> </v>
      </c>
      <c r="G446" s="58" t="str">
        <f t="shared" si="20"/>
        <v xml:space="preserve"> </v>
      </c>
      <c r="H446" s="58" t="str">
        <f t="shared" si="21"/>
        <v xml:space="preserve"> </v>
      </c>
      <c r="I446" s="77" t="str">
        <f t="shared" si="22"/>
        <v xml:space="preserve"> </v>
      </c>
      <c r="J446" s="51" t="str">
        <f>IF(AND($G446&gt;0,$I446&gt;0.0000001,$C$6=1,$I$5&gt;0),$A446," ")</f>
        <v xml:space="preserve"> </v>
      </c>
      <c r="K446" s="51" t="str">
        <f>IF(AND($G446,$I446&gt;0.0000001,$C$6=1,$I$5&gt;0),"…………..."," ")</f>
        <v xml:space="preserve"> </v>
      </c>
    </row>
    <row r="447" spans="1:13" x14ac:dyDescent="0.2">
      <c r="A447" s="71">
        <v>438</v>
      </c>
      <c r="B447" s="39" t="str">
        <f>IF($C$6=1,'3. Input Data'!B453," ")</f>
        <v xml:space="preserve"> </v>
      </c>
      <c r="C447" s="39" t="str">
        <f>IF($C$6=1,'3. Input Data'!C453," ")</f>
        <v xml:space="preserve"> </v>
      </c>
      <c r="D447" s="58" t="str">
        <f>IF($C$6=1,'3a. Skor Data'!D445," ")</f>
        <v xml:space="preserve"> </v>
      </c>
      <c r="E447" s="58" t="str">
        <f>IF($C$6=1,(0.702*'3a. Skor Data'!F445)+'3a. Skor Data'!H445," ")</f>
        <v xml:space="preserve"> </v>
      </c>
      <c r="F447" s="58" t="str">
        <f>IF($C$6=1,(0.471*'3a. Skor Data'!J445)+(0.681*'3a. Skor Data'!L445)+(1*'3a. Skor Data'!N445)+(0.278*'3a. Skor Data'!T445)," ")</f>
        <v xml:space="preserve"> </v>
      </c>
      <c r="G447" s="58" t="str">
        <f t="shared" si="20"/>
        <v xml:space="preserve"> </v>
      </c>
      <c r="H447" s="58" t="str">
        <f t="shared" si="21"/>
        <v xml:space="preserve"> </v>
      </c>
      <c r="I447" s="77" t="str">
        <f t="shared" si="22"/>
        <v xml:space="preserve"> </v>
      </c>
      <c r="L447" s="51" t="str">
        <f>IF(AND($G447&gt;0,$I447&gt;0.0000001,$C$6=1,$I$5&gt;0),$A447," ")</f>
        <v xml:space="preserve"> </v>
      </c>
      <c r="M447" s="51" t="str">
        <f>IF(AND($G447,$I447&gt;0.0000001,$C$6=1,$I$5&gt;0),"…………..."," ")</f>
        <v xml:space="preserve"> </v>
      </c>
    </row>
    <row r="448" spans="1:13" x14ac:dyDescent="0.2">
      <c r="A448" s="71">
        <v>439</v>
      </c>
      <c r="B448" s="39" t="str">
        <f>IF($C$6=1,'3. Input Data'!B454," ")</f>
        <v xml:space="preserve"> </v>
      </c>
      <c r="C448" s="39" t="str">
        <f>IF($C$6=1,'3. Input Data'!C454," ")</f>
        <v xml:space="preserve"> </v>
      </c>
      <c r="D448" s="58" t="str">
        <f>IF($C$6=1,'3a. Skor Data'!D446," ")</f>
        <v xml:space="preserve"> </v>
      </c>
      <c r="E448" s="58" t="str">
        <f>IF($C$6=1,(0.702*'3a. Skor Data'!F446)+'3a. Skor Data'!H446," ")</f>
        <v xml:space="preserve"> </v>
      </c>
      <c r="F448" s="58" t="str">
        <f>IF($C$6=1,(0.471*'3a. Skor Data'!J446)+(0.681*'3a. Skor Data'!L446)+(1*'3a. Skor Data'!N446)+(0.278*'3a. Skor Data'!T446)," ")</f>
        <v xml:space="preserve"> </v>
      </c>
      <c r="G448" s="58" t="str">
        <f t="shared" si="20"/>
        <v xml:space="preserve"> </v>
      </c>
      <c r="H448" s="58" t="str">
        <f t="shared" si="21"/>
        <v xml:space="preserve"> </v>
      </c>
      <c r="I448" s="77" t="str">
        <f t="shared" si="22"/>
        <v xml:space="preserve"> </v>
      </c>
      <c r="J448" s="51" t="str">
        <f>IF(AND($G448&gt;0,$I448&gt;0.0000001,$C$6=1,$I$5&gt;0),$A448," ")</f>
        <v xml:space="preserve"> </v>
      </c>
      <c r="K448" s="51" t="str">
        <f>IF(AND($G448,$I448&gt;0.0000001,$C$6=1,$I$5&gt;0),"…………..."," ")</f>
        <v xml:space="preserve"> </v>
      </c>
    </row>
    <row r="449" spans="1:13" x14ac:dyDescent="0.2">
      <c r="A449" s="71">
        <v>440</v>
      </c>
      <c r="B449" s="39" t="str">
        <f>IF($C$6=1,'3. Input Data'!B455," ")</f>
        <v xml:space="preserve"> </v>
      </c>
      <c r="C449" s="39" t="str">
        <f>IF($C$6=1,'3. Input Data'!C455," ")</f>
        <v xml:space="preserve"> </v>
      </c>
      <c r="D449" s="58" t="str">
        <f>IF($C$6=1,'3a. Skor Data'!D447," ")</f>
        <v xml:space="preserve"> </v>
      </c>
      <c r="E449" s="58" t="str">
        <f>IF($C$6=1,(0.702*'3a. Skor Data'!F447)+'3a. Skor Data'!H447," ")</f>
        <v xml:space="preserve"> </v>
      </c>
      <c r="F449" s="58" t="str">
        <f>IF($C$6=1,(0.471*'3a. Skor Data'!J447)+(0.681*'3a. Skor Data'!L447)+(1*'3a. Skor Data'!N447)+(0.278*'3a. Skor Data'!T447)," ")</f>
        <v xml:space="preserve"> </v>
      </c>
      <c r="G449" s="58" t="str">
        <f t="shared" si="20"/>
        <v xml:space="preserve"> </v>
      </c>
      <c r="H449" s="58" t="str">
        <f t="shared" si="21"/>
        <v xml:space="preserve"> </v>
      </c>
      <c r="I449" s="77" t="str">
        <f t="shared" si="22"/>
        <v xml:space="preserve"> </v>
      </c>
      <c r="L449" s="51" t="str">
        <f>IF(AND($G449&gt;0,$I449&gt;0.0000001,$C$6=1,$I$5&gt;0),$A449," ")</f>
        <v xml:space="preserve"> </v>
      </c>
      <c r="M449" s="51" t="str">
        <f>IF(AND($G449,$I449&gt;0.0000001,$C$6=1,$I$5&gt;0),"…………..."," ")</f>
        <v xml:space="preserve"> </v>
      </c>
    </row>
    <row r="450" spans="1:13" x14ac:dyDescent="0.2">
      <c r="A450" s="71">
        <v>441</v>
      </c>
      <c r="B450" s="39" t="str">
        <f>IF($C$6=1,'3. Input Data'!B456," ")</f>
        <v xml:space="preserve"> </v>
      </c>
      <c r="C450" s="39" t="str">
        <f>IF($C$6=1,'3. Input Data'!C456," ")</f>
        <v xml:space="preserve"> </v>
      </c>
      <c r="D450" s="58" t="str">
        <f>IF($C$6=1,'3a. Skor Data'!D448," ")</f>
        <v xml:space="preserve"> </v>
      </c>
      <c r="E450" s="58" t="str">
        <f>IF($C$6=1,(0.702*'3a. Skor Data'!F448)+'3a. Skor Data'!H448," ")</f>
        <v xml:space="preserve"> </v>
      </c>
      <c r="F450" s="58" t="str">
        <f>IF($C$6=1,(0.471*'3a. Skor Data'!J448)+(0.681*'3a. Skor Data'!L448)+(1*'3a. Skor Data'!N448)+(0.278*'3a. Skor Data'!T448)," ")</f>
        <v xml:space="preserve"> </v>
      </c>
      <c r="G450" s="58" t="str">
        <f t="shared" si="20"/>
        <v xml:space="preserve"> </v>
      </c>
      <c r="H450" s="58" t="str">
        <f t="shared" si="21"/>
        <v xml:space="preserve"> </v>
      </c>
      <c r="I450" s="77" t="str">
        <f t="shared" si="22"/>
        <v xml:space="preserve"> </v>
      </c>
      <c r="J450" s="51" t="str">
        <f>IF(AND($G450&gt;0,$I450&gt;0.0000001,$C$6=1,$I$5&gt;0),$A450," ")</f>
        <v xml:space="preserve"> </v>
      </c>
      <c r="K450" s="51" t="str">
        <f>IF(AND($G450,$I450&gt;0.0000001,$C$6=1,$I$5&gt;0),"…………..."," ")</f>
        <v xml:space="preserve"> </v>
      </c>
    </row>
    <row r="451" spans="1:13" x14ac:dyDescent="0.2">
      <c r="A451" s="71">
        <v>442</v>
      </c>
      <c r="B451" s="39" t="str">
        <f>IF($C$6=1,'3. Input Data'!B457," ")</f>
        <v xml:space="preserve"> </v>
      </c>
      <c r="C451" s="39" t="str">
        <f>IF($C$6=1,'3. Input Data'!C457," ")</f>
        <v xml:space="preserve"> </v>
      </c>
      <c r="D451" s="58" t="str">
        <f>IF($C$6=1,'3a. Skor Data'!D449," ")</f>
        <v xml:space="preserve"> </v>
      </c>
      <c r="E451" s="58" t="str">
        <f>IF($C$6=1,(0.702*'3a. Skor Data'!F449)+'3a. Skor Data'!H449," ")</f>
        <v xml:space="preserve"> </v>
      </c>
      <c r="F451" s="58" t="str">
        <f>IF($C$6=1,(0.471*'3a. Skor Data'!J449)+(0.681*'3a. Skor Data'!L449)+(1*'3a. Skor Data'!N449)+(0.278*'3a. Skor Data'!T449)," ")</f>
        <v xml:space="preserve"> </v>
      </c>
      <c r="G451" s="58" t="str">
        <f t="shared" si="20"/>
        <v xml:space="preserve"> </v>
      </c>
      <c r="H451" s="58" t="str">
        <f t="shared" si="21"/>
        <v xml:space="preserve"> </v>
      </c>
      <c r="I451" s="77" t="str">
        <f t="shared" si="22"/>
        <v xml:space="preserve"> </v>
      </c>
      <c r="L451" s="51" t="str">
        <f>IF(AND($G451&gt;0,$I451&gt;0.0000001,$C$6=1,$I$5&gt;0),$A451," ")</f>
        <v xml:space="preserve"> </v>
      </c>
      <c r="M451" s="51" t="str">
        <f>IF(AND($G451,$I451&gt;0.0000001,$C$6=1,$I$5&gt;0),"…………..."," ")</f>
        <v xml:space="preserve"> </v>
      </c>
    </row>
    <row r="452" spans="1:13" x14ac:dyDescent="0.2">
      <c r="A452" s="71">
        <v>443</v>
      </c>
      <c r="B452" s="39" t="str">
        <f>IF($C$6=1,'3. Input Data'!B458," ")</f>
        <v xml:space="preserve"> </v>
      </c>
      <c r="C452" s="39" t="str">
        <f>IF($C$6=1,'3. Input Data'!C458," ")</f>
        <v xml:space="preserve"> </v>
      </c>
      <c r="D452" s="58" t="str">
        <f>IF($C$6=1,'3a. Skor Data'!D450," ")</f>
        <v xml:space="preserve"> </v>
      </c>
      <c r="E452" s="58" t="str">
        <f>IF($C$6=1,(0.702*'3a. Skor Data'!F450)+'3a. Skor Data'!H450," ")</f>
        <v xml:space="preserve"> </v>
      </c>
      <c r="F452" s="58" t="str">
        <f>IF($C$6=1,(0.471*'3a. Skor Data'!J450)+(0.681*'3a. Skor Data'!L450)+(1*'3a. Skor Data'!N450)+(0.278*'3a. Skor Data'!T450)," ")</f>
        <v xml:space="preserve"> </v>
      </c>
      <c r="G452" s="58" t="str">
        <f t="shared" si="20"/>
        <v xml:space="preserve"> </v>
      </c>
      <c r="H452" s="58" t="str">
        <f t="shared" si="21"/>
        <v xml:space="preserve"> </v>
      </c>
      <c r="I452" s="77" t="str">
        <f t="shared" si="22"/>
        <v xml:space="preserve"> </v>
      </c>
      <c r="J452" s="51" t="str">
        <f>IF(AND($G452&gt;0,$I452&gt;0.0000001,$C$6=1,$I$5&gt;0),$A452," ")</f>
        <v xml:space="preserve"> </v>
      </c>
      <c r="K452" s="51" t="str">
        <f>IF(AND($G452,$I452&gt;0.0000001,$C$6=1,$I$5&gt;0),"…………..."," ")</f>
        <v xml:space="preserve"> </v>
      </c>
    </row>
    <row r="453" spans="1:13" x14ac:dyDescent="0.2">
      <c r="A453" s="71">
        <v>444</v>
      </c>
      <c r="B453" s="39" t="str">
        <f>IF($C$6=1,'3. Input Data'!B459," ")</f>
        <v xml:space="preserve"> </v>
      </c>
      <c r="C453" s="39" t="str">
        <f>IF($C$6=1,'3. Input Data'!C459," ")</f>
        <v xml:space="preserve"> </v>
      </c>
      <c r="D453" s="58" t="str">
        <f>IF($C$6=1,'3a. Skor Data'!D451," ")</f>
        <v xml:space="preserve"> </v>
      </c>
      <c r="E453" s="58" t="str">
        <f>IF($C$6=1,(0.702*'3a. Skor Data'!F451)+'3a. Skor Data'!H451," ")</f>
        <v xml:space="preserve"> </v>
      </c>
      <c r="F453" s="58" t="str">
        <f>IF($C$6=1,(0.471*'3a. Skor Data'!J451)+(0.681*'3a. Skor Data'!L451)+(1*'3a. Skor Data'!N451)+(0.278*'3a. Skor Data'!T451)," ")</f>
        <v xml:space="preserve"> </v>
      </c>
      <c r="G453" s="58" t="str">
        <f t="shared" si="20"/>
        <v xml:space="preserve"> </v>
      </c>
      <c r="H453" s="58" t="str">
        <f t="shared" si="21"/>
        <v xml:space="preserve"> </v>
      </c>
      <c r="I453" s="77" t="str">
        <f t="shared" si="22"/>
        <v xml:space="preserve"> </v>
      </c>
      <c r="L453" s="51" t="str">
        <f>IF(AND($G453&gt;0,$I453&gt;0.0000001,$C$6=1,$I$5&gt;0),$A453," ")</f>
        <v xml:space="preserve"> </v>
      </c>
      <c r="M453" s="51" t="str">
        <f>IF(AND($G453,$I453&gt;0.0000001,$C$6=1,$I$5&gt;0),"…………..."," ")</f>
        <v xml:space="preserve"> </v>
      </c>
    </row>
    <row r="454" spans="1:13" x14ac:dyDescent="0.2">
      <c r="A454" s="71">
        <v>445</v>
      </c>
      <c r="B454" s="39" t="str">
        <f>IF($C$6=1,'3. Input Data'!B460," ")</f>
        <v xml:space="preserve"> </v>
      </c>
      <c r="C454" s="39" t="str">
        <f>IF($C$6=1,'3. Input Data'!C460," ")</f>
        <v xml:space="preserve"> </v>
      </c>
      <c r="D454" s="58" t="str">
        <f>IF($C$6=1,'3a. Skor Data'!D452," ")</f>
        <v xml:space="preserve"> </v>
      </c>
      <c r="E454" s="58" t="str">
        <f>IF($C$6=1,(0.702*'3a. Skor Data'!F452)+'3a. Skor Data'!H452," ")</f>
        <v xml:space="preserve"> </v>
      </c>
      <c r="F454" s="58" t="str">
        <f>IF($C$6=1,(0.471*'3a. Skor Data'!J452)+(0.681*'3a. Skor Data'!L452)+(1*'3a. Skor Data'!N452)+(0.278*'3a. Skor Data'!T452)," ")</f>
        <v xml:space="preserve"> </v>
      </c>
      <c r="G454" s="58" t="str">
        <f t="shared" si="20"/>
        <v xml:space="preserve"> </v>
      </c>
      <c r="H454" s="58" t="str">
        <f t="shared" si="21"/>
        <v xml:space="preserve"> </v>
      </c>
      <c r="I454" s="77" t="str">
        <f t="shared" si="22"/>
        <v xml:space="preserve"> </v>
      </c>
      <c r="J454" s="51" t="str">
        <f>IF(AND($G454&gt;0,$I454&gt;0.0000001,$C$6=1,$I$5&gt;0),$A454," ")</f>
        <v xml:space="preserve"> </v>
      </c>
      <c r="K454" s="51" t="str">
        <f>IF(AND($G454,$I454&gt;0.0000001,$C$6=1,$I$5&gt;0),"…………..."," ")</f>
        <v xml:space="preserve"> </v>
      </c>
    </row>
    <row r="455" spans="1:13" x14ac:dyDescent="0.2">
      <c r="A455" s="71">
        <v>446</v>
      </c>
      <c r="B455" s="39" t="str">
        <f>IF($C$6=1,'3. Input Data'!B461," ")</f>
        <v xml:space="preserve"> </v>
      </c>
      <c r="C455" s="39" t="str">
        <f>IF($C$6=1,'3. Input Data'!C461," ")</f>
        <v xml:space="preserve"> </v>
      </c>
      <c r="D455" s="58" t="str">
        <f>IF($C$6=1,'3a. Skor Data'!D453," ")</f>
        <v xml:space="preserve"> </v>
      </c>
      <c r="E455" s="58" t="str">
        <f>IF($C$6=1,(0.702*'3a. Skor Data'!F453)+'3a. Skor Data'!H453," ")</f>
        <v xml:space="preserve"> </v>
      </c>
      <c r="F455" s="58" t="str">
        <f>IF($C$6=1,(0.471*'3a. Skor Data'!J453)+(0.681*'3a. Skor Data'!L453)+(1*'3a. Skor Data'!N453)+(0.278*'3a. Skor Data'!T453)," ")</f>
        <v xml:space="preserve"> </v>
      </c>
      <c r="G455" s="58" t="str">
        <f t="shared" si="20"/>
        <v xml:space="preserve"> </v>
      </c>
      <c r="H455" s="58" t="str">
        <f t="shared" si="21"/>
        <v xml:space="preserve"> </v>
      </c>
      <c r="I455" s="77" t="str">
        <f t="shared" si="22"/>
        <v xml:space="preserve"> </v>
      </c>
      <c r="L455" s="51" t="str">
        <f>IF(AND($G455&gt;0,$I455&gt;0.0000001,$C$6=1,$I$5&gt;0),$A455," ")</f>
        <v xml:space="preserve"> </v>
      </c>
      <c r="M455" s="51" t="str">
        <f>IF(AND($G455,$I455&gt;0.0000001,$C$6=1,$I$5&gt;0),"…………..."," ")</f>
        <v xml:space="preserve"> </v>
      </c>
    </row>
    <row r="456" spans="1:13" x14ac:dyDescent="0.2">
      <c r="A456" s="71">
        <v>447</v>
      </c>
      <c r="B456" s="39" t="str">
        <f>IF($C$6=1,'3. Input Data'!B462," ")</f>
        <v xml:space="preserve"> </v>
      </c>
      <c r="C456" s="39" t="str">
        <f>IF($C$6=1,'3. Input Data'!C462," ")</f>
        <v xml:space="preserve"> </v>
      </c>
      <c r="D456" s="58" t="str">
        <f>IF($C$6=1,'3a. Skor Data'!D454," ")</f>
        <v xml:space="preserve"> </v>
      </c>
      <c r="E456" s="58" t="str">
        <f>IF($C$6=1,(0.702*'3a. Skor Data'!F454)+'3a. Skor Data'!H454," ")</f>
        <v xml:space="preserve"> </v>
      </c>
      <c r="F456" s="58" t="str">
        <f>IF($C$6=1,(0.471*'3a. Skor Data'!J454)+(0.681*'3a. Skor Data'!L454)+(1*'3a. Skor Data'!N454)+(0.278*'3a. Skor Data'!T454)," ")</f>
        <v xml:space="preserve"> </v>
      </c>
      <c r="G456" s="58" t="str">
        <f t="shared" si="20"/>
        <v xml:space="preserve"> </v>
      </c>
      <c r="H456" s="58" t="str">
        <f t="shared" si="21"/>
        <v xml:space="preserve"> </v>
      </c>
      <c r="I456" s="77" t="str">
        <f t="shared" si="22"/>
        <v xml:space="preserve"> </v>
      </c>
      <c r="J456" s="51" t="str">
        <f>IF(AND($G456&gt;0,$I456&gt;0.0000001,$C$6=1,$I$5&gt;0),$A456," ")</f>
        <v xml:space="preserve"> </v>
      </c>
      <c r="K456" s="51" t="str">
        <f>IF(AND($G456,$I456&gt;0.0000001,$C$6=1,$I$5&gt;0),"…………..."," ")</f>
        <v xml:space="preserve"> </v>
      </c>
    </row>
    <row r="457" spans="1:13" x14ac:dyDescent="0.2">
      <c r="A457" s="71">
        <v>448</v>
      </c>
      <c r="B457" s="39" t="str">
        <f>IF($C$6=1,'3. Input Data'!B463," ")</f>
        <v xml:space="preserve"> </v>
      </c>
      <c r="C457" s="39" t="str">
        <f>IF($C$6=1,'3. Input Data'!C463," ")</f>
        <v xml:space="preserve"> </v>
      </c>
      <c r="D457" s="58" t="str">
        <f>IF($C$6=1,'3a. Skor Data'!D455," ")</f>
        <v xml:space="preserve"> </v>
      </c>
      <c r="E457" s="58" t="str">
        <f>IF($C$6=1,(0.702*'3a. Skor Data'!F455)+'3a. Skor Data'!H455," ")</f>
        <v xml:space="preserve"> </v>
      </c>
      <c r="F457" s="58" t="str">
        <f>IF($C$6=1,(0.471*'3a. Skor Data'!J455)+(0.681*'3a. Skor Data'!L455)+(1*'3a. Skor Data'!N455)+(0.278*'3a. Skor Data'!T455)," ")</f>
        <v xml:space="preserve"> </v>
      </c>
      <c r="G457" s="58" t="str">
        <f t="shared" si="20"/>
        <v xml:space="preserve"> </v>
      </c>
      <c r="H457" s="58" t="str">
        <f t="shared" si="21"/>
        <v xml:space="preserve"> </v>
      </c>
      <c r="I457" s="77" t="str">
        <f t="shared" si="22"/>
        <v xml:space="preserve"> </v>
      </c>
      <c r="L457" s="51" t="str">
        <f>IF(AND($G457&gt;0,$I457&gt;0.0000001,$C$6=1,$I$5&gt;0),$A457," ")</f>
        <v xml:space="preserve"> </v>
      </c>
      <c r="M457" s="51" t="str">
        <f>IF(AND($G457,$I457&gt;0.0000001,$C$6=1,$I$5&gt;0),"…………..."," ")</f>
        <v xml:space="preserve"> </v>
      </c>
    </row>
    <row r="458" spans="1:13" x14ac:dyDescent="0.2">
      <c r="A458" s="71">
        <v>449</v>
      </c>
      <c r="B458" s="39" t="str">
        <f>IF($C$6=1,'3. Input Data'!B464," ")</f>
        <v xml:space="preserve"> </v>
      </c>
      <c r="C458" s="39" t="str">
        <f>IF($C$6=1,'3. Input Data'!C464," ")</f>
        <v xml:space="preserve"> </v>
      </c>
      <c r="D458" s="58" t="str">
        <f>IF($C$6=1,'3a. Skor Data'!D456," ")</f>
        <v xml:space="preserve"> </v>
      </c>
      <c r="E458" s="58" t="str">
        <f>IF($C$6=1,(0.702*'3a. Skor Data'!F456)+'3a. Skor Data'!H456," ")</f>
        <v xml:space="preserve"> </v>
      </c>
      <c r="F458" s="58" t="str">
        <f>IF($C$6=1,(0.471*'3a. Skor Data'!J456)+(0.681*'3a. Skor Data'!L456)+(1*'3a. Skor Data'!N456)+(0.278*'3a. Skor Data'!T456)," ")</f>
        <v xml:space="preserve"> </v>
      </c>
      <c r="G458" s="58" t="str">
        <f t="shared" si="20"/>
        <v xml:space="preserve"> </v>
      </c>
      <c r="H458" s="58" t="str">
        <f t="shared" si="21"/>
        <v xml:space="preserve"> </v>
      </c>
      <c r="I458" s="77" t="str">
        <f t="shared" si="22"/>
        <v xml:space="preserve"> </v>
      </c>
      <c r="J458" s="51" t="str">
        <f>IF(AND($G458&gt;0,$I458&gt;0.0000001,$C$6=1,$I$5&gt;0),$A458," ")</f>
        <v xml:space="preserve"> </v>
      </c>
      <c r="K458" s="51" t="str">
        <f>IF(AND($G458,$I458&gt;0.0000001,$C$6=1,$I$5&gt;0),"…………..."," ")</f>
        <v xml:space="preserve"> </v>
      </c>
    </row>
    <row r="459" spans="1:13" x14ac:dyDescent="0.2">
      <c r="A459" s="71">
        <v>450</v>
      </c>
      <c r="B459" s="39" t="str">
        <f>IF($C$6=1,'3. Input Data'!B465," ")</f>
        <v xml:space="preserve"> </v>
      </c>
      <c r="C459" s="39" t="str">
        <f>IF($C$6=1,'3. Input Data'!C465," ")</f>
        <v xml:space="preserve"> </v>
      </c>
      <c r="D459" s="58" t="str">
        <f>IF($C$6=1,'3a. Skor Data'!D457," ")</f>
        <v xml:space="preserve"> </v>
      </c>
      <c r="E459" s="58" t="str">
        <f>IF($C$6=1,(0.702*'3a. Skor Data'!F457)+'3a. Skor Data'!H457," ")</f>
        <v xml:space="preserve"> </v>
      </c>
      <c r="F459" s="58" t="str">
        <f>IF($C$6=1,(0.471*'3a. Skor Data'!J457)+(0.681*'3a. Skor Data'!L457)+(1*'3a. Skor Data'!N457)+(0.278*'3a. Skor Data'!T457)," ")</f>
        <v xml:space="preserve"> </v>
      </c>
      <c r="G459" s="58" t="str">
        <f t="shared" ref="G459:G522" si="23">IF($C$6=1,(0.252*D459)+(0.226*E459)+(0.218*F459)," ")</f>
        <v xml:space="preserve"> </v>
      </c>
      <c r="H459" s="58" t="str">
        <f t="shared" ref="H459:H522" si="24">IF(AND($C$6=1,$G459&gt;0,$I459&gt;=0.0000001,$I$5&gt;0),"Rp."," ")</f>
        <v xml:space="preserve"> </v>
      </c>
      <c r="I459" s="77" t="str">
        <f t="shared" si="22"/>
        <v xml:space="preserve"> </v>
      </c>
      <c r="L459" s="51" t="str">
        <f>IF(AND($G459&gt;0,$I459&gt;0.0000001,$C$6=1,$I$5&gt;0),$A459," ")</f>
        <v xml:space="preserve"> </v>
      </c>
      <c r="M459" s="51" t="str">
        <f>IF(AND($G459,$I459&gt;0.0000001,$C$6=1,$I$5&gt;0),"…………..."," ")</f>
        <v xml:space="preserve"> </v>
      </c>
    </row>
    <row r="460" spans="1:13" x14ac:dyDescent="0.2">
      <c r="A460" s="71">
        <v>451</v>
      </c>
      <c r="B460" s="39" t="str">
        <f>IF($C$6=1,'3. Input Data'!B466," ")</f>
        <v xml:space="preserve"> </v>
      </c>
      <c r="C460" s="39" t="str">
        <f>IF($C$6=1,'3. Input Data'!C466," ")</f>
        <v xml:space="preserve"> </v>
      </c>
      <c r="D460" s="58" t="str">
        <f>IF($C$6=1,'3a. Skor Data'!D458," ")</f>
        <v xml:space="preserve"> </v>
      </c>
      <c r="E460" s="58" t="str">
        <f>IF($C$6=1,(0.702*'3a. Skor Data'!F458)+'3a. Skor Data'!H458," ")</f>
        <v xml:space="preserve"> </v>
      </c>
      <c r="F460" s="58" t="str">
        <f>IF($C$6=1,(0.471*'3a. Skor Data'!J458)+(0.681*'3a. Skor Data'!L458)+(1*'3a. Skor Data'!N458)+(0.278*'3a. Skor Data'!T458)," ")</f>
        <v xml:space="preserve"> </v>
      </c>
      <c r="G460" s="58" t="str">
        <f t="shared" si="23"/>
        <v xml:space="preserve"> </v>
      </c>
      <c r="H460" s="58" t="str">
        <f t="shared" si="24"/>
        <v xml:space="preserve"> </v>
      </c>
      <c r="I460" s="77" t="str">
        <f t="shared" si="22"/>
        <v xml:space="preserve"> </v>
      </c>
      <c r="J460" s="51" t="str">
        <f>IF(AND($G460&gt;0,$I460&gt;0.0000001,$C$6=1,$I$5&gt;0),$A460," ")</f>
        <v xml:space="preserve"> </v>
      </c>
      <c r="K460" s="51" t="str">
        <f>IF(AND($G460,$I460&gt;0.0000001,$C$6=1,$I$5&gt;0),"…………..."," ")</f>
        <v xml:space="preserve"> </v>
      </c>
    </row>
    <row r="461" spans="1:13" x14ac:dyDescent="0.2">
      <c r="A461" s="71">
        <v>452</v>
      </c>
      <c r="B461" s="39" t="str">
        <f>IF($C$6=1,'3. Input Data'!B467," ")</f>
        <v xml:space="preserve"> </v>
      </c>
      <c r="C461" s="39" t="str">
        <f>IF($C$6=1,'3. Input Data'!C467," ")</f>
        <v xml:space="preserve"> </v>
      </c>
      <c r="D461" s="58" t="str">
        <f>IF($C$6=1,'3a. Skor Data'!D459," ")</f>
        <v xml:space="preserve"> </v>
      </c>
      <c r="E461" s="58" t="str">
        <f>IF($C$6=1,(0.702*'3a. Skor Data'!F459)+'3a. Skor Data'!H459," ")</f>
        <v xml:space="preserve"> </v>
      </c>
      <c r="F461" s="58" t="str">
        <f>IF($C$6=1,(0.471*'3a. Skor Data'!J459)+(0.681*'3a. Skor Data'!L459)+(1*'3a. Skor Data'!N459)+(0.278*'3a. Skor Data'!T459)," ")</f>
        <v xml:space="preserve"> </v>
      </c>
      <c r="G461" s="58" t="str">
        <f t="shared" si="23"/>
        <v xml:space="preserve"> </v>
      </c>
      <c r="H461" s="58" t="str">
        <f t="shared" si="24"/>
        <v xml:space="preserve"> </v>
      </c>
      <c r="I461" s="77" t="str">
        <f t="shared" si="22"/>
        <v xml:space="preserve"> </v>
      </c>
      <c r="L461" s="51" t="str">
        <f>IF(AND($G461&gt;0,$I461&gt;0.0000001,$C$6=1,$I$5&gt;0),$A461," ")</f>
        <v xml:space="preserve"> </v>
      </c>
      <c r="M461" s="51" t="str">
        <f>IF(AND($G461,$I461&gt;0.0000001,$C$6=1,$I$5&gt;0),"…………..."," ")</f>
        <v xml:space="preserve"> </v>
      </c>
    </row>
    <row r="462" spans="1:13" x14ac:dyDescent="0.2">
      <c r="A462" s="71">
        <v>453</v>
      </c>
      <c r="B462" s="39" t="str">
        <f>IF($C$6=1,'3. Input Data'!B468," ")</f>
        <v xml:space="preserve"> </v>
      </c>
      <c r="C462" s="39" t="str">
        <f>IF($C$6=1,'3. Input Data'!C468," ")</f>
        <v xml:space="preserve"> </v>
      </c>
      <c r="D462" s="58" t="str">
        <f>IF($C$6=1,'3a. Skor Data'!D460," ")</f>
        <v xml:space="preserve"> </v>
      </c>
      <c r="E462" s="58" t="str">
        <f>IF($C$6=1,(0.702*'3a. Skor Data'!F460)+'3a. Skor Data'!H460," ")</f>
        <v xml:space="preserve"> </v>
      </c>
      <c r="F462" s="58" t="str">
        <f>IF($C$6=1,(0.471*'3a. Skor Data'!J460)+(0.681*'3a. Skor Data'!L460)+(1*'3a. Skor Data'!N460)+(0.278*'3a. Skor Data'!T460)," ")</f>
        <v xml:space="preserve"> </v>
      </c>
      <c r="G462" s="58" t="str">
        <f t="shared" si="23"/>
        <v xml:space="preserve"> </v>
      </c>
      <c r="H462" s="58" t="str">
        <f t="shared" si="24"/>
        <v xml:space="preserve"> </v>
      </c>
      <c r="I462" s="77" t="str">
        <f t="shared" si="22"/>
        <v xml:space="preserve"> </v>
      </c>
      <c r="J462" s="51" t="str">
        <f>IF(AND($G462&gt;0,$I462&gt;0.0000001,$C$6=1,$I$5&gt;0),$A462," ")</f>
        <v xml:space="preserve"> </v>
      </c>
      <c r="K462" s="51" t="str">
        <f>IF(AND($G462,$I462&gt;0.0000001,$C$6=1,$I$5&gt;0),"…………..."," ")</f>
        <v xml:space="preserve"> </v>
      </c>
    </row>
    <row r="463" spans="1:13" x14ac:dyDescent="0.2">
      <c r="A463" s="71">
        <v>454</v>
      </c>
      <c r="B463" s="39" t="str">
        <f>IF($C$6=1,'3. Input Data'!B469," ")</f>
        <v xml:space="preserve"> </v>
      </c>
      <c r="C463" s="39" t="str">
        <f>IF($C$6=1,'3. Input Data'!C469," ")</f>
        <v xml:space="preserve"> </v>
      </c>
      <c r="D463" s="58" t="str">
        <f>IF($C$6=1,'3a. Skor Data'!D461," ")</f>
        <v xml:space="preserve"> </v>
      </c>
      <c r="E463" s="58" t="str">
        <f>IF($C$6=1,(0.702*'3a. Skor Data'!F461)+'3a. Skor Data'!H461," ")</f>
        <v xml:space="preserve"> </v>
      </c>
      <c r="F463" s="58" t="str">
        <f>IF($C$6=1,(0.471*'3a. Skor Data'!J461)+(0.681*'3a. Skor Data'!L461)+(1*'3a. Skor Data'!N461)+(0.278*'3a. Skor Data'!T461)," ")</f>
        <v xml:space="preserve"> </v>
      </c>
      <c r="G463" s="58" t="str">
        <f t="shared" si="23"/>
        <v xml:space="preserve"> </v>
      </c>
      <c r="H463" s="58" t="str">
        <f t="shared" si="24"/>
        <v xml:space="preserve"> </v>
      </c>
      <c r="I463" s="77" t="str">
        <f t="shared" si="22"/>
        <v xml:space="preserve"> </v>
      </c>
      <c r="L463" s="51" t="str">
        <f>IF(AND($G463&gt;0,$I463&gt;0.0000001,$C$6=1,$I$5&gt;0),$A463," ")</f>
        <v xml:space="preserve"> </v>
      </c>
      <c r="M463" s="51" t="str">
        <f>IF(AND($G463,$I463&gt;0.0000001,$C$6=1,$I$5&gt;0),"…………..."," ")</f>
        <v xml:space="preserve"> </v>
      </c>
    </row>
    <row r="464" spans="1:13" x14ac:dyDescent="0.2">
      <c r="A464" s="71">
        <v>455</v>
      </c>
      <c r="B464" s="39" t="str">
        <f>IF($C$6=1,'3. Input Data'!B470," ")</f>
        <v xml:space="preserve"> </v>
      </c>
      <c r="C464" s="39" t="str">
        <f>IF($C$6=1,'3. Input Data'!C470," ")</f>
        <v xml:space="preserve"> </v>
      </c>
      <c r="D464" s="58" t="str">
        <f>IF($C$6=1,'3a. Skor Data'!D462," ")</f>
        <v xml:space="preserve"> </v>
      </c>
      <c r="E464" s="58" t="str">
        <f>IF($C$6=1,(0.702*'3a. Skor Data'!F462)+'3a. Skor Data'!H462," ")</f>
        <v xml:space="preserve"> </v>
      </c>
      <c r="F464" s="58" t="str">
        <f>IF($C$6=1,(0.471*'3a. Skor Data'!J462)+(0.681*'3a. Skor Data'!L462)+(1*'3a. Skor Data'!N462)+(0.278*'3a. Skor Data'!T462)," ")</f>
        <v xml:space="preserve"> </v>
      </c>
      <c r="G464" s="58" t="str">
        <f t="shared" si="23"/>
        <v xml:space="preserve"> </v>
      </c>
      <c r="H464" s="58" t="str">
        <f t="shared" si="24"/>
        <v xml:space="preserve"> </v>
      </c>
      <c r="I464" s="77" t="str">
        <f t="shared" si="22"/>
        <v xml:space="preserve"> </v>
      </c>
      <c r="J464" s="51" t="str">
        <f>IF(AND($G464&gt;0,$I464&gt;0.0000001,$C$6=1,$I$5&gt;0),$A464," ")</f>
        <v xml:space="preserve"> </v>
      </c>
      <c r="K464" s="51" t="str">
        <f>IF(AND($G464,$I464&gt;0.0000001,$C$6=1,$I$5&gt;0),"…………..."," ")</f>
        <v xml:space="preserve"> </v>
      </c>
    </row>
    <row r="465" spans="1:13" x14ac:dyDescent="0.2">
      <c r="A465" s="71">
        <v>456</v>
      </c>
      <c r="B465" s="39" t="str">
        <f>IF($C$6=1,'3. Input Data'!B471," ")</f>
        <v xml:space="preserve"> </v>
      </c>
      <c r="C465" s="39" t="str">
        <f>IF($C$6=1,'3. Input Data'!C471," ")</f>
        <v xml:space="preserve"> </v>
      </c>
      <c r="D465" s="58" t="str">
        <f>IF($C$6=1,'3a. Skor Data'!D463," ")</f>
        <v xml:space="preserve"> </v>
      </c>
      <c r="E465" s="58" t="str">
        <f>IF($C$6=1,(0.702*'3a. Skor Data'!F463)+'3a. Skor Data'!H463," ")</f>
        <v xml:space="preserve"> </v>
      </c>
      <c r="F465" s="58" t="str">
        <f>IF($C$6=1,(0.471*'3a. Skor Data'!J463)+(0.681*'3a. Skor Data'!L463)+(1*'3a. Skor Data'!N463)+(0.278*'3a. Skor Data'!T463)," ")</f>
        <v xml:space="preserve"> </v>
      </c>
      <c r="G465" s="58" t="str">
        <f t="shared" si="23"/>
        <v xml:space="preserve"> </v>
      </c>
      <c r="H465" s="58" t="str">
        <f t="shared" si="24"/>
        <v xml:space="preserve"> </v>
      </c>
      <c r="I465" s="77" t="str">
        <f t="shared" si="22"/>
        <v xml:space="preserve"> </v>
      </c>
      <c r="L465" s="51" t="str">
        <f>IF(AND($G465&gt;0,$I465&gt;0.0000001,$C$6=1,$I$5&gt;0),$A465," ")</f>
        <v xml:space="preserve"> </v>
      </c>
      <c r="M465" s="51" t="str">
        <f>IF(AND($G465,$I465&gt;0.0000001,$C$6=1,$I$5&gt;0),"…………..."," ")</f>
        <v xml:space="preserve"> </v>
      </c>
    </row>
    <row r="466" spans="1:13" x14ac:dyDescent="0.2">
      <c r="A466" s="71">
        <v>457</v>
      </c>
      <c r="B466" s="39" t="str">
        <f>IF($C$6=1,'3. Input Data'!B472," ")</f>
        <v xml:space="preserve"> </v>
      </c>
      <c r="C466" s="39" t="str">
        <f>IF($C$6=1,'3. Input Data'!C472," ")</f>
        <v xml:space="preserve"> </v>
      </c>
      <c r="D466" s="58" t="str">
        <f>IF($C$6=1,'3a. Skor Data'!D464," ")</f>
        <v xml:space="preserve"> </v>
      </c>
      <c r="E466" s="58" t="str">
        <f>IF($C$6=1,(0.702*'3a. Skor Data'!F464)+'3a. Skor Data'!H464," ")</f>
        <v xml:space="preserve"> </v>
      </c>
      <c r="F466" s="58" t="str">
        <f>IF($C$6=1,(0.471*'3a. Skor Data'!J464)+(0.681*'3a. Skor Data'!L464)+(1*'3a. Skor Data'!N464)+(0.278*'3a. Skor Data'!T464)," ")</f>
        <v xml:space="preserve"> </v>
      </c>
      <c r="G466" s="58" t="str">
        <f t="shared" si="23"/>
        <v xml:space="preserve"> </v>
      </c>
      <c r="H466" s="58" t="str">
        <f t="shared" si="24"/>
        <v xml:space="preserve"> </v>
      </c>
      <c r="I466" s="77" t="str">
        <f t="shared" si="22"/>
        <v xml:space="preserve"> </v>
      </c>
      <c r="J466" s="51" t="str">
        <f>IF(AND($G466&gt;0,$I466&gt;0.0000001,$C$6=1,$I$5&gt;0),$A466," ")</f>
        <v xml:space="preserve"> </v>
      </c>
      <c r="K466" s="51" t="str">
        <f>IF(AND($G466,$I466&gt;0.0000001,$C$6=1,$I$5&gt;0),"…………..."," ")</f>
        <v xml:space="preserve"> </v>
      </c>
    </row>
    <row r="467" spans="1:13" x14ac:dyDescent="0.2">
      <c r="A467" s="71">
        <v>458</v>
      </c>
      <c r="B467" s="39" t="str">
        <f>IF($C$6=1,'3. Input Data'!B473," ")</f>
        <v xml:space="preserve"> </v>
      </c>
      <c r="C467" s="39" t="str">
        <f>IF($C$6=1,'3. Input Data'!C473," ")</f>
        <v xml:space="preserve"> </v>
      </c>
      <c r="D467" s="58" t="str">
        <f>IF($C$6=1,'3a. Skor Data'!D465," ")</f>
        <v xml:space="preserve"> </v>
      </c>
      <c r="E467" s="58" t="str">
        <f>IF($C$6=1,(0.702*'3a. Skor Data'!F465)+'3a. Skor Data'!H465," ")</f>
        <v xml:space="preserve"> </v>
      </c>
      <c r="F467" s="58" t="str">
        <f>IF($C$6=1,(0.471*'3a. Skor Data'!J465)+(0.681*'3a. Skor Data'!L465)+(1*'3a. Skor Data'!N465)+(0.278*'3a. Skor Data'!T465)," ")</f>
        <v xml:space="preserve"> </v>
      </c>
      <c r="G467" s="58" t="str">
        <f t="shared" si="23"/>
        <v xml:space="preserve"> </v>
      </c>
      <c r="H467" s="58" t="str">
        <f t="shared" si="24"/>
        <v xml:space="preserve"> </v>
      </c>
      <c r="I467" s="77" t="str">
        <f t="shared" si="22"/>
        <v xml:space="preserve"> </v>
      </c>
      <c r="L467" s="51" t="str">
        <f>IF(AND($G467&gt;0,$I467&gt;0.0000001,$C$6=1,$I$5&gt;0),$A467," ")</f>
        <v xml:space="preserve"> </v>
      </c>
      <c r="M467" s="51" t="str">
        <f>IF(AND($G467,$I467&gt;0.0000001,$C$6=1,$I$5&gt;0),"…………..."," ")</f>
        <v xml:space="preserve"> </v>
      </c>
    </row>
    <row r="468" spans="1:13" x14ac:dyDescent="0.2">
      <c r="A468" s="71">
        <v>459</v>
      </c>
      <c r="B468" s="39" t="str">
        <f>IF($C$6=1,'3. Input Data'!B474," ")</f>
        <v xml:space="preserve"> </v>
      </c>
      <c r="C468" s="39" t="str">
        <f>IF($C$6=1,'3. Input Data'!C474," ")</f>
        <v xml:space="preserve"> </v>
      </c>
      <c r="D468" s="58" t="str">
        <f>IF($C$6=1,'3a. Skor Data'!D466," ")</f>
        <v xml:space="preserve"> </v>
      </c>
      <c r="E468" s="58" t="str">
        <f>IF($C$6=1,(0.702*'3a. Skor Data'!F466)+'3a. Skor Data'!H466," ")</f>
        <v xml:space="preserve"> </v>
      </c>
      <c r="F468" s="58" t="str">
        <f>IF($C$6=1,(0.471*'3a. Skor Data'!J466)+(0.681*'3a. Skor Data'!L466)+(1*'3a. Skor Data'!N466)+(0.278*'3a. Skor Data'!T466)," ")</f>
        <v xml:space="preserve"> </v>
      </c>
      <c r="G468" s="58" t="str">
        <f t="shared" si="23"/>
        <v xml:space="preserve"> </v>
      </c>
      <c r="H468" s="58" t="str">
        <f t="shared" si="24"/>
        <v xml:space="preserve"> </v>
      </c>
      <c r="I468" s="77" t="str">
        <f t="shared" si="22"/>
        <v xml:space="preserve"> </v>
      </c>
      <c r="J468" s="51" t="str">
        <f>IF(AND($G468&gt;0,$I468&gt;0.0000001,$C$6=1,$I$5&gt;0),$A468," ")</f>
        <v xml:space="preserve"> </v>
      </c>
      <c r="K468" s="51" t="str">
        <f>IF(AND($G468,$I468&gt;0.0000001,$C$6=1,$I$5&gt;0),"…………..."," ")</f>
        <v xml:space="preserve"> </v>
      </c>
    </row>
    <row r="469" spans="1:13" x14ac:dyDescent="0.2">
      <c r="A469" s="71">
        <v>460</v>
      </c>
      <c r="B469" s="39" t="str">
        <f>IF($C$6=1,'3. Input Data'!B475," ")</f>
        <v xml:space="preserve"> </v>
      </c>
      <c r="C469" s="39" t="str">
        <f>IF($C$6=1,'3. Input Data'!C475," ")</f>
        <v xml:space="preserve"> </v>
      </c>
      <c r="D469" s="58" t="str">
        <f>IF($C$6=1,'3a. Skor Data'!D467," ")</f>
        <v xml:space="preserve"> </v>
      </c>
      <c r="E469" s="58" t="str">
        <f>IF($C$6=1,(0.702*'3a. Skor Data'!F467)+'3a. Skor Data'!H467," ")</f>
        <v xml:space="preserve"> </v>
      </c>
      <c r="F469" s="58" t="str">
        <f>IF($C$6=1,(0.471*'3a. Skor Data'!J467)+(0.681*'3a. Skor Data'!L467)+(1*'3a. Skor Data'!N467)+(0.278*'3a. Skor Data'!T467)," ")</f>
        <v xml:space="preserve"> </v>
      </c>
      <c r="G469" s="58" t="str">
        <f t="shared" si="23"/>
        <v xml:space="preserve"> </v>
      </c>
      <c r="H469" s="58" t="str">
        <f t="shared" si="24"/>
        <v xml:space="preserve"> </v>
      </c>
      <c r="I469" s="77" t="str">
        <f t="shared" ref="I469:I532" si="25">IF(AND($C$6=1,$I$5&gt;0.0001),(G469/$G$3)*$I$5," ")</f>
        <v xml:space="preserve"> </v>
      </c>
      <c r="L469" s="51" t="str">
        <f>IF(AND($G469&gt;0,$I469&gt;0.0000001,$C$6=1,$I$5&gt;0),$A469," ")</f>
        <v xml:space="preserve"> </v>
      </c>
      <c r="M469" s="51" t="str">
        <f>IF(AND($G469,$I469&gt;0.0000001,$C$6=1,$I$5&gt;0),"…………..."," ")</f>
        <v xml:space="preserve"> </v>
      </c>
    </row>
    <row r="470" spans="1:13" x14ac:dyDescent="0.2">
      <c r="A470" s="71">
        <v>461</v>
      </c>
      <c r="B470" s="39" t="str">
        <f>IF($C$6=1,'3. Input Data'!B476," ")</f>
        <v xml:space="preserve"> </v>
      </c>
      <c r="C470" s="39" t="str">
        <f>IF($C$6=1,'3. Input Data'!C476," ")</f>
        <v xml:space="preserve"> </v>
      </c>
      <c r="D470" s="58" t="str">
        <f>IF($C$6=1,'3a. Skor Data'!D468," ")</f>
        <v xml:space="preserve"> </v>
      </c>
      <c r="E470" s="58" t="str">
        <f>IF($C$6=1,(0.702*'3a. Skor Data'!F468)+'3a. Skor Data'!H468," ")</f>
        <v xml:space="preserve"> </v>
      </c>
      <c r="F470" s="58" t="str">
        <f>IF($C$6=1,(0.471*'3a. Skor Data'!J468)+(0.681*'3a. Skor Data'!L468)+(1*'3a. Skor Data'!N468)+(0.278*'3a. Skor Data'!T468)," ")</f>
        <v xml:space="preserve"> </v>
      </c>
      <c r="G470" s="58" t="str">
        <f t="shared" si="23"/>
        <v xml:space="preserve"> </v>
      </c>
      <c r="H470" s="58" t="str">
        <f t="shared" si="24"/>
        <v xml:space="preserve"> </v>
      </c>
      <c r="I470" s="77" t="str">
        <f t="shared" si="25"/>
        <v xml:space="preserve"> </v>
      </c>
      <c r="J470" s="51" t="str">
        <f>IF(AND($G470&gt;0,$I470&gt;0.0000001,$C$6=1,$I$5&gt;0),$A470," ")</f>
        <v xml:space="preserve"> </v>
      </c>
      <c r="K470" s="51" t="str">
        <f>IF(AND($G470,$I470&gt;0.0000001,$C$6=1,$I$5&gt;0),"…………..."," ")</f>
        <v xml:space="preserve"> </v>
      </c>
    </row>
    <row r="471" spans="1:13" x14ac:dyDescent="0.2">
      <c r="A471" s="71">
        <v>462</v>
      </c>
      <c r="B471" s="39" t="str">
        <f>IF($C$6=1,'3. Input Data'!B477," ")</f>
        <v xml:space="preserve"> </v>
      </c>
      <c r="C471" s="39" t="str">
        <f>IF($C$6=1,'3. Input Data'!C477," ")</f>
        <v xml:space="preserve"> </v>
      </c>
      <c r="D471" s="58" t="str">
        <f>IF($C$6=1,'3a. Skor Data'!D469," ")</f>
        <v xml:space="preserve"> </v>
      </c>
      <c r="E471" s="58" t="str">
        <f>IF($C$6=1,(0.702*'3a. Skor Data'!F469)+'3a. Skor Data'!H469," ")</f>
        <v xml:space="preserve"> </v>
      </c>
      <c r="F471" s="58" t="str">
        <f>IF($C$6=1,(0.471*'3a. Skor Data'!J469)+(0.681*'3a. Skor Data'!L469)+(1*'3a. Skor Data'!N469)+(0.278*'3a. Skor Data'!T469)," ")</f>
        <v xml:space="preserve"> </v>
      </c>
      <c r="G471" s="58" t="str">
        <f t="shared" si="23"/>
        <v xml:space="preserve"> </v>
      </c>
      <c r="H471" s="58" t="str">
        <f t="shared" si="24"/>
        <v xml:space="preserve"> </v>
      </c>
      <c r="I471" s="77" t="str">
        <f t="shared" si="25"/>
        <v xml:space="preserve"> </v>
      </c>
      <c r="L471" s="51" t="str">
        <f>IF(AND($G471&gt;0,$I471&gt;0.0000001,$C$6=1,$I$5&gt;0),$A471," ")</f>
        <v xml:space="preserve"> </v>
      </c>
      <c r="M471" s="51" t="str">
        <f>IF(AND($G471,$I471&gt;0.0000001,$C$6=1,$I$5&gt;0),"…………..."," ")</f>
        <v xml:space="preserve"> </v>
      </c>
    </row>
    <row r="472" spans="1:13" x14ac:dyDescent="0.2">
      <c r="A472" s="71">
        <v>463</v>
      </c>
      <c r="B472" s="39" t="str">
        <f>IF($C$6=1,'3. Input Data'!B478," ")</f>
        <v xml:space="preserve"> </v>
      </c>
      <c r="C472" s="39" t="str">
        <f>IF($C$6=1,'3. Input Data'!C478," ")</f>
        <v xml:space="preserve"> </v>
      </c>
      <c r="D472" s="58" t="str">
        <f>IF($C$6=1,'3a. Skor Data'!D470," ")</f>
        <v xml:space="preserve"> </v>
      </c>
      <c r="E472" s="58" t="str">
        <f>IF($C$6=1,(0.702*'3a. Skor Data'!F470)+'3a. Skor Data'!H470," ")</f>
        <v xml:space="preserve"> </v>
      </c>
      <c r="F472" s="58" t="str">
        <f>IF($C$6=1,(0.471*'3a. Skor Data'!J470)+(0.681*'3a. Skor Data'!L470)+(1*'3a. Skor Data'!N470)+(0.278*'3a. Skor Data'!T470)," ")</f>
        <v xml:space="preserve"> </v>
      </c>
      <c r="G472" s="58" t="str">
        <f t="shared" si="23"/>
        <v xml:space="preserve"> </v>
      </c>
      <c r="H472" s="58" t="str">
        <f t="shared" si="24"/>
        <v xml:space="preserve"> </v>
      </c>
      <c r="I472" s="77" t="str">
        <f t="shared" si="25"/>
        <v xml:space="preserve"> </v>
      </c>
      <c r="J472" s="51" t="str">
        <f>IF(AND($G472&gt;0,$I472&gt;0.0000001,$C$6=1,$I$5&gt;0),$A472," ")</f>
        <v xml:space="preserve"> </v>
      </c>
      <c r="K472" s="51" t="str">
        <f>IF(AND($G472,$I472&gt;0.0000001,$C$6=1,$I$5&gt;0),"…………..."," ")</f>
        <v xml:space="preserve"> </v>
      </c>
    </row>
    <row r="473" spans="1:13" x14ac:dyDescent="0.2">
      <c r="A473" s="71">
        <v>464</v>
      </c>
      <c r="B473" s="39" t="str">
        <f>IF($C$6=1,'3. Input Data'!B479," ")</f>
        <v xml:space="preserve"> </v>
      </c>
      <c r="C473" s="39" t="str">
        <f>IF($C$6=1,'3. Input Data'!C479," ")</f>
        <v xml:space="preserve"> </v>
      </c>
      <c r="D473" s="58" t="str">
        <f>IF($C$6=1,'3a. Skor Data'!D471," ")</f>
        <v xml:space="preserve"> </v>
      </c>
      <c r="E473" s="58" t="str">
        <f>IF($C$6=1,(0.702*'3a. Skor Data'!F471)+'3a. Skor Data'!H471," ")</f>
        <v xml:space="preserve"> </v>
      </c>
      <c r="F473" s="58" t="str">
        <f>IF($C$6=1,(0.471*'3a. Skor Data'!J471)+(0.681*'3a. Skor Data'!L471)+(1*'3a. Skor Data'!N471)+(0.278*'3a. Skor Data'!T471)," ")</f>
        <v xml:space="preserve"> </v>
      </c>
      <c r="G473" s="58" t="str">
        <f t="shared" si="23"/>
        <v xml:space="preserve"> </v>
      </c>
      <c r="H473" s="58" t="str">
        <f t="shared" si="24"/>
        <v xml:space="preserve"> </v>
      </c>
      <c r="I473" s="77" t="str">
        <f t="shared" si="25"/>
        <v xml:space="preserve"> </v>
      </c>
      <c r="L473" s="51" t="str">
        <f>IF(AND($G473&gt;0,$I473&gt;0.0000001,$C$6=1,$I$5&gt;0),$A473," ")</f>
        <v xml:space="preserve"> </v>
      </c>
      <c r="M473" s="51" t="str">
        <f>IF(AND($G473,$I473&gt;0.0000001,$C$6=1,$I$5&gt;0),"…………..."," ")</f>
        <v xml:space="preserve"> </v>
      </c>
    </row>
    <row r="474" spans="1:13" x14ac:dyDescent="0.2">
      <c r="A474" s="71">
        <v>465</v>
      </c>
      <c r="B474" s="39" t="str">
        <f>IF($C$6=1,'3. Input Data'!B480," ")</f>
        <v xml:space="preserve"> </v>
      </c>
      <c r="C474" s="39" t="str">
        <f>IF($C$6=1,'3. Input Data'!C480," ")</f>
        <v xml:space="preserve"> </v>
      </c>
      <c r="D474" s="58" t="str">
        <f>IF($C$6=1,'3a. Skor Data'!D472," ")</f>
        <v xml:space="preserve"> </v>
      </c>
      <c r="E474" s="58" t="str">
        <f>IF($C$6=1,(0.702*'3a. Skor Data'!F472)+'3a. Skor Data'!H472," ")</f>
        <v xml:space="preserve"> </v>
      </c>
      <c r="F474" s="58" t="str">
        <f>IF($C$6=1,(0.471*'3a. Skor Data'!J472)+(0.681*'3a. Skor Data'!L472)+(1*'3a. Skor Data'!N472)+(0.278*'3a. Skor Data'!T472)," ")</f>
        <v xml:space="preserve"> </v>
      </c>
      <c r="G474" s="58" t="str">
        <f t="shared" si="23"/>
        <v xml:space="preserve"> </v>
      </c>
      <c r="H474" s="58" t="str">
        <f t="shared" si="24"/>
        <v xml:space="preserve"> </v>
      </c>
      <c r="I474" s="77" t="str">
        <f t="shared" si="25"/>
        <v xml:space="preserve"> </v>
      </c>
      <c r="J474" s="51" t="str">
        <f>IF(AND($G474&gt;0,$I474&gt;0.0000001,$C$6=1,$I$5&gt;0),$A474," ")</f>
        <v xml:space="preserve"> </v>
      </c>
      <c r="K474" s="51" t="str">
        <f>IF(AND($G474,$I474&gt;0.0000001,$C$6=1,$I$5&gt;0),"…………..."," ")</f>
        <v xml:space="preserve"> </v>
      </c>
    </row>
    <row r="475" spans="1:13" x14ac:dyDescent="0.2">
      <c r="A475" s="71">
        <v>466</v>
      </c>
      <c r="B475" s="39" t="str">
        <f>IF($C$6=1,'3. Input Data'!B481," ")</f>
        <v xml:space="preserve"> </v>
      </c>
      <c r="C475" s="39" t="str">
        <f>IF($C$6=1,'3. Input Data'!C481," ")</f>
        <v xml:space="preserve"> </v>
      </c>
      <c r="D475" s="58" t="str">
        <f>IF($C$6=1,'3a. Skor Data'!D473," ")</f>
        <v xml:space="preserve"> </v>
      </c>
      <c r="E475" s="58" t="str">
        <f>IF($C$6=1,(0.702*'3a. Skor Data'!F473)+'3a. Skor Data'!H473," ")</f>
        <v xml:space="preserve"> </v>
      </c>
      <c r="F475" s="58" t="str">
        <f>IF($C$6=1,(0.471*'3a. Skor Data'!J473)+(0.681*'3a. Skor Data'!L473)+(1*'3a. Skor Data'!N473)+(0.278*'3a. Skor Data'!T473)," ")</f>
        <v xml:space="preserve"> </v>
      </c>
      <c r="G475" s="58" t="str">
        <f t="shared" si="23"/>
        <v xml:space="preserve"> </v>
      </c>
      <c r="H475" s="58" t="str">
        <f t="shared" si="24"/>
        <v xml:space="preserve"> </v>
      </c>
      <c r="I475" s="77" t="str">
        <f t="shared" si="25"/>
        <v xml:space="preserve"> </v>
      </c>
      <c r="L475" s="51" t="str">
        <f>IF(AND($G475&gt;0,$I475&gt;0.0000001,$C$6=1,$I$5&gt;0),$A475," ")</f>
        <v xml:space="preserve"> </v>
      </c>
      <c r="M475" s="51" t="str">
        <f>IF(AND($G475,$I475&gt;0.0000001,$C$6=1,$I$5&gt;0),"…………..."," ")</f>
        <v xml:space="preserve"> </v>
      </c>
    </row>
    <row r="476" spans="1:13" x14ac:dyDescent="0.2">
      <c r="A476" s="71">
        <v>467</v>
      </c>
      <c r="B476" s="39" t="str">
        <f>IF($C$6=1,'3. Input Data'!B482," ")</f>
        <v xml:space="preserve"> </v>
      </c>
      <c r="C476" s="39" t="str">
        <f>IF($C$6=1,'3. Input Data'!C482," ")</f>
        <v xml:space="preserve"> </v>
      </c>
      <c r="D476" s="58" t="str">
        <f>IF($C$6=1,'3a. Skor Data'!D474," ")</f>
        <v xml:space="preserve"> </v>
      </c>
      <c r="E476" s="58" t="str">
        <f>IF($C$6=1,(0.702*'3a. Skor Data'!F474)+'3a. Skor Data'!H474," ")</f>
        <v xml:space="preserve"> </v>
      </c>
      <c r="F476" s="58" t="str">
        <f>IF($C$6=1,(0.471*'3a. Skor Data'!J474)+(0.681*'3a. Skor Data'!L474)+(1*'3a. Skor Data'!N474)+(0.278*'3a. Skor Data'!T474)," ")</f>
        <v xml:space="preserve"> </v>
      </c>
      <c r="G476" s="58" t="str">
        <f t="shared" si="23"/>
        <v xml:space="preserve"> </v>
      </c>
      <c r="H476" s="58" t="str">
        <f t="shared" si="24"/>
        <v xml:space="preserve"> </v>
      </c>
      <c r="I476" s="77" t="str">
        <f t="shared" si="25"/>
        <v xml:space="preserve"> </v>
      </c>
      <c r="J476" s="51" t="str">
        <f>IF(AND($G476&gt;0,$I476&gt;0.0000001,$C$6=1,$I$5&gt;0),$A476," ")</f>
        <v xml:space="preserve"> </v>
      </c>
      <c r="K476" s="51" t="str">
        <f>IF(AND($G476,$I476&gt;0.0000001,$C$6=1,$I$5&gt;0),"…………..."," ")</f>
        <v xml:space="preserve"> </v>
      </c>
    </row>
    <row r="477" spans="1:13" x14ac:dyDescent="0.2">
      <c r="A477" s="71">
        <v>468</v>
      </c>
      <c r="B477" s="39" t="str">
        <f>IF($C$6=1,'3. Input Data'!B483," ")</f>
        <v xml:space="preserve"> </v>
      </c>
      <c r="C477" s="39" t="str">
        <f>IF($C$6=1,'3. Input Data'!C483," ")</f>
        <v xml:space="preserve"> </v>
      </c>
      <c r="D477" s="58" t="str">
        <f>IF($C$6=1,'3a. Skor Data'!D475," ")</f>
        <v xml:space="preserve"> </v>
      </c>
      <c r="E477" s="58" t="str">
        <f>IF($C$6=1,(0.702*'3a. Skor Data'!F475)+'3a. Skor Data'!H475," ")</f>
        <v xml:space="preserve"> </v>
      </c>
      <c r="F477" s="58" t="str">
        <f>IF($C$6=1,(0.471*'3a. Skor Data'!J475)+(0.681*'3a. Skor Data'!L475)+(1*'3a. Skor Data'!N475)+(0.278*'3a. Skor Data'!T475)," ")</f>
        <v xml:space="preserve"> </v>
      </c>
      <c r="G477" s="58" t="str">
        <f t="shared" si="23"/>
        <v xml:space="preserve"> </v>
      </c>
      <c r="H477" s="58" t="str">
        <f t="shared" si="24"/>
        <v xml:space="preserve"> </v>
      </c>
      <c r="I477" s="77" t="str">
        <f t="shared" si="25"/>
        <v xml:space="preserve"> </v>
      </c>
      <c r="L477" s="51" t="str">
        <f>IF(AND($G477&gt;0,$I477&gt;0.0000001,$C$6=1,$I$5&gt;0),$A477," ")</f>
        <v xml:space="preserve"> </v>
      </c>
      <c r="M477" s="51" t="str">
        <f>IF(AND($G477,$I477&gt;0.0000001,$C$6=1,$I$5&gt;0),"…………..."," ")</f>
        <v xml:space="preserve"> </v>
      </c>
    </row>
    <row r="478" spans="1:13" x14ac:dyDescent="0.2">
      <c r="A478" s="71">
        <v>469</v>
      </c>
      <c r="B478" s="39" t="str">
        <f>IF($C$6=1,'3. Input Data'!B484," ")</f>
        <v xml:space="preserve"> </v>
      </c>
      <c r="C478" s="39" t="str">
        <f>IF($C$6=1,'3. Input Data'!C484," ")</f>
        <v xml:space="preserve"> </v>
      </c>
      <c r="D478" s="58" t="str">
        <f>IF($C$6=1,'3a. Skor Data'!D476," ")</f>
        <v xml:space="preserve"> </v>
      </c>
      <c r="E478" s="58" t="str">
        <f>IF($C$6=1,(0.702*'3a. Skor Data'!F476)+'3a. Skor Data'!H476," ")</f>
        <v xml:space="preserve"> </v>
      </c>
      <c r="F478" s="58" t="str">
        <f>IF($C$6=1,(0.471*'3a. Skor Data'!J476)+(0.681*'3a. Skor Data'!L476)+(1*'3a. Skor Data'!N476)+(0.278*'3a. Skor Data'!T476)," ")</f>
        <v xml:space="preserve"> </v>
      </c>
      <c r="G478" s="58" t="str">
        <f t="shared" si="23"/>
        <v xml:space="preserve"> </v>
      </c>
      <c r="H478" s="58" t="str">
        <f t="shared" si="24"/>
        <v xml:space="preserve"> </v>
      </c>
      <c r="I478" s="77" t="str">
        <f t="shared" si="25"/>
        <v xml:space="preserve"> </v>
      </c>
      <c r="J478" s="51" t="str">
        <f>IF(AND($G478&gt;0,$I478&gt;0.0000001,$C$6=1,$I$5&gt;0),$A478," ")</f>
        <v xml:space="preserve"> </v>
      </c>
      <c r="K478" s="51" t="str">
        <f>IF(AND($G478,$I478&gt;0.0000001,$C$6=1,$I$5&gt;0),"…………..."," ")</f>
        <v xml:space="preserve"> </v>
      </c>
    </row>
    <row r="479" spans="1:13" x14ac:dyDescent="0.2">
      <c r="A479" s="71">
        <v>470</v>
      </c>
      <c r="B479" s="39" t="str">
        <f>IF($C$6=1,'3. Input Data'!B485," ")</f>
        <v xml:space="preserve"> </v>
      </c>
      <c r="C479" s="39" t="str">
        <f>IF($C$6=1,'3. Input Data'!C485," ")</f>
        <v xml:space="preserve"> </v>
      </c>
      <c r="D479" s="58" t="str">
        <f>IF($C$6=1,'3a. Skor Data'!D477," ")</f>
        <v xml:space="preserve"> </v>
      </c>
      <c r="E479" s="58" t="str">
        <f>IF($C$6=1,(0.702*'3a. Skor Data'!F477)+'3a. Skor Data'!H477," ")</f>
        <v xml:space="preserve"> </v>
      </c>
      <c r="F479" s="58" t="str">
        <f>IF($C$6=1,(0.471*'3a. Skor Data'!J477)+(0.681*'3a. Skor Data'!L477)+(1*'3a. Skor Data'!N477)+(0.278*'3a. Skor Data'!T477)," ")</f>
        <v xml:space="preserve"> </v>
      </c>
      <c r="G479" s="58" t="str">
        <f t="shared" si="23"/>
        <v xml:space="preserve"> </v>
      </c>
      <c r="H479" s="58" t="str">
        <f t="shared" si="24"/>
        <v xml:space="preserve"> </v>
      </c>
      <c r="I479" s="77" t="str">
        <f t="shared" si="25"/>
        <v xml:space="preserve"> </v>
      </c>
      <c r="L479" s="51" t="str">
        <f>IF(AND($G479&gt;0,$I479&gt;0.0000001,$C$6=1,$I$5&gt;0),$A479," ")</f>
        <v xml:space="preserve"> </v>
      </c>
      <c r="M479" s="51" t="str">
        <f>IF(AND($G479,$I479&gt;0.0000001,$C$6=1,$I$5&gt;0),"…………..."," ")</f>
        <v xml:space="preserve"> </v>
      </c>
    </row>
    <row r="480" spans="1:13" x14ac:dyDescent="0.2">
      <c r="A480" s="71">
        <v>471</v>
      </c>
      <c r="B480" s="39" t="str">
        <f>IF($C$6=1,'3. Input Data'!B486," ")</f>
        <v xml:space="preserve"> </v>
      </c>
      <c r="C480" s="39" t="str">
        <f>IF($C$6=1,'3. Input Data'!C486," ")</f>
        <v xml:space="preserve"> </v>
      </c>
      <c r="D480" s="58" t="str">
        <f>IF($C$6=1,'3a. Skor Data'!D478," ")</f>
        <v xml:space="preserve"> </v>
      </c>
      <c r="E480" s="58" t="str">
        <f>IF($C$6=1,(0.702*'3a. Skor Data'!F478)+'3a. Skor Data'!H478," ")</f>
        <v xml:space="preserve"> </v>
      </c>
      <c r="F480" s="58" t="str">
        <f>IF($C$6=1,(0.471*'3a. Skor Data'!J478)+(0.681*'3a. Skor Data'!L478)+(1*'3a. Skor Data'!N478)+(0.278*'3a. Skor Data'!T478)," ")</f>
        <v xml:space="preserve"> </v>
      </c>
      <c r="G480" s="58" t="str">
        <f t="shared" si="23"/>
        <v xml:space="preserve"> </v>
      </c>
      <c r="H480" s="58" t="str">
        <f t="shared" si="24"/>
        <v xml:space="preserve"> </v>
      </c>
      <c r="I480" s="77" t="str">
        <f t="shared" si="25"/>
        <v xml:space="preserve"> </v>
      </c>
      <c r="J480" s="51" t="str">
        <f>IF(AND($G480&gt;0,$I480&gt;0.0000001,$C$6=1,$I$5&gt;0),$A480," ")</f>
        <v xml:space="preserve"> </v>
      </c>
      <c r="K480" s="51" t="str">
        <f>IF(AND($G480,$I480&gt;0.0000001,$C$6=1,$I$5&gt;0),"…………..."," ")</f>
        <v xml:space="preserve"> </v>
      </c>
    </row>
    <row r="481" spans="1:13" x14ac:dyDescent="0.2">
      <c r="A481" s="71">
        <v>472</v>
      </c>
      <c r="B481" s="39" t="str">
        <f>IF($C$6=1,'3. Input Data'!B487," ")</f>
        <v xml:space="preserve"> </v>
      </c>
      <c r="C481" s="39" t="str">
        <f>IF($C$6=1,'3. Input Data'!C487," ")</f>
        <v xml:space="preserve"> </v>
      </c>
      <c r="D481" s="58" t="str">
        <f>IF($C$6=1,'3a. Skor Data'!D479," ")</f>
        <v xml:space="preserve"> </v>
      </c>
      <c r="E481" s="58" t="str">
        <f>IF($C$6=1,(0.702*'3a. Skor Data'!F479)+'3a. Skor Data'!H479," ")</f>
        <v xml:space="preserve"> </v>
      </c>
      <c r="F481" s="58" t="str">
        <f>IF($C$6=1,(0.471*'3a. Skor Data'!J479)+(0.681*'3a. Skor Data'!L479)+(1*'3a. Skor Data'!N479)+(0.278*'3a. Skor Data'!T479)," ")</f>
        <v xml:space="preserve"> </v>
      </c>
      <c r="G481" s="58" t="str">
        <f t="shared" si="23"/>
        <v xml:space="preserve"> </v>
      </c>
      <c r="H481" s="58" t="str">
        <f t="shared" si="24"/>
        <v xml:space="preserve"> </v>
      </c>
      <c r="I481" s="77" t="str">
        <f t="shared" si="25"/>
        <v xml:space="preserve"> </v>
      </c>
      <c r="L481" s="51" t="str">
        <f>IF(AND($G481&gt;0,$I481&gt;0.0000001,$C$6=1,$I$5&gt;0),$A481," ")</f>
        <v xml:space="preserve"> </v>
      </c>
      <c r="M481" s="51" t="str">
        <f>IF(AND($G481,$I481&gt;0.0000001,$C$6=1,$I$5&gt;0),"…………..."," ")</f>
        <v xml:space="preserve"> </v>
      </c>
    </row>
    <row r="482" spans="1:13" x14ac:dyDescent="0.2">
      <c r="A482" s="71">
        <v>473</v>
      </c>
      <c r="B482" s="39" t="str">
        <f>IF($C$6=1,'3. Input Data'!B488," ")</f>
        <v xml:space="preserve"> </v>
      </c>
      <c r="C482" s="39" t="str">
        <f>IF($C$6=1,'3. Input Data'!C488," ")</f>
        <v xml:space="preserve"> </v>
      </c>
      <c r="D482" s="58" t="str">
        <f>IF($C$6=1,'3a. Skor Data'!D480," ")</f>
        <v xml:space="preserve"> </v>
      </c>
      <c r="E482" s="58" t="str">
        <f>IF($C$6=1,(0.702*'3a. Skor Data'!F480)+'3a. Skor Data'!H480," ")</f>
        <v xml:space="preserve"> </v>
      </c>
      <c r="F482" s="58" t="str">
        <f>IF($C$6=1,(0.471*'3a. Skor Data'!J480)+(0.681*'3a. Skor Data'!L480)+(1*'3a. Skor Data'!N480)+(0.278*'3a. Skor Data'!T480)," ")</f>
        <v xml:space="preserve"> </v>
      </c>
      <c r="G482" s="58" t="str">
        <f t="shared" si="23"/>
        <v xml:space="preserve"> </v>
      </c>
      <c r="H482" s="58" t="str">
        <f t="shared" si="24"/>
        <v xml:space="preserve"> </v>
      </c>
      <c r="I482" s="77" t="str">
        <f t="shared" si="25"/>
        <v xml:space="preserve"> </v>
      </c>
      <c r="J482" s="51" t="str">
        <f>IF(AND($G482&gt;0,$I482&gt;0.0000001,$C$6=1,$I$5&gt;0),$A482," ")</f>
        <v xml:space="preserve"> </v>
      </c>
      <c r="K482" s="51" t="str">
        <f>IF(AND($G482,$I482&gt;0.0000001,$C$6=1,$I$5&gt;0),"…………..."," ")</f>
        <v xml:space="preserve"> </v>
      </c>
    </row>
    <row r="483" spans="1:13" x14ac:dyDescent="0.2">
      <c r="A483" s="71">
        <v>474</v>
      </c>
      <c r="B483" s="39" t="str">
        <f>IF($C$6=1,'3. Input Data'!B489," ")</f>
        <v xml:space="preserve"> </v>
      </c>
      <c r="C483" s="39" t="str">
        <f>IF($C$6=1,'3. Input Data'!C489," ")</f>
        <v xml:space="preserve"> </v>
      </c>
      <c r="D483" s="58" t="str">
        <f>IF($C$6=1,'3a. Skor Data'!D481," ")</f>
        <v xml:space="preserve"> </v>
      </c>
      <c r="E483" s="58" t="str">
        <f>IF($C$6=1,(0.702*'3a. Skor Data'!F481)+'3a. Skor Data'!H481," ")</f>
        <v xml:space="preserve"> </v>
      </c>
      <c r="F483" s="58" t="str">
        <f>IF($C$6=1,(0.471*'3a. Skor Data'!J481)+(0.681*'3a. Skor Data'!L481)+(1*'3a. Skor Data'!N481)+(0.278*'3a. Skor Data'!T481)," ")</f>
        <v xml:space="preserve"> </v>
      </c>
      <c r="G483" s="58" t="str">
        <f t="shared" si="23"/>
        <v xml:space="preserve"> </v>
      </c>
      <c r="H483" s="58" t="str">
        <f t="shared" si="24"/>
        <v xml:space="preserve"> </v>
      </c>
      <c r="I483" s="77" t="str">
        <f t="shared" si="25"/>
        <v xml:space="preserve"> </v>
      </c>
      <c r="L483" s="51" t="str">
        <f>IF(AND($G483&gt;0,$I483&gt;0.0000001,$C$6=1,$I$5&gt;0),$A483," ")</f>
        <v xml:space="preserve"> </v>
      </c>
      <c r="M483" s="51" t="str">
        <f>IF(AND($G483,$I483&gt;0.0000001,$C$6=1,$I$5&gt;0),"…………..."," ")</f>
        <v xml:space="preserve"> </v>
      </c>
    </row>
    <row r="484" spans="1:13" x14ac:dyDescent="0.2">
      <c r="A484" s="71">
        <v>475</v>
      </c>
      <c r="B484" s="39" t="str">
        <f>IF($C$6=1,'3. Input Data'!B490," ")</f>
        <v xml:space="preserve"> </v>
      </c>
      <c r="C484" s="39" t="str">
        <f>IF($C$6=1,'3. Input Data'!C490," ")</f>
        <v xml:space="preserve"> </v>
      </c>
      <c r="D484" s="58" t="str">
        <f>IF($C$6=1,'3a. Skor Data'!D482," ")</f>
        <v xml:space="preserve"> </v>
      </c>
      <c r="E484" s="58" t="str">
        <f>IF($C$6=1,(0.702*'3a. Skor Data'!F482)+'3a. Skor Data'!H482," ")</f>
        <v xml:space="preserve"> </v>
      </c>
      <c r="F484" s="58" t="str">
        <f>IF($C$6=1,(0.471*'3a. Skor Data'!J482)+(0.681*'3a. Skor Data'!L482)+(1*'3a. Skor Data'!N482)+(0.278*'3a. Skor Data'!T482)," ")</f>
        <v xml:space="preserve"> </v>
      </c>
      <c r="G484" s="58" t="str">
        <f t="shared" si="23"/>
        <v xml:space="preserve"> </v>
      </c>
      <c r="H484" s="58" t="str">
        <f t="shared" si="24"/>
        <v xml:space="preserve"> </v>
      </c>
      <c r="I484" s="77" t="str">
        <f t="shared" si="25"/>
        <v xml:space="preserve"> </v>
      </c>
      <c r="J484" s="51" t="str">
        <f>IF(AND($G484&gt;0,$I484&gt;0.0000001,$C$6=1,$I$5&gt;0),$A484," ")</f>
        <v xml:space="preserve"> </v>
      </c>
      <c r="K484" s="51" t="str">
        <f>IF(AND($G484,$I484&gt;0.0000001,$C$6=1,$I$5&gt;0),"…………..."," ")</f>
        <v xml:space="preserve"> </v>
      </c>
    </row>
    <row r="485" spans="1:13" x14ac:dyDescent="0.2">
      <c r="A485" s="71">
        <v>476</v>
      </c>
      <c r="B485" s="39" t="str">
        <f>IF($C$6=1,'3. Input Data'!B491," ")</f>
        <v xml:space="preserve"> </v>
      </c>
      <c r="C485" s="39" t="str">
        <f>IF($C$6=1,'3. Input Data'!C491," ")</f>
        <v xml:space="preserve"> </v>
      </c>
      <c r="D485" s="58" t="str">
        <f>IF($C$6=1,'3a. Skor Data'!D483," ")</f>
        <v xml:space="preserve"> </v>
      </c>
      <c r="E485" s="58" t="str">
        <f>IF($C$6=1,(0.702*'3a. Skor Data'!F483)+'3a. Skor Data'!H483," ")</f>
        <v xml:space="preserve"> </v>
      </c>
      <c r="F485" s="58" t="str">
        <f>IF($C$6=1,(0.471*'3a. Skor Data'!J483)+(0.681*'3a. Skor Data'!L483)+(1*'3a. Skor Data'!N483)+(0.278*'3a. Skor Data'!T483)," ")</f>
        <v xml:space="preserve"> </v>
      </c>
      <c r="G485" s="58" t="str">
        <f t="shared" si="23"/>
        <v xml:space="preserve"> </v>
      </c>
      <c r="H485" s="58" t="str">
        <f t="shared" si="24"/>
        <v xml:space="preserve"> </v>
      </c>
      <c r="I485" s="77" t="str">
        <f t="shared" si="25"/>
        <v xml:space="preserve"> </v>
      </c>
      <c r="L485" s="51" t="str">
        <f>IF(AND($G485&gt;0,$I485&gt;0.0000001,$C$6=1,$I$5&gt;0),$A485," ")</f>
        <v xml:space="preserve"> </v>
      </c>
      <c r="M485" s="51" t="str">
        <f>IF(AND($G485,$I485&gt;0.0000001,$C$6=1,$I$5&gt;0),"…………..."," ")</f>
        <v xml:space="preserve"> </v>
      </c>
    </row>
    <row r="486" spans="1:13" x14ac:dyDescent="0.2">
      <c r="A486" s="71">
        <v>477</v>
      </c>
      <c r="B486" s="39" t="str">
        <f>IF($C$6=1,'3. Input Data'!B492," ")</f>
        <v xml:space="preserve"> </v>
      </c>
      <c r="C486" s="39" t="str">
        <f>IF($C$6=1,'3. Input Data'!C492," ")</f>
        <v xml:space="preserve"> </v>
      </c>
      <c r="D486" s="58" t="str">
        <f>IF($C$6=1,'3a. Skor Data'!D484," ")</f>
        <v xml:space="preserve"> </v>
      </c>
      <c r="E486" s="58" t="str">
        <f>IF($C$6=1,(0.702*'3a. Skor Data'!F484)+'3a. Skor Data'!H484," ")</f>
        <v xml:space="preserve"> </v>
      </c>
      <c r="F486" s="58" t="str">
        <f>IF($C$6=1,(0.471*'3a. Skor Data'!J484)+(0.681*'3a. Skor Data'!L484)+(1*'3a. Skor Data'!N484)+(0.278*'3a. Skor Data'!T484)," ")</f>
        <v xml:space="preserve"> </v>
      </c>
      <c r="G486" s="58" t="str">
        <f t="shared" si="23"/>
        <v xml:space="preserve"> </v>
      </c>
      <c r="H486" s="58" t="str">
        <f t="shared" si="24"/>
        <v xml:space="preserve"> </v>
      </c>
      <c r="I486" s="77" t="str">
        <f t="shared" si="25"/>
        <v xml:space="preserve"> </v>
      </c>
      <c r="J486" s="51" t="str">
        <f>IF(AND($G486&gt;0,$I486&gt;0.0000001,$C$6=1,$I$5&gt;0),$A486," ")</f>
        <v xml:space="preserve"> </v>
      </c>
      <c r="K486" s="51" t="str">
        <f>IF(AND($G486,$I486&gt;0.0000001,$C$6=1,$I$5&gt;0),"…………..."," ")</f>
        <v xml:space="preserve"> </v>
      </c>
    </row>
    <row r="487" spans="1:13" x14ac:dyDescent="0.2">
      <c r="A487" s="71">
        <v>478</v>
      </c>
      <c r="B487" s="39" t="str">
        <f>IF($C$6=1,'3. Input Data'!B493," ")</f>
        <v xml:space="preserve"> </v>
      </c>
      <c r="C487" s="39" t="str">
        <f>IF($C$6=1,'3. Input Data'!C493," ")</f>
        <v xml:space="preserve"> </v>
      </c>
      <c r="D487" s="58" t="str">
        <f>IF($C$6=1,'3a. Skor Data'!D485," ")</f>
        <v xml:space="preserve"> </v>
      </c>
      <c r="E487" s="58" t="str">
        <f>IF($C$6=1,(0.702*'3a. Skor Data'!F485)+'3a. Skor Data'!H485," ")</f>
        <v xml:space="preserve"> </v>
      </c>
      <c r="F487" s="58" t="str">
        <f>IF($C$6=1,(0.471*'3a. Skor Data'!J485)+(0.681*'3a. Skor Data'!L485)+(1*'3a. Skor Data'!N485)+(0.278*'3a. Skor Data'!T485)," ")</f>
        <v xml:space="preserve"> </v>
      </c>
      <c r="G487" s="58" t="str">
        <f t="shared" si="23"/>
        <v xml:space="preserve"> </v>
      </c>
      <c r="H487" s="58" t="str">
        <f t="shared" si="24"/>
        <v xml:space="preserve"> </v>
      </c>
      <c r="I487" s="77" t="str">
        <f t="shared" si="25"/>
        <v xml:space="preserve"> </v>
      </c>
      <c r="L487" s="51" t="str">
        <f>IF(AND($G487&gt;0,$I487&gt;0.0000001,$C$6=1,$I$5&gt;0),$A487," ")</f>
        <v xml:space="preserve"> </v>
      </c>
      <c r="M487" s="51" t="str">
        <f>IF(AND($G487,$I487&gt;0.0000001,$C$6=1,$I$5&gt;0),"…………..."," ")</f>
        <v xml:space="preserve"> </v>
      </c>
    </row>
    <row r="488" spans="1:13" x14ac:dyDescent="0.2">
      <c r="A488" s="71">
        <v>479</v>
      </c>
      <c r="B488" s="39" t="str">
        <f>IF($C$6=1,'3. Input Data'!B494," ")</f>
        <v xml:space="preserve"> </v>
      </c>
      <c r="C488" s="39" t="str">
        <f>IF($C$6=1,'3. Input Data'!C494," ")</f>
        <v xml:space="preserve"> </v>
      </c>
      <c r="D488" s="58" t="str">
        <f>IF($C$6=1,'3a. Skor Data'!D486," ")</f>
        <v xml:space="preserve"> </v>
      </c>
      <c r="E488" s="58" t="str">
        <f>IF($C$6=1,(0.702*'3a. Skor Data'!F486)+'3a. Skor Data'!H486," ")</f>
        <v xml:space="preserve"> </v>
      </c>
      <c r="F488" s="58" t="str">
        <f>IF($C$6=1,(0.471*'3a. Skor Data'!J486)+(0.681*'3a. Skor Data'!L486)+(1*'3a. Skor Data'!N486)+(0.278*'3a. Skor Data'!T486)," ")</f>
        <v xml:space="preserve"> </v>
      </c>
      <c r="G488" s="58" t="str">
        <f t="shared" si="23"/>
        <v xml:space="preserve"> </v>
      </c>
      <c r="H488" s="58" t="str">
        <f t="shared" si="24"/>
        <v xml:space="preserve"> </v>
      </c>
      <c r="I488" s="77" t="str">
        <f t="shared" si="25"/>
        <v xml:space="preserve"> </v>
      </c>
      <c r="J488" s="51" t="str">
        <f>IF(AND($G488&gt;0,$I488&gt;0.0000001,$C$6=1,$I$5&gt;0),$A488," ")</f>
        <v xml:space="preserve"> </v>
      </c>
      <c r="K488" s="51" t="str">
        <f>IF(AND($G488,$I488&gt;0.0000001,$C$6=1,$I$5&gt;0),"…………..."," ")</f>
        <v xml:space="preserve"> </v>
      </c>
    </row>
    <row r="489" spans="1:13" x14ac:dyDescent="0.2">
      <c r="A489" s="71">
        <v>480</v>
      </c>
      <c r="B489" s="39" t="str">
        <f>IF($C$6=1,'3. Input Data'!B495," ")</f>
        <v xml:space="preserve"> </v>
      </c>
      <c r="C489" s="39" t="str">
        <f>IF($C$6=1,'3. Input Data'!C495," ")</f>
        <v xml:space="preserve"> </v>
      </c>
      <c r="D489" s="58" t="str">
        <f>IF($C$6=1,'3a. Skor Data'!D487," ")</f>
        <v xml:space="preserve"> </v>
      </c>
      <c r="E489" s="58" t="str">
        <f>IF($C$6=1,(0.702*'3a. Skor Data'!F487)+'3a. Skor Data'!H487," ")</f>
        <v xml:space="preserve"> </v>
      </c>
      <c r="F489" s="58" t="str">
        <f>IF($C$6=1,(0.471*'3a. Skor Data'!J487)+(0.681*'3a. Skor Data'!L487)+(1*'3a. Skor Data'!N487)+(0.278*'3a. Skor Data'!T487)," ")</f>
        <v xml:space="preserve"> </v>
      </c>
      <c r="G489" s="58" t="str">
        <f t="shared" si="23"/>
        <v xml:space="preserve"> </v>
      </c>
      <c r="H489" s="58" t="str">
        <f t="shared" si="24"/>
        <v xml:space="preserve"> </v>
      </c>
      <c r="I489" s="77" t="str">
        <f t="shared" si="25"/>
        <v xml:space="preserve"> </v>
      </c>
      <c r="L489" s="51" t="str">
        <f>IF(AND($G489&gt;0,$I489&gt;0.0000001,$C$6=1,$I$5&gt;0),$A489," ")</f>
        <v xml:space="preserve"> </v>
      </c>
      <c r="M489" s="51" t="str">
        <f>IF(AND($G489,$I489&gt;0.0000001,$C$6=1,$I$5&gt;0),"…………..."," ")</f>
        <v xml:space="preserve"> </v>
      </c>
    </row>
    <row r="490" spans="1:13" x14ac:dyDescent="0.2">
      <c r="A490" s="71">
        <v>481</v>
      </c>
      <c r="B490" s="39" t="str">
        <f>IF($C$6=1,'3. Input Data'!B496," ")</f>
        <v xml:space="preserve"> </v>
      </c>
      <c r="C490" s="39" t="str">
        <f>IF($C$6=1,'3. Input Data'!C496," ")</f>
        <v xml:space="preserve"> </v>
      </c>
      <c r="D490" s="58" t="str">
        <f>IF($C$6=1,'3a. Skor Data'!D488," ")</f>
        <v xml:space="preserve"> </v>
      </c>
      <c r="E490" s="58" t="str">
        <f>IF($C$6=1,(0.702*'3a. Skor Data'!F488)+'3a. Skor Data'!H488," ")</f>
        <v xml:space="preserve"> </v>
      </c>
      <c r="F490" s="58" t="str">
        <f>IF($C$6=1,(0.471*'3a. Skor Data'!J488)+(0.681*'3a. Skor Data'!L488)+(1*'3a. Skor Data'!N488)+(0.278*'3a. Skor Data'!T488)," ")</f>
        <v xml:space="preserve"> </v>
      </c>
      <c r="G490" s="58" t="str">
        <f t="shared" si="23"/>
        <v xml:space="preserve"> </v>
      </c>
      <c r="H490" s="58" t="str">
        <f t="shared" si="24"/>
        <v xml:space="preserve"> </v>
      </c>
      <c r="I490" s="77" t="str">
        <f t="shared" si="25"/>
        <v xml:space="preserve"> </v>
      </c>
      <c r="J490" s="51" t="str">
        <f>IF(AND($G490&gt;0,$I490&gt;0.0000001,$C$6=1,$I$5&gt;0),$A490," ")</f>
        <v xml:space="preserve"> </v>
      </c>
      <c r="K490" s="51" t="str">
        <f>IF(AND($G490,$I490&gt;0.0000001,$C$6=1,$I$5&gt;0),"…………..."," ")</f>
        <v xml:space="preserve"> </v>
      </c>
    </row>
    <row r="491" spans="1:13" x14ac:dyDescent="0.2">
      <c r="A491" s="71">
        <v>482</v>
      </c>
      <c r="B491" s="39" t="str">
        <f>IF($C$6=1,'3. Input Data'!B497," ")</f>
        <v xml:space="preserve"> </v>
      </c>
      <c r="C491" s="39" t="str">
        <f>IF($C$6=1,'3. Input Data'!C497," ")</f>
        <v xml:space="preserve"> </v>
      </c>
      <c r="D491" s="58" t="str">
        <f>IF($C$6=1,'3a. Skor Data'!D489," ")</f>
        <v xml:space="preserve"> </v>
      </c>
      <c r="E491" s="58" t="str">
        <f>IF($C$6=1,(0.702*'3a. Skor Data'!F489)+'3a. Skor Data'!H489," ")</f>
        <v xml:space="preserve"> </v>
      </c>
      <c r="F491" s="58" t="str">
        <f>IF($C$6=1,(0.471*'3a. Skor Data'!J489)+(0.681*'3a. Skor Data'!L489)+(1*'3a. Skor Data'!N489)+(0.278*'3a. Skor Data'!T489)," ")</f>
        <v xml:space="preserve"> </v>
      </c>
      <c r="G491" s="58" t="str">
        <f t="shared" si="23"/>
        <v xml:space="preserve"> </v>
      </c>
      <c r="H491" s="58" t="str">
        <f t="shared" si="24"/>
        <v xml:space="preserve"> </v>
      </c>
      <c r="I491" s="77" t="str">
        <f t="shared" si="25"/>
        <v xml:space="preserve"> </v>
      </c>
      <c r="L491" s="51" t="str">
        <f>IF(AND($G491&gt;0,$I491&gt;0.0000001,$C$6=1,$I$5&gt;0),$A491," ")</f>
        <v xml:space="preserve"> </v>
      </c>
      <c r="M491" s="51" t="str">
        <f>IF(AND($G491,$I491&gt;0.0000001,$C$6=1,$I$5&gt;0),"…………..."," ")</f>
        <v xml:space="preserve"> </v>
      </c>
    </row>
    <row r="492" spans="1:13" x14ac:dyDescent="0.2">
      <c r="A492" s="71">
        <v>483</v>
      </c>
      <c r="B492" s="39" t="str">
        <f>IF($C$6=1,'3. Input Data'!B498," ")</f>
        <v xml:space="preserve"> </v>
      </c>
      <c r="C492" s="39" t="str">
        <f>IF($C$6=1,'3. Input Data'!C498," ")</f>
        <v xml:space="preserve"> </v>
      </c>
      <c r="D492" s="58" t="str">
        <f>IF($C$6=1,'3a. Skor Data'!D490," ")</f>
        <v xml:space="preserve"> </v>
      </c>
      <c r="E492" s="58" t="str">
        <f>IF($C$6=1,(0.702*'3a. Skor Data'!F490)+'3a. Skor Data'!H490," ")</f>
        <v xml:space="preserve"> </v>
      </c>
      <c r="F492" s="58" t="str">
        <f>IF($C$6=1,(0.471*'3a. Skor Data'!J490)+(0.681*'3a. Skor Data'!L490)+(1*'3a. Skor Data'!N490)+(0.278*'3a. Skor Data'!T490)," ")</f>
        <v xml:space="preserve"> </v>
      </c>
      <c r="G492" s="58" t="str">
        <f t="shared" si="23"/>
        <v xml:space="preserve"> </v>
      </c>
      <c r="H492" s="58" t="str">
        <f t="shared" si="24"/>
        <v xml:space="preserve"> </v>
      </c>
      <c r="I492" s="77" t="str">
        <f t="shared" si="25"/>
        <v xml:space="preserve"> </v>
      </c>
      <c r="J492" s="51" t="str">
        <f>IF(AND($G492&gt;0,$I492&gt;0.0000001,$C$6=1,$I$5&gt;0),$A492," ")</f>
        <v xml:space="preserve"> </v>
      </c>
      <c r="K492" s="51" t="str">
        <f>IF(AND($G492,$I492&gt;0.0000001,$C$6=1,$I$5&gt;0),"…………..."," ")</f>
        <v xml:space="preserve"> </v>
      </c>
    </row>
    <row r="493" spans="1:13" x14ac:dyDescent="0.2">
      <c r="A493" s="71">
        <v>484</v>
      </c>
      <c r="B493" s="39" t="str">
        <f>IF($C$6=1,'3. Input Data'!B499," ")</f>
        <v xml:space="preserve"> </v>
      </c>
      <c r="C493" s="39" t="str">
        <f>IF($C$6=1,'3. Input Data'!C499," ")</f>
        <v xml:space="preserve"> </v>
      </c>
      <c r="D493" s="58" t="str">
        <f>IF($C$6=1,'3a. Skor Data'!D491," ")</f>
        <v xml:space="preserve"> </v>
      </c>
      <c r="E493" s="58" t="str">
        <f>IF($C$6=1,(0.702*'3a. Skor Data'!F491)+'3a. Skor Data'!H491," ")</f>
        <v xml:space="preserve"> </v>
      </c>
      <c r="F493" s="58" t="str">
        <f>IF($C$6=1,(0.471*'3a. Skor Data'!J491)+(0.681*'3a. Skor Data'!L491)+(1*'3a. Skor Data'!N491)+(0.278*'3a. Skor Data'!T491)," ")</f>
        <v xml:space="preserve"> </v>
      </c>
      <c r="G493" s="58" t="str">
        <f t="shared" si="23"/>
        <v xml:space="preserve"> </v>
      </c>
      <c r="H493" s="58" t="str">
        <f t="shared" si="24"/>
        <v xml:space="preserve"> </v>
      </c>
      <c r="I493" s="77" t="str">
        <f t="shared" si="25"/>
        <v xml:space="preserve"> </v>
      </c>
      <c r="L493" s="51" t="str">
        <f>IF(AND($G493&gt;0,$I493&gt;0.0000001,$C$6=1,$I$5&gt;0),$A493," ")</f>
        <v xml:space="preserve"> </v>
      </c>
      <c r="M493" s="51" t="str">
        <f>IF(AND($G493,$I493&gt;0.0000001,$C$6=1,$I$5&gt;0),"…………..."," ")</f>
        <v xml:space="preserve"> </v>
      </c>
    </row>
    <row r="494" spans="1:13" x14ac:dyDescent="0.2">
      <c r="A494" s="71">
        <v>485</v>
      </c>
      <c r="B494" s="39" t="str">
        <f>IF($C$6=1,'3. Input Data'!B500," ")</f>
        <v xml:space="preserve"> </v>
      </c>
      <c r="C494" s="39" t="str">
        <f>IF($C$6=1,'3. Input Data'!C500," ")</f>
        <v xml:space="preserve"> </v>
      </c>
      <c r="D494" s="58" t="str">
        <f>IF($C$6=1,'3a. Skor Data'!D492," ")</f>
        <v xml:space="preserve"> </v>
      </c>
      <c r="E494" s="58" t="str">
        <f>IF($C$6=1,(0.702*'3a. Skor Data'!F492)+'3a. Skor Data'!H492," ")</f>
        <v xml:space="preserve"> </v>
      </c>
      <c r="F494" s="58" t="str">
        <f>IF($C$6=1,(0.471*'3a. Skor Data'!J492)+(0.681*'3a. Skor Data'!L492)+(1*'3a. Skor Data'!N492)+(0.278*'3a. Skor Data'!T492)," ")</f>
        <v xml:space="preserve"> </v>
      </c>
      <c r="G494" s="58" t="str">
        <f t="shared" si="23"/>
        <v xml:space="preserve"> </v>
      </c>
      <c r="H494" s="58" t="str">
        <f t="shared" si="24"/>
        <v xml:space="preserve"> </v>
      </c>
      <c r="I494" s="77" t="str">
        <f t="shared" si="25"/>
        <v xml:space="preserve"> </v>
      </c>
      <c r="J494" s="51" t="str">
        <f>IF(AND($G494&gt;0,$I494&gt;0.0000001,$C$6=1,$I$5&gt;0),$A494," ")</f>
        <v xml:space="preserve"> </v>
      </c>
      <c r="K494" s="51" t="str">
        <f>IF(AND($G494,$I494&gt;0.0000001,$C$6=1,$I$5&gt;0),"…………..."," ")</f>
        <v xml:space="preserve"> </v>
      </c>
    </row>
    <row r="495" spans="1:13" x14ac:dyDescent="0.2">
      <c r="A495" s="71">
        <v>486</v>
      </c>
      <c r="B495" s="39" t="str">
        <f>IF($C$6=1,'3. Input Data'!B501," ")</f>
        <v xml:space="preserve"> </v>
      </c>
      <c r="C495" s="39" t="str">
        <f>IF($C$6=1,'3. Input Data'!C501," ")</f>
        <v xml:space="preserve"> </v>
      </c>
      <c r="D495" s="58" t="str">
        <f>IF($C$6=1,'3a. Skor Data'!D493," ")</f>
        <v xml:space="preserve"> </v>
      </c>
      <c r="E495" s="58" t="str">
        <f>IF($C$6=1,(0.702*'3a. Skor Data'!F493)+'3a. Skor Data'!H493," ")</f>
        <v xml:space="preserve"> </v>
      </c>
      <c r="F495" s="58" t="str">
        <f>IF($C$6=1,(0.471*'3a. Skor Data'!J493)+(0.681*'3a. Skor Data'!L493)+(1*'3a. Skor Data'!N493)+(0.278*'3a. Skor Data'!T493)," ")</f>
        <v xml:space="preserve"> </v>
      </c>
      <c r="G495" s="58" t="str">
        <f t="shared" si="23"/>
        <v xml:space="preserve"> </v>
      </c>
      <c r="H495" s="58" t="str">
        <f t="shared" si="24"/>
        <v xml:space="preserve"> </v>
      </c>
      <c r="I495" s="77" t="str">
        <f t="shared" si="25"/>
        <v xml:space="preserve"> </v>
      </c>
      <c r="L495" s="51" t="str">
        <f>IF(AND($G495&gt;0,$I495&gt;0.0000001,$C$6=1,$I$5&gt;0),$A495," ")</f>
        <v xml:space="preserve"> </v>
      </c>
      <c r="M495" s="51" t="str">
        <f>IF(AND($G495,$I495&gt;0.0000001,$C$6=1,$I$5&gt;0),"…………..."," ")</f>
        <v xml:space="preserve"> </v>
      </c>
    </row>
    <row r="496" spans="1:13" x14ac:dyDescent="0.2">
      <c r="A496" s="71">
        <v>487</v>
      </c>
      <c r="B496" s="39" t="str">
        <f>IF($C$6=1,'3. Input Data'!B502," ")</f>
        <v xml:space="preserve"> </v>
      </c>
      <c r="C496" s="39" t="str">
        <f>IF($C$6=1,'3. Input Data'!C502," ")</f>
        <v xml:space="preserve"> </v>
      </c>
      <c r="D496" s="58" t="str">
        <f>IF($C$6=1,'3a. Skor Data'!D494," ")</f>
        <v xml:space="preserve"> </v>
      </c>
      <c r="E496" s="58" t="str">
        <f>IF($C$6=1,(0.702*'3a. Skor Data'!F494)+'3a. Skor Data'!H494," ")</f>
        <v xml:space="preserve"> </v>
      </c>
      <c r="F496" s="58" t="str">
        <f>IF($C$6=1,(0.471*'3a. Skor Data'!J494)+(0.681*'3a. Skor Data'!L494)+(1*'3a. Skor Data'!N494)+(0.278*'3a. Skor Data'!T494)," ")</f>
        <v xml:space="preserve"> </v>
      </c>
      <c r="G496" s="58" t="str">
        <f t="shared" si="23"/>
        <v xml:space="preserve"> </v>
      </c>
      <c r="H496" s="58" t="str">
        <f t="shared" si="24"/>
        <v xml:space="preserve"> </v>
      </c>
      <c r="I496" s="77" t="str">
        <f t="shared" si="25"/>
        <v xml:space="preserve"> </v>
      </c>
      <c r="J496" s="51" t="str">
        <f>IF(AND($G496&gt;0,$I496&gt;0.0000001,$C$6=1,$I$5&gt;0),$A496," ")</f>
        <v xml:space="preserve"> </v>
      </c>
      <c r="K496" s="51" t="str">
        <f>IF(AND($G496,$I496&gt;0.0000001,$C$6=1,$I$5&gt;0),"…………..."," ")</f>
        <v xml:space="preserve"> </v>
      </c>
    </row>
    <row r="497" spans="1:13" x14ac:dyDescent="0.2">
      <c r="A497" s="71">
        <v>488</v>
      </c>
      <c r="B497" s="39" t="str">
        <f>IF($C$6=1,'3. Input Data'!B503," ")</f>
        <v xml:space="preserve"> </v>
      </c>
      <c r="C497" s="39" t="str">
        <f>IF($C$6=1,'3. Input Data'!C503," ")</f>
        <v xml:space="preserve"> </v>
      </c>
      <c r="D497" s="58" t="str">
        <f>IF($C$6=1,'3a. Skor Data'!D495," ")</f>
        <v xml:space="preserve"> </v>
      </c>
      <c r="E497" s="58" t="str">
        <f>IF($C$6=1,(0.702*'3a. Skor Data'!F495)+'3a. Skor Data'!H495," ")</f>
        <v xml:space="preserve"> </v>
      </c>
      <c r="F497" s="58" t="str">
        <f>IF($C$6=1,(0.471*'3a. Skor Data'!J495)+(0.681*'3a. Skor Data'!L495)+(1*'3a. Skor Data'!N495)+(0.278*'3a. Skor Data'!T495)," ")</f>
        <v xml:space="preserve"> </v>
      </c>
      <c r="G497" s="58" t="str">
        <f t="shared" si="23"/>
        <v xml:space="preserve"> </v>
      </c>
      <c r="H497" s="58" t="str">
        <f t="shared" si="24"/>
        <v xml:space="preserve"> </v>
      </c>
      <c r="I497" s="77" t="str">
        <f t="shared" si="25"/>
        <v xml:space="preserve"> </v>
      </c>
      <c r="L497" s="51" t="str">
        <f>IF(AND($G497&gt;0,$I497&gt;0.0000001,$C$6=1,$I$5&gt;0),$A497," ")</f>
        <v xml:space="preserve"> </v>
      </c>
      <c r="M497" s="51" t="str">
        <f>IF(AND($G497,$I497&gt;0.0000001,$C$6=1,$I$5&gt;0),"…………..."," ")</f>
        <v xml:space="preserve"> </v>
      </c>
    </row>
    <row r="498" spans="1:13" x14ac:dyDescent="0.2">
      <c r="A498" s="71">
        <v>489</v>
      </c>
      <c r="B498" s="39" t="str">
        <f>IF($C$6=1,'3. Input Data'!B504," ")</f>
        <v xml:space="preserve"> </v>
      </c>
      <c r="C498" s="39" t="str">
        <f>IF($C$6=1,'3. Input Data'!C504," ")</f>
        <v xml:space="preserve"> </v>
      </c>
      <c r="D498" s="58" t="str">
        <f>IF($C$6=1,'3a. Skor Data'!D496," ")</f>
        <v xml:space="preserve"> </v>
      </c>
      <c r="E498" s="58" t="str">
        <f>IF($C$6=1,(0.702*'3a. Skor Data'!F496)+'3a. Skor Data'!H496," ")</f>
        <v xml:space="preserve"> </v>
      </c>
      <c r="F498" s="58" t="str">
        <f>IF($C$6=1,(0.471*'3a. Skor Data'!J496)+(0.681*'3a. Skor Data'!L496)+(1*'3a. Skor Data'!N496)+(0.278*'3a. Skor Data'!T496)," ")</f>
        <v xml:space="preserve"> </v>
      </c>
      <c r="G498" s="58" t="str">
        <f t="shared" si="23"/>
        <v xml:space="preserve"> </v>
      </c>
      <c r="H498" s="58" t="str">
        <f t="shared" si="24"/>
        <v xml:space="preserve"> </v>
      </c>
      <c r="I498" s="77" t="str">
        <f t="shared" si="25"/>
        <v xml:space="preserve"> </v>
      </c>
      <c r="J498" s="51" t="str">
        <f>IF(AND($G498&gt;0,$I498&gt;0.0000001,$C$6=1,$I$5&gt;0),$A498," ")</f>
        <v xml:space="preserve"> </v>
      </c>
      <c r="K498" s="51" t="str">
        <f>IF(AND($G498,$I498&gt;0.0000001,$C$6=1,$I$5&gt;0),"…………..."," ")</f>
        <v xml:space="preserve"> </v>
      </c>
    </row>
    <row r="499" spans="1:13" x14ac:dyDescent="0.2">
      <c r="A499" s="71">
        <v>490</v>
      </c>
      <c r="B499" s="39" t="str">
        <f>IF($C$6=1,'3. Input Data'!B505," ")</f>
        <v xml:space="preserve"> </v>
      </c>
      <c r="C499" s="39" t="str">
        <f>IF($C$6=1,'3. Input Data'!C505," ")</f>
        <v xml:space="preserve"> </v>
      </c>
      <c r="D499" s="58" t="str">
        <f>IF($C$6=1,'3a. Skor Data'!D497," ")</f>
        <v xml:space="preserve"> </v>
      </c>
      <c r="E499" s="58" t="str">
        <f>IF($C$6=1,(0.702*'3a. Skor Data'!F497)+'3a. Skor Data'!H497," ")</f>
        <v xml:space="preserve"> </v>
      </c>
      <c r="F499" s="58" t="str">
        <f>IF($C$6=1,(0.471*'3a. Skor Data'!J497)+(0.681*'3a. Skor Data'!L497)+(1*'3a. Skor Data'!N497)+(0.278*'3a. Skor Data'!T497)," ")</f>
        <v xml:space="preserve"> </v>
      </c>
      <c r="G499" s="58" t="str">
        <f t="shared" si="23"/>
        <v xml:space="preserve"> </v>
      </c>
      <c r="H499" s="58" t="str">
        <f t="shared" si="24"/>
        <v xml:space="preserve"> </v>
      </c>
      <c r="I499" s="77" t="str">
        <f t="shared" si="25"/>
        <v xml:space="preserve"> </v>
      </c>
      <c r="L499" s="51" t="str">
        <f>IF(AND($G499&gt;0,$I499&gt;0.0000001,$C$6=1,$I$5&gt;0),$A499," ")</f>
        <v xml:space="preserve"> </v>
      </c>
      <c r="M499" s="51" t="str">
        <f>IF(AND($G499,$I499&gt;0.0000001,$C$6=1,$I$5&gt;0),"…………..."," ")</f>
        <v xml:space="preserve"> </v>
      </c>
    </row>
    <row r="500" spans="1:13" x14ac:dyDescent="0.2">
      <c r="A500" s="71">
        <v>491</v>
      </c>
      <c r="B500" s="39" t="str">
        <f>IF($C$6=1,'3. Input Data'!B506," ")</f>
        <v xml:space="preserve"> </v>
      </c>
      <c r="C500" s="39" t="str">
        <f>IF($C$6=1,'3. Input Data'!C506," ")</f>
        <v xml:space="preserve"> </v>
      </c>
      <c r="D500" s="58" t="str">
        <f>IF($C$6=1,'3a. Skor Data'!D498," ")</f>
        <v xml:space="preserve"> </v>
      </c>
      <c r="E500" s="58" t="str">
        <f>IF($C$6=1,(0.702*'3a. Skor Data'!F498)+'3a. Skor Data'!H498," ")</f>
        <v xml:space="preserve"> </v>
      </c>
      <c r="F500" s="58" t="str">
        <f>IF($C$6=1,(0.471*'3a. Skor Data'!J498)+(0.681*'3a. Skor Data'!L498)+(1*'3a. Skor Data'!N498)+(0.278*'3a. Skor Data'!T498)," ")</f>
        <v xml:space="preserve"> </v>
      </c>
      <c r="G500" s="58" t="str">
        <f t="shared" si="23"/>
        <v xml:space="preserve"> </v>
      </c>
      <c r="H500" s="58" t="str">
        <f t="shared" si="24"/>
        <v xml:space="preserve"> </v>
      </c>
      <c r="I500" s="77" t="str">
        <f t="shared" si="25"/>
        <v xml:space="preserve"> </v>
      </c>
      <c r="J500" s="51" t="str">
        <f>IF(AND($G500&gt;0,$I500&gt;0.0000001,$C$6=1,$I$5&gt;0),$A500," ")</f>
        <v xml:space="preserve"> </v>
      </c>
      <c r="K500" s="51" t="str">
        <f>IF(AND($G500,$I500&gt;0.0000001,$C$6=1,$I$5&gt;0),"…………..."," ")</f>
        <v xml:space="preserve"> </v>
      </c>
    </row>
    <row r="501" spans="1:13" x14ac:dyDescent="0.2">
      <c r="A501" s="71">
        <v>492</v>
      </c>
      <c r="B501" s="39" t="str">
        <f>IF($C$6=1,'3. Input Data'!B507," ")</f>
        <v xml:space="preserve"> </v>
      </c>
      <c r="C501" s="39" t="str">
        <f>IF($C$6=1,'3. Input Data'!C507," ")</f>
        <v xml:space="preserve"> </v>
      </c>
      <c r="D501" s="58" t="str">
        <f>IF($C$6=1,'3a. Skor Data'!D499," ")</f>
        <v xml:space="preserve"> </v>
      </c>
      <c r="E501" s="58" t="str">
        <f>IF($C$6=1,(0.702*'3a. Skor Data'!F499)+'3a. Skor Data'!H499," ")</f>
        <v xml:space="preserve"> </v>
      </c>
      <c r="F501" s="58" t="str">
        <f>IF($C$6=1,(0.471*'3a. Skor Data'!J499)+(0.681*'3a. Skor Data'!L499)+(1*'3a. Skor Data'!N499)+(0.278*'3a. Skor Data'!T499)," ")</f>
        <v xml:space="preserve"> </v>
      </c>
      <c r="G501" s="58" t="str">
        <f t="shared" si="23"/>
        <v xml:space="preserve"> </v>
      </c>
      <c r="H501" s="58" t="str">
        <f t="shared" si="24"/>
        <v xml:space="preserve"> </v>
      </c>
      <c r="I501" s="77" t="str">
        <f t="shared" si="25"/>
        <v xml:space="preserve"> </v>
      </c>
      <c r="L501" s="51" t="str">
        <f>IF(AND($G501&gt;0,$I501&gt;0.0000001,$C$6=1,$I$5&gt;0),$A501," ")</f>
        <v xml:space="preserve"> </v>
      </c>
      <c r="M501" s="51" t="str">
        <f>IF(AND($G501,$I501&gt;0.0000001,$C$6=1,$I$5&gt;0),"…………..."," ")</f>
        <v xml:space="preserve"> </v>
      </c>
    </row>
    <row r="502" spans="1:13" x14ac:dyDescent="0.2">
      <c r="A502" s="71">
        <v>493</v>
      </c>
      <c r="B502" s="39" t="str">
        <f>IF($C$6=1,'3. Input Data'!B508," ")</f>
        <v xml:space="preserve"> </v>
      </c>
      <c r="C502" s="39" t="str">
        <f>IF($C$6=1,'3. Input Data'!C508," ")</f>
        <v xml:space="preserve"> </v>
      </c>
      <c r="D502" s="58" t="str">
        <f>IF($C$6=1,'3a. Skor Data'!D500," ")</f>
        <v xml:space="preserve"> </v>
      </c>
      <c r="E502" s="58" t="str">
        <f>IF($C$6=1,(0.702*'3a. Skor Data'!F500)+'3a. Skor Data'!H500," ")</f>
        <v xml:space="preserve"> </v>
      </c>
      <c r="F502" s="58" t="str">
        <f>IF($C$6=1,(0.471*'3a. Skor Data'!J500)+(0.681*'3a. Skor Data'!L500)+(1*'3a. Skor Data'!N500)+(0.278*'3a. Skor Data'!T500)," ")</f>
        <v xml:space="preserve"> </v>
      </c>
      <c r="G502" s="58" t="str">
        <f t="shared" si="23"/>
        <v xml:space="preserve"> </v>
      </c>
      <c r="H502" s="58" t="str">
        <f t="shared" si="24"/>
        <v xml:space="preserve"> </v>
      </c>
      <c r="I502" s="77" t="str">
        <f t="shared" si="25"/>
        <v xml:space="preserve"> </v>
      </c>
      <c r="J502" s="51" t="str">
        <f>IF(AND($G502&gt;0,$I502&gt;0.0000001,$C$6=1,$I$5&gt;0),$A502," ")</f>
        <v xml:space="preserve"> </v>
      </c>
      <c r="K502" s="51" t="str">
        <f>IF(AND($G502,$I502&gt;0.0000001,$C$6=1,$I$5&gt;0),"…………..."," ")</f>
        <v xml:space="preserve"> </v>
      </c>
    </row>
    <row r="503" spans="1:13" x14ac:dyDescent="0.2">
      <c r="A503" s="71">
        <v>494</v>
      </c>
      <c r="B503" s="39" t="str">
        <f>IF($C$6=1,'3. Input Data'!B509," ")</f>
        <v xml:space="preserve"> </v>
      </c>
      <c r="C503" s="39" t="str">
        <f>IF($C$6=1,'3. Input Data'!C509," ")</f>
        <v xml:space="preserve"> </v>
      </c>
      <c r="D503" s="58" t="str">
        <f>IF($C$6=1,'3a. Skor Data'!D501," ")</f>
        <v xml:space="preserve"> </v>
      </c>
      <c r="E503" s="58" t="str">
        <f>IF($C$6=1,(0.702*'3a. Skor Data'!F501)+'3a. Skor Data'!H501," ")</f>
        <v xml:space="preserve"> </v>
      </c>
      <c r="F503" s="58" t="str">
        <f>IF($C$6=1,(0.471*'3a. Skor Data'!J501)+(0.681*'3a. Skor Data'!L501)+(1*'3a. Skor Data'!N501)+(0.278*'3a. Skor Data'!T501)," ")</f>
        <v xml:space="preserve"> </v>
      </c>
      <c r="G503" s="58" t="str">
        <f t="shared" si="23"/>
        <v xml:space="preserve"> </v>
      </c>
      <c r="H503" s="58" t="str">
        <f t="shared" si="24"/>
        <v xml:space="preserve"> </v>
      </c>
      <c r="I503" s="77" t="str">
        <f t="shared" si="25"/>
        <v xml:space="preserve"> </v>
      </c>
      <c r="L503" s="51" t="str">
        <f>IF(AND($G503&gt;0,$I503&gt;0.0000001,$C$6=1,$I$5&gt;0),$A503," ")</f>
        <v xml:space="preserve"> </v>
      </c>
      <c r="M503" s="51" t="str">
        <f>IF(AND($G503,$I503&gt;0.0000001,$C$6=1,$I$5&gt;0),"…………..."," ")</f>
        <v xml:space="preserve"> </v>
      </c>
    </row>
    <row r="504" spans="1:13" x14ac:dyDescent="0.2">
      <c r="A504" s="71">
        <v>495</v>
      </c>
      <c r="B504" s="39" t="str">
        <f>IF($C$6=1,'3. Input Data'!B510," ")</f>
        <v xml:space="preserve"> </v>
      </c>
      <c r="C504" s="39" t="str">
        <f>IF($C$6=1,'3. Input Data'!C510," ")</f>
        <v xml:space="preserve"> </v>
      </c>
      <c r="D504" s="58" t="str">
        <f>IF($C$6=1,'3a. Skor Data'!D502," ")</f>
        <v xml:space="preserve"> </v>
      </c>
      <c r="E504" s="58" t="str">
        <f>IF($C$6=1,(0.702*'3a. Skor Data'!F502)+'3a. Skor Data'!H502," ")</f>
        <v xml:space="preserve"> </v>
      </c>
      <c r="F504" s="58" t="str">
        <f>IF($C$6=1,(0.471*'3a. Skor Data'!J502)+(0.681*'3a. Skor Data'!L502)+(1*'3a. Skor Data'!N502)+(0.278*'3a. Skor Data'!T502)," ")</f>
        <v xml:space="preserve"> </v>
      </c>
      <c r="G504" s="58" t="str">
        <f t="shared" si="23"/>
        <v xml:space="preserve"> </v>
      </c>
      <c r="H504" s="58" t="str">
        <f t="shared" si="24"/>
        <v xml:space="preserve"> </v>
      </c>
      <c r="I504" s="77" t="str">
        <f t="shared" si="25"/>
        <v xml:space="preserve"> </v>
      </c>
      <c r="J504" s="51" t="str">
        <f>IF(AND($G504&gt;0,$I504&gt;0.0000001,$C$6=1,$I$5&gt;0),$A504," ")</f>
        <v xml:space="preserve"> </v>
      </c>
      <c r="K504" s="51" t="str">
        <f>IF(AND($G504,$I504&gt;0.0000001,$C$6=1,$I$5&gt;0),"…………..."," ")</f>
        <v xml:space="preserve"> </v>
      </c>
    </row>
    <row r="505" spans="1:13" x14ac:dyDescent="0.2">
      <c r="A505" s="71">
        <v>496</v>
      </c>
      <c r="B505" s="39" t="str">
        <f>IF($C$6=1,'3. Input Data'!B511," ")</f>
        <v xml:space="preserve"> </v>
      </c>
      <c r="C505" s="39" t="str">
        <f>IF($C$6=1,'3. Input Data'!C511," ")</f>
        <v xml:space="preserve"> </v>
      </c>
      <c r="D505" s="58" t="str">
        <f>IF($C$6=1,'3a. Skor Data'!D503," ")</f>
        <v xml:space="preserve"> </v>
      </c>
      <c r="E505" s="58" t="str">
        <f>IF($C$6=1,(0.702*'3a. Skor Data'!F503)+'3a. Skor Data'!H503," ")</f>
        <v xml:space="preserve"> </v>
      </c>
      <c r="F505" s="58" t="str">
        <f>IF($C$6=1,(0.471*'3a. Skor Data'!J503)+(0.681*'3a. Skor Data'!L503)+(1*'3a. Skor Data'!N503)+(0.278*'3a. Skor Data'!T503)," ")</f>
        <v xml:space="preserve"> </v>
      </c>
      <c r="G505" s="58" t="str">
        <f t="shared" si="23"/>
        <v xml:space="preserve"> </v>
      </c>
      <c r="H505" s="58" t="str">
        <f t="shared" si="24"/>
        <v xml:space="preserve"> </v>
      </c>
      <c r="I505" s="77" t="str">
        <f t="shared" si="25"/>
        <v xml:space="preserve"> </v>
      </c>
      <c r="L505" s="51" t="str">
        <f>IF(AND($G505&gt;0,$I505&gt;0.0000001,$C$6=1,$I$5&gt;0),$A505," ")</f>
        <v xml:space="preserve"> </v>
      </c>
      <c r="M505" s="51" t="str">
        <f>IF(AND($G505,$I505&gt;0.0000001,$C$6=1,$I$5&gt;0),"…………..."," ")</f>
        <v xml:space="preserve"> </v>
      </c>
    </row>
    <row r="506" spans="1:13" x14ac:dyDescent="0.2">
      <c r="A506" s="71">
        <v>497</v>
      </c>
      <c r="B506" s="39" t="str">
        <f>IF($C$6=1,'3. Input Data'!B512," ")</f>
        <v xml:space="preserve"> </v>
      </c>
      <c r="C506" s="39" t="str">
        <f>IF($C$6=1,'3. Input Data'!C512," ")</f>
        <v xml:space="preserve"> </v>
      </c>
      <c r="D506" s="58" t="str">
        <f>IF($C$6=1,'3a. Skor Data'!D504," ")</f>
        <v xml:space="preserve"> </v>
      </c>
      <c r="E506" s="58" t="str">
        <f>IF($C$6=1,(0.702*'3a. Skor Data'!F504)+'3a. Skor Data'!H504," ")</f>
        <v xml:space="preserve"> </v>
      </c>
      <c r="F506" s="58" t="str">
        <f>IF($C$6=1,(0.471*'3a. Skor Data'!J504)+(0.681*'3a. Skor Data'!L504)+(1*'3a. Skor Data'!N504)+(0.278*'3a. Skor Data'!T504)," ")</f>
        <v xml:space="preserve"> </v>
      </c>
      <c r="G506" s="58" t="str">
        <f t="shared" si="23"/>
        <v xml:space="preserve"> </v>
      </c>
      <c r="H506" s="58" t="str">
        <f t="shared" si="24"/>
        <v xml:space="preserve"> </v>
      </c>
      <c r="I506" s="77" t="str">
        <f t="shared" si="25"/>
        <v xml:space="preserve"> </v>
      </c>
      <c r="J506" s="51" t="str">
        <f>IF(AND($G506&gt;0,$I506&gt;0.0000001,$C$6=1,$I$5&gt;0),$A506," ")</f>
        <v xml:space="preserve"> </v>
      </c>
      <c r="K506" s="51" t="str">
        <f>IF(AND($G506,$I506&gt;0.0000001,$C$6=1,$I$5&gt;0),"…………..."," ")</f>
        <v xml:space="preserve"> </v>
      </c>
    </row>
    <row r="507" spans="1:13" x14ac:dyDescent="0.2">
      <c r="A507" s="71">
        <v>498</v>
      </c>
      <c r="B507" s="39" t="str">
        <f>IF($C$6=1,'3. Input Data'!B513," ")</f>
        <v xml:space="preserve"> </v>
      </c>
      <c r="C507" s="39" t="str">
        <f>IF($C$6=1,'3. Input Data'!C513," ")</f>
        <v xml:space="preserve"> </v>
      </c>
      <c r="D507" s="58" t="str">
        <f>IF($C$6=1,'3a. Skor Data'!D505," ")</f>
        <v xml:space="preserve"> </v>
      </c>
      <c r="E507" s="58" t="str">
        <f>IF($C$6=1,(0.702*'3a. Skor Data'!F505)+'3a. Skor Data'!H505," ")</f>
        <v xml:space="preserve"> </v>
      </c>
      <c r="F507" s="58" t="str">
        <f>IF($C$6=1,(0.471*'3a. Skor Data'!J505)+(0.681*'3a. Skor Data'!L505)+(1*'3a. Skor Data'!N505)+(0.278*'3a. Skor Data'!T505)," ")</f>
        <v xml:space="preserve"> </v>
      </c>
      <c r="G507" s="58" t="str">
        <f t="shared" si="23"/>
        <v xml:space="preserve"> </v>
      </c>
      <c r="H507" s="58" t="str">
        <f t="shared" si="24"/>
        <v xml:space="preserve"> </v>
      </c>
      <c r="I507" s="77" t="str">
        <f t="shared" si="25"/>
        <v xml:space="preserve"> </v>
      </c>
      <c r="L507" s="51" t="str">
        <f>IF(AND($G507&gt;0,$I507&gt;0.0000001,$C$6=1,$I$5&gt;0),$A507," ")</f>
        <v xml:space="preserve"> </v>
      </c>
      <c r="M507" s="51" t="str">
        <f>IF(AND($G507,$I507&gt;0.0000001,$C$6=1,$I$5&gt;0),"…………..."," ")</f>
        <v xml:space="preserve"> </v>
      </c>
    </row>
    <row r="508" spans="1:13" x14ac:dyDescent="0.2">
      <c r="A508" s="71">
        <v>499</v>
      </c>
      <c r="B508" s="39" t="str">
        <f>IF($C$6=1,'3. Input Data'!B514," ")</f>
        <v xml:space="preserve"> </v>
      </c>
      <c r="C508" s="39" t="str">
        <f>IF($C$6=1,'3. Input Data'!C514," ")</f>
        <v xml:space="preserve"> </v>
      </c>
      <c r="D508" s="58" t="str">
        <f>IF($C$6=1,'3a. Skor Data'!D506," ")</f>
        <v xml:space="preserve"> </v>
      </c>
      <c r="E508" s="58" t="str">
        <f>IF($C$6=1,(0.702*'3a. Skor Data'!F506)+'3a. Skor Data'!H506," ")</f>
        <v xml:space="preserve"> </v>
      </c>
      <c r="F508" s="58" t="str">
        <f>IF($C$6=1,(0.471*'3a. Skor Data'!J506)+(0.681*'3a. Skor Data'!L506)+(1*'3a. Skor Data'!N506)+(0.278*'3a. Skor Data'!T506)," ")</f>
        <v xml:space="preserve"> </v>
      </c>
      <c r="G508" s="58" t="str">
        <f t="shared" si="23"/>
        <v xml:space="preserve"> </v>
      </c>
      <c r="H508" s="58" t="str">
        <f t="shared" si="24"/>
        <v xml:space="preserve"> </v>
      </c>
      <c r="I508" s="77" t="str">
        <f t="shared" si="25"/>
        <v xml:space="preserve"> </v>
      </c>
      <c r="J508" s="51" t="str">
        <f>IF(AND($G508&gt;0,$I508&gt;0.0000001,$C$6=1,$I$5&gt;0),$A508," ")</f>
        <v xml:space="preserve"> </v>
      </c>
      <c r="K508" s="51" t="str">
        <f>IF(AND($G508,$I508&gt;0.0000001,$C$6=1,$I$5&gt;0),"…………..."," ")</f>
        <v xml:space="preserve"> </v>
      </c>
    </row>
    <row r="509" spans="1:13" x14ac:dyDescent="0.2">
      <c r="A509" s="71">
        <v>500</v>
      </c>
      <c r="B509" s="39" t="str">
        <f>IF($C$6=1,'3. Input Data'!B515," ")</f>
        <v xml:space="preserve"> </v>
      </c>
      <c r="C509" s="39" t="str">
        <f>IF($C$6=1,'3. Input Data'!C515," ")</f>
        <v xml:space="preserve"> </v>
      </c>
      <c r="D509" s="58" t="str">
        <f>IF($C$6=1,'3a. Skor Data'!D507," ")</f>
        <v xml:space="preserve"> </v>
      </c>
      <c r="E509" s="58" t="str">
        <f>IF($C$6=1,(0.702*'3a. Skor Data'!F507)+'3a. Skor Data'!H507," ")</f>
        <v xml:space="preserve"> </v>
      </c>
      <c r="F509" s="58" t="str">
        <f>IF($C$6=1,(0.471*'3a. Skor Data'!J507)+(0.681*'3a. Skor Data'!L507)+(1*'3a. Skor Data'!N507)+(0.278*'3a. Skor Data'!T507)," ")</f>
        <v xml:space="preserve"> </v>
      </c>
      <c r="G509" s="58" t="str">
        <f t="shared" si="23"/>
        <v xml:space="preserve"> </v>
      </c>
      <c r="H509" s="58" t="str">
        <f t="shared" si="24"/>
        <v xml:space="preserve"> </v>
      </c>
      <c r="I509" s="77" t="str">
        <f t="shared" si="25"/>
        <v xml:space="preserve"> </v>
      </c>
      <c r="L509" s="51" t="str">
        <f>IF(AND($G509&gt;0,$I509&gt;0.0000001,$C$6=1,$I$5&gt;0),$A509," ")</f>
        <v xml:space="preserve"> </v>
      </c>
      <c r="M509" s="51" t="str">
        <f>IF(AND($G509,$I509&gt;0.0000001,$C$6=1,$I$5&gt;0),"…………..."," ")</f>
        <v xml:space="preserve"> </v>
      </c>
    </row>
    <row r="510" spans="1:13" x14ac:dyDescent="0.2">
      <c r="A510" s="71">
        <v>501</v>
      </c>
      <c r="B510" s="39" t="str">
        <f>IF($C$6=1,'3. Input Data'!B516," ")</f>
        <v xml:space="preserve"> </v>
      </c>
      <c r="C510" s="39" t="str">
        <f>IF($C$6=1,'3. Input Data'!C516," ")</f>
        <v xml:space="preserve"> </v>
      </c>
      <c r="D510" s="58" t="str">
        <f>IF($C$6=1,'3a. Skor Data'!D508," ")</f>
        <v xml:space="preserve"> </v>
      </c>
      <c r="E510" s="58" t="str">
        <f>IF($C$6=1,(0.702*'3a. Skor Data'!F508)+'3a. Skor Data'!H508," ")</f>
        <v xml:space="preserve"> </v>
      </c>
      <c r="F510" s="58" t="str">
        <f>IF($C$6=1,(0.471*'3a. Skor Data'!J508)+(0.681*'3a. Skor Data'!L508)+(1*'3a. Skor Data'!N508)+(0.278*'3a. Skor Data'!T508)," ")</f>
        <v xml:space="preserve"> </v>
      </c>
      <c r="G510" s="58" t="str">
        <f t="shared" si="23"/>
        <v xml:space="preserve"> </v>
      </c>
      <c r="H510" s="58" t="str">
        <f t="shared" si="24"/>
        <v xml:space="preserve"> </v>
      </c>
      <c r="I510" s="77" t="str">
        <f t="shared" si="25"/>
        <v xml:space="preserve"> </v>
      </c>
      <c r="J510" s="51" t="str">
        <f>IF(AND($G510&gt;0,$I510&gt;0.0000001,$C$6=1,$I$5&gt;0),$A510," ")</f>
        <v xml:space="preserve"> </v>
      </c>
      <c r="K510" s="51" t="str">
        <f>IF(AND($G510,$I510&gt;0.0000001,$C$6=1,$I$5&gt;0),"…………..."," ")</f>
        <v xml:space="preserve"> </v>
      </c>
    </row>
    <row r="511" spans="1:13" x14ac:dyDescent="0.2">
      <c r="A511" s="71">
        <v>502</v>
      </c>
      <c r="B511" s="39" t="str">
        <f>IF($C$6=1,'3. Input Data'!B517," ")</f>
        <v xml:space="preserve"> </v>
      </c>
      <c r="C511" s="39" t="str">
        <f>IF($C$6=1,'3. Input Data'!C517," ")</f>
        <v xml:space="preserve"> </v>
      </c>
      <c r="D511" s="58" t="str">
        <f>IF($C$6=1,'3a. Skor Data'!D509," ")</f>
        <v xml:space="preserve"> </v>
      </c>
      <c r="E511" s="58" t="str">
        <f>IF($C$6=1,(0.702*'3a. Skor Data'!F509)+'3a. Skor Data'!H509," ")</f>
        <v xml:space="preserve"> </v>
      </c>
      <c r="F511" s="58" t="str">
        <f>IF($C$6=1,(0.471*'3a. Skor Data'!J509)+(0.681*'3a. Skor Data'!L509)+(1*'3a. Skor Data'!N509)+(0.278*'3a. Skor Data'!T509)," ")</f>
        <v xml:space="preserve"> </v>
      </c>
      <c r="G511" s="58" t="str">
        <f t="shared" si="23"/>
        <v xml:space="preserve"> </v>
      </c>
      <c r="H511" s="58" t="str">
        <f t="shared" si="24"/>
        <v xml:space="preserve"> </v>
      </c>
      <c r="I511" s="77" t="str">
        <f t="shared" si="25"/>
        <v xml:space="preserve"> </v>
      </c>
      <c r="L511" s="51" t="str">
        <f>IF(AND($G511&gt;0,$I511&gt;0.0000001,$C$6=1,$I$5&gt;0),$A511," ")</f>
        <v xml:space="preserve"> </v>
      </c>
      <c r="M511" s="51" t="str">
        <f>IF(AND($G511,$I511&gt;0.0000001,$C$6=1,$I$5&gt;0),"…………..."," ")</f>
        <v xml:space="preserve"> </v>
      </c>
    </row>
    <row r="512" spans="1:13" x14ac:dyDescent="0.2">
      <c r="A512" s="71">
        <v>503</v>
      </c>
      <c r="B512" s="39" t="str">
        <f>IF($C$6=1,'3. Input Data'!B518," ")</f>
        <v xml:space="preserve"> </v>
      </c>
      <c r="C512" s="39" t="str">
        <f>IF($C$6=1,'3. Input Data'!C518," ")</f>
        <v xml:space="preserve"> </v>
      </c>
      <c r="D512" s="58" t="str">
        <f>IF($C$6=1,'3a. Skor Data'!D510," ")</f>
        <v xml:space="preserve"> </v>
      </c>
      <c r="E512" s="58" t="str">
        <f>IF($C$6=1,(0.702*'3a. Skor Data'!F510)+'3a. Skor Data'!H510," ")</f>
        <v xml:space="preserve"> </v>
      </c>
      <c r="F512" s="58" t="str">
        <f>IF($C$6=1,(0.471*'3a. Skor Data'!J510)+(0.681*'3a. Skor Data'!L510)+(1*'3a. Skor Data'!N510)+(0.278*'3a. Skor Data'!T510)," ")</f>
        <v xml:space="preserve"> </v>
      </c>
      <c r="G512" s="58" t="str">
        <f t="shared" si="23"/>
        <v xml:space="preserve"> </v>
      </c>
      <c r="H512" s="58" t="str">
        <f t="shared" si="24"/>
        <v xml:space="preserve"> </v>
      </c>
      <c r="I512" s="77" t="str">
        <f t="shared" si="25"/>
        <v xml:space="preserve"> </v>
      </c>
      <c r="J512" s="51" t="str">
        <f>IF(AND($G512&gt;0,$I512&gt;0.0000001,$C$6=1,$I$5&gt;0),$A512," ")</f>
        <v xml:space="preserve"> </v>
      </c>
      <c r="K512" s="51" t="str">
        <f>IF(AND($G512,$I512&gt;0.0000001,$C$6=1,$I$5&gt;0),"…………..."," ")</f>
        <v xml:space="preserve"> </v>
      </c>
    </row>
    <row r="513" spans="1:13" x14ac:dyDescent="0.2">
      <c r="A513" s="71">
        <v>504</v>
      </c>
      <c r="B513" s="39" t="str">
        <f>IF($C$6=1,'3. Input Data'!B519," ")</f>
        <v xml:space="preserve"> </v>
      </c>
      <c r="C513" s="39" t="str">
        <f>IF($C$6=1,'3. Input Data'!C519," ")</f>
        <v xml:space="preserve"> </v>
      </c>
      <c r="D513" s="58" t="str">
        <f>IF($C$6=1,'3a. Skor Data'!D511," ")</f>
        <v xml:space="preserve"> </v>
      </c>
      <c r="E513" s="58" t="str">
        <f>IF($C$6=1,(0.702*'3a. Skor Data'!F511)+'3a. Skor Data'!H511," ")</f>
        <v xml:space="preserve"> </v>
      </c>
      <c r="F513" s="58" t="str">
        <f>IF($C$6=1,(0.471*'3a. Skor Data'!J511)+(0.681*'3a. Skor Data'!L511)+(1*'3a. Skor Data'!N511)+(0.278*'3a. Skor Data'!T511)," ")</f>
        <v xml:space="preserve"> </v>
      </c>
      <c r="G513" s="58" t="str">
        <f t="shared" si="23"/>
        <v xml:space="preserve"> </v>
      </c>
      <c r="H513" s="58" t="str">
        <f t="shared" si="24"/>
        <v xml:space="preserve"> </v>
      </c>
      <c r="I513" s="77" t="str">
        <f t="shared" si="25"/>
        <v xml:space="preserve"> </v>
      </c>
      <c r="L513" s="51" t="str">
        <f>IF(AND($G513&gt;0,$I513&gt;0.0000001,$C$6=1,$I$5&gt;0),$A513," ")</f>
        <v xml:space="preserve"> </v>
      </c>
      <c r="M513" s="51" t="str">
        <f>IF(AND($G513,$I513&gt;0.0000001,$C$6=1,$I$5&gt;0),"…………..."," ")</f>
        <v xml:space="preserve"> </v>
      </c>
    </row>
    <row r="514" spans="1:13" x14ac:dyDescent="0.2">
      <c r="A514" s="71">
        <v>505</v>
      </c>
      <c r="B514" s="39" t="str">
        <f>IF($C$6=1,'3. Input Data'!B520," ")</f>
        <v xml:space="preserve"> </v>
      </c>
      <c r="C514" s="39" t="str">
        <f>IF($C$6=1,'3. Input Data'!C520," ")</f>
        <v xml:space="preserve"> </v>
      </c>
      <c r="D514" s="58" t="str">
        <f>IF($C$6=1,'3a. Skor Data'!D512," ")</f>
        <v xml:space="preserve"> </v>
      </c>
      <c r="E514" s="58" t="str">
        <f>IF($C$6=1,(0.702*'3a. Skor Data'!F512)+'3a. Skor Data'!H512," ")</f>
        <v xml:space="preserve"> </v>
      </c>
      <c r="F514" s="58" t="str">
        <f>IF($C$6=1,(0.471*'3a. Skor Data'!J512)+(0.681*'3a. Skor Data'!L512)+(1*'3a. Skor Data'!N512)+(0.278*'3a. Skor Data'!T512)," ")</f>
        <v xml:space="preserve"> </v>
      </c>
      <c r="G514" s="58" t="str">
        <f t="shared" si="23"/>
        <v xml:space="preserve"> </v>
      </c>
      <c r="H514" s="58" t="str">
        <f t="shared" si="24"/>
        <v xml:space="preserve"> </v>
      </c>
      <c r="I514" s="77" t="str">
        <f t="shared" si="25"/>
        <v xml:space="preserve"> </v>
      </c>
      <c r="J514" s="51" t="str">
        <f>IF(AND($G514&gt;0,$I514&gt;0.0000001,$C$6=1,$I$5&gt;0),$A514," ")</f>
        <v xml:space="preserve"> </v>
      </c>
      <c r="K514" s="51" t="str">
        <f>IF(AND($G514,$I514&gt;0.0000001,$C$6=1,$I$5&gt;0),"…………..."," ")</f>
        <v xml:space="preserve"> </v>
      </c>
    </row>
    <row r="515" spans="1:13" x14ac:dyDescent="0.2">
      <c r="A515" s="71">
        <v>506</v>
      </c>
      <c r="B515" s="39" t="str">
        <f>IF($C$6=1,'3. Input Data'!B521," ")</f>
        <v xml:space="preserve"> </v>
      </c>
      <c r="C515" s="39" t="str">
        <f>IF($C$6=1,'3. Input Data'!C521," ")</f>
        <v xml:space="preserve"> </v>
      </c>
      <c r="D515" s="58" t="str">
        <f>IF($C$6=1,'3a. Skor Data'!D513," ")</f>
        <v xml:space="preserve"> </v>
      </c>
      <c r="E515" s="58" t="str">
        <f>IF($C$6=1,(0.702*'3a. Skor Data'!F513)+'3a. Skor Data'!H513," ")</f>
        <v xml:space="preserve"> </v>
      </c>
      <c r="F515" s="58" t="str">
        <f>IF($C$6=1,(0.471*'3a. Skor Data'!J513)+(0.681*'3a. Skor Data'!L513)+(1*'3a. Skor Data'!N513)+(0.278*'3a. Skor Data'!T513)," ")</f>
        <v xml:space="preserve"> </v>
      </c>
      <c r="G515" s="58" t="str">
        <f t="shared" si="23"/>
        <v xml:space="preserve"> </v>
      </c>
      <c r="H515" s="58" t="str">
        <f t="shared" si="24"/>
        <v xml:space="preserve"> </v>
      </c>
      <c r="I515" s="77" t="str">
        <f t="shared" si="25"/>
        <v xml:space="preserve"> </v>
      </c>
      <c r="L515" s="51" t="str">
        <f>IF(AND($G515&gt;0,$I515&gt;0.0000001,$C$6=1,$I$5&gt;0),$A515," ")</f>
        <v xml:space="preserve"> </v>
      </c>
      <c r="M515" s="51" t="str">
        <f>IF(AND($G515,$I515&gt;0.0000001,$C$6=1,$I$5&gt;0),"…………..."," ")</f>
        <v xml:space="preserve"> </v>
      </c>
    </row>
    <row r="516" spans="1:13" x14ac:dyDescent="0.2">
      <c r="A516" s="71">
        <v>507</v>
      </c>
      <c r="B516" s="39" t="str">
        <f>IF($C$6=1,'3. Input Data'!B522," ")</f>
        <v xml:space="preserve"> </v>
      </c>
      <c r="C516" s="39" t="str">
        <f>IF($C$6=1,'3. Input Data'!C522," ")</f>
        <v xml:space="preserve"> </v>
      </c>
      <c r="D516" s="58" t="str">
        <f>IF($C$6=1,'3a. Skor Data'!D514," ")</f>
        <v xml:space="preserve"> </v>
      </c>
      <c r="E516" s="58" t="str">
        <f>IF($C$6=1,(0.702*'3a. Skor Data'!F514)+'3a. Skor Data'!H514," ")</f>
        <v xml:space="preserve"> </v>
      </c>
      <c r="F516" s="58" t="str">
        <f>IF($C$6=1,(0.471*'3a. Skor Data'!J514)+(0.681*'3a. Skor Data'!L514)+(1*'3a. Skor Data'!N514)+(0.278*'3a. Skor Data'!T514)," ")</f>
        <v xml:space="preserve"> </v>
      </c>
      <c r="G516" s="58" t="str">
        <f t="shared" si="23"/>
        <v xml:space="preserve"> </v>
      </c>
      <c r="H516" s="58" t="str">
        <f t="shared" si="24"/>
        <v xml:space="preserve"> </v>
      </c>
      <c r="I516" s="77" t="str">
        <f t="shared" si="25"/>
        <v xml:space="preserve"> </v>
      </c>
      <c r="J516" s="51" t="str">
        <f>IF(AND($G516&gt;0,$I516&gt;0.0000001,$C$6=1,$I$5&gt;0),$A516," ")</f>
        <v xml:space="preserve"> </v>
      </c>
      <c r="K516" s="51" t="str">
        <f>IF(AND($G516,$I516&gt;0.0000001,$C$6=1,$I$5&gt;0),"…………..."," ")</f>
        <v xml:space="preserve"> </v>
      </c>
    </row>
    <row r="517" spans="1:13" x14ac:dyDescent="0.2">
      <c r="A517" s="71">
        <v>508</v>
      </c>
      <c r="B517" s="39" t="str">
        <f>IF($C$6=1,'3. Input Data'!B523," ")</f>
        <v xml:space="preserve"> </v>
      </c>
      <c r="C517" s="39" t="str">
        <f>IF($C$6=1,'3. Input Data'!C523," ")</f>
        <v xml:space="preserve"> </v>
      </c>
      <c r="D517" s="58" t="str">
        <f>IF($C$6=1,'3a. Skor Data'!D515," ")</f>
        <v xml:space="preserve"> </v>
      </c>
      <c r="E517" s="58" t="str">
        <f>IF($C$6=1,(0.702*'3a. Skor Data'!F515)+'3a. Skor Data'!H515," ")</f>
        <v xml:space="preserve"> </v>
      </c>
      <c r="F517" s="58" t="str">
        <f>IF($C$6=1,(0.471*'3a. Skor Data'!J515)+(0.681*'3a. Skor Data'!L515)+(1*'3a. Skor Data'!N515)+(0.278*'3a. Skor Data'!T515)," ")</f>
        <v xml:space="preserve"> </v>
      </c>
      <c r="G517" s="58" t="str">
        <f t="shared" si="23"/>
        <v xml:space="preserve"> </v>
      </c>
      <c r="H517" s="58" t="str">
        <f t="shared" si="24"/>
        <v xml:space="preserve"> </v>
      </c>
      <c r="I517" s="77" t="str">
        <f t="shared" si="25"/>
        <v xml:space="preserve"> </v>
      </c>
      <c r="L517" s="51" t="str">
        <f>IF(AND($G517&gt;0,$I517&gt;0.0000001,$C$6=1,$I$5&gt;0),$A517," ")</f>
        <v xml:space="preserve"> </v>
      </c>
      <c r="M517" s="51" t="str">
        <f>IF(AND($G517,$I517&gt;0.0000001,$C$6=1,$I$5&gt;0),"…………..."," ")</f>
        <v xml:space="preserve"> </v>
      </c>
    </row>
    <row r="518" spans="1:13" x14ac:dyDescent="0.2">
      <c r="A518" s="71">
        <v>509</v>
      </c>
      <c r="B518" s="39" t="str">
        <f>IF($C$6=1,'3. Input Data'!B524," ")</f>
        <v xml:space="preserve"> </v>
      </c>
      <c r="C518" s="39" t="str">
        <f>IF($C$6=1,'3. Input Data'!C524," ")</f>
        <v xml:space="preserve"> </v>
      </c>
      <c r="D518" s="58" t="str">
        <f>IF($C$6=1,'3a. Skor Data'!D516," ")</f>
        <v xml:space="preserve"> </v>
      </c>
      <c r="E518" s="58" t="str">
        <f>IF($C$6=1,(0.702*'3a. Skor Data'!F516)+'3a. Skor Data'!H516," ")</f>
        <v xml:space="preserve"> </v>
      </c>
      <c r="F518" s="58" t="str">
        <f>IF($C$6=1,(0.471*'3a. Skor Data'!J516)+(0.681*'3a. Skor Data'!L516)+(1*'3a. Skor Data'!N516)+(0.278*'3a. Skor Data'!T516)," ")</f>
        <v xml:space="preserve"> </v>
      </c>
      <c r="G518" s="58" t="str">
        <f t="shared" si="23"/>
        <v xml:space="preserve"> </v>
      </c>
      <c r="H518" s="58" t="str">
        <f t="shared" si="24"/>
        <v xml:space="preserve"> </v>
      </c>
      <c r="I518" s="77" t="str">
        <f t="shared" si="25"/>
        <v xml:space="preserve"> </v>
      </c>
      <c r="J518" s="51" t="str">
        <f>IF(AND($G518&gt;0,$I518&gt;0.0000001,$C$6=1,$I$5&gt;0),$A518," ")</f>
        <v xml:space="preserve"> </v>
      </c>
      <c r="K518" s="51" t="str">
        <f>IF(AND($G518,$I518&gt;0.0000001,$C$6=1,$I$5&gt;0),"…………..."," ")</f>
        <v xml:space="preserve"> </v>
      </c>
    </row>
    <row r="519" spans="1:13" x14ac:dyDescent="0.2">
      <c r="A519" s="71">
        <v>510</v>
      </c>
      <c r="B519" s="39" t="str">
        <f>IF($C$6=1,'3. Input Data'!B525," ")</f>
        <v xml:space="preserve"> </v>
      </c>
      <c r="C519" s="39" t="str">
        <f>IF($C$6=1,'3. Input Data'!C525," ")</f>
        <v xml:space="preserve"> </v>
      </c>
      <c r="D519" s="58" t="str">
        <f>IF($C$6=1,'3a. Skor Data'!D517," ")</f>
        <v xml:space="preserve"> </v>
      </c>
      <c r="E519" s="58" t="str">
        <f>IF($C$6=1,(0.702*'3a. Skor Data'!F517)+'3a. Skor Data'!H517," ")</f>
        <v xml:space="preserve"> </v>
      </c>
      <c r="F519" s="58" t="str">
        <f>IF($C$6=1,(0.471*'3a. Skor Data'!J517)+(0.681*'3a. Skor Data'!L517)+(1*'3a. Skor Data'!N517)+(0.278*'3a. Skor Data'!T517)," ")</f>
        <v xml:space="preserve"> </v>
      </c>
      <c r="G519" s="58" t="str">
        <f t="shared" si="23"/>
        <v xml:space="preserve"> </v>
      </c>
      <c r="H519" s="58" t="str">
        <f t="shared" si="24"/>
        <v xml:space="preserve"> </v>
      </c>
      <c r="I519" s="77" t="str">
        <f t="shared" si="25"/>
        <v xml:space="preserve"> </v>
      </c>
      <c r="L519" s="51" t="str">
        <f>IF(AND($G519&gt;0,$I519&gt;0.0000001,$C$6=1,$I$5&gt;0),$A519," ")</f>
        <v xml:space="preserve"> </v>
      </c>
      <c r="M519" s="51" t="str">
        <f>IF(AND($G519,$I519&gt;0.0000001,$C$6=1,$I$5&gt;0),"…………..."," ")</f>
        <v xml:space="preserve"> </v>
      </c>
    </row>
    <row r="520" spans="1:13" x14ac:dyDescent="0.2">
      <c r="A520" s="71">
        <v>511</v>
      </c>
      <c r="B520" s="39" t="str">
        <f>IF($C$6=1,'3. Input Data'!B526," ")</f>
        <v xml:space="preserve"> </v>
      </c>
      <c r="C520" s="39" t="str">
        <f>IF($C$6=1,'3. Input Data'!C526," ")</f>
        <v xml:space="preserve"> </v>
      </c>
      <c r="D520" s="58" t="str">
        <f>IF($C$6=1,'3a. Skor Data'!D518," ")</f>
        <v xml:space="preserve"> </v>
      </c>
      <c r="E520" s="58" t="str">
        <f>IF($C$6=1,(0.702*'3a. Skor Data'!F518)+'3a. Skor Data'!H518," ")</f>
        <v xml:space="preserve"> </v>
      </c>
      <c r="F520" s="58" t="str">
        <f>IF($C$6=1,(0.471*'3a. Skor Data'!J518)+(0.681*'3a. Skor Data'!L518)+(1*'3a. Skor Data'!N518)+(0.278*'3a. Skor Data'!T518)," ")</f>
        <v xml:space="preserve"> </v>
      </c>
      <c r="G520" s="58" t="str">
        <f t="shared" si="23"/>
        <v xml:space="preserve"> </v>
      </c>
      <c r="H520" s="58" t="str">
        <f t="shared" si="24"/>
        <v xml:space="preserve"> </v>
      </c>
      <c r="I520" s="77" t="str">
        <f t="shared" si="25"/>
        <v xml:space="preserve"> </v>
      </c>
      <c r="J520" s="51" t="str">
        <f>IF(AND($G520&gt;0,$I520&gt;0.0000001,$C$6=1,$I$5&gt;0),$A520," ")</f>
        <v xml:space="preserve"> </v>
      </c>
      <c r="K520" s="51" t="str">
        <f>IF(AND($G520,$I520&gt;0.0000001,$C$6=1,$I$5&gt;0),"…………..."," ")</f>
        <v xml:space="preserve"> </v>
      </c>
    </row>
    <row r="521" spans="1:13" x14ac:dyDescent="0.2">
      <c r="A521" s="71">
        <v>512</v>
      </c>
      <c r="B521" s="39" t="str">
        <f>IF($C$6=1,'3. Input Data'!B527," ")</f>
        <v xml:space="preserve"> </v>
      </c>
      <c r="C521" s="39" t="str">
        <f>IF($C$6=1,'3. Input Data'!C527," ")</f>
        <v xml:space="preserve"> </v>
      </c>
      <c r="D521" s="58" t="str">
        <f>IF($C$6=1,'3a. Skor Data'!D519," ")</f>
        <v xml:space="preserve"> </v>
      </c>
      <c r="E521" s="58" t="str">
        <f>IF($C$6=1,(0.702*'3a. Skor Data'!F519)+'3a. Skor Data'!H519," ")</f>
        <v xml:space="preserve"> </v>
      </c>
      <c r="F521" s="58" t="str">
        <f>IF($C$6=1,(0.471*'3a. Skor Data'!J519)+(0.681*'3a. Skor Data'!L519)+(1*'3a. Skor Data'!N519)+(0.278*'3a. Skor Data'!T519)," ")</f>
        <v xml:space="preserve"> </v>
      </c>
      <c r="G521" s="58" t="str">
        <f t="shared" si="23"/>
        <v xml:space="preserve"> </v>
      </c>
      <c r="H521" s="58" t="str">
        <f t="shared" si="24"/>
        <v xml:space="preserve"> </v>
      </c>
      <c r="I521" s="77" t="str">
        <f t="shared" si="25"/>
        <v xml:space="preserve"> </v>
      </c>
      <c r="L521" s="51" t="str">
        <f>IF(AND($G521&gt;0,$I521&gt;0.0000001,$C$6=1,$I$5&gt;0),$A521," ")</f>
        <v xml:space="preserve"> </v>
      </c>
      <c r="M521" s="51" t="str">
        <f>IF(AND($G521,$I521&gt;0.0000001,$C$6=1,$I$5&gt;0),"…………..."," ")</f>
        <v xml:space="preserve"> </v>
      </c>
    </row>
    <row r="522" spans="1:13" x14ac:dyDescent="0.2">
      <c r="A522" s="71">
        <v>513</v>
      </c>
      <c r="B522" s="39" t="str">
        <f>IF($C$6=1,'3. Input Data'!B528," ")</f>
        <v xml:space="preserve"> </v>
      </c>
      <c r="C522" s="39" t="str">
        <f>IF($C$6=1,'3. Input Data'!C528," ")</f>
        <v xml:space="preserve"> </v>
      </c>
      <c r="D522" s="58" t="str">
        <f>IF($C$6=1,'3a. Skor Data'!D520," ")</f>
        <v xml:space="preserve"> </v>
      </c>
      <c r="E522" s="58" t="str">
        <f>IF($C$6=1,(0.702*'3a. Skor Data'!F520)+'3a. Skor Data'!H520," ")</f>
        <v xml:space="preserve"> </v>
      </c>
      <c r="F522" s="58" t="str">
        <f>IF($C$6=1,(0.471*'3a. Skor Data'!J520)+(0.681*'3a. Skor Data'!L520)+(1*'3a. Skor Data'!N520)+(0.278*'3a. Skor Data'!T520)," ")</f>
        <v xml:space="preserve"> </v>
      </c>
      <c r="G522" s="58" t="str">
        <f t="shared" si="23"/>
        <v xml:space="preserve"> </v>
      </c>
      <c r="H522" s="58" t="str">
        <f t="shared" si="24"/>
        <v xml:space="preserve"> </v>
      </c>
      <c r="I522" s="77" t="str">
        <f t="shared" si="25"/>
        <v xml:space="preserve"> </v>
      </c>
      <c r="J522" s="51" t="str">
        <f>IF(AND($G522&gt;0,$I522&gt;0.0000001,$C$6=1,$I$5&gt;0),$A522," ")</f>
        <v xml:space="preserve"> </v>
      </c>
      <c r="K522" s="51" t="str">
        <f>IF(AND($G522,$I522&gt;0.0000001,$C$6=1,$I$5&gt;0),"…………..."," ")</f>
        <v xml:space="preserve"> </v>
      </c>
    </row>
    <row r="523" spans="1:13" x14ac:dyDescent="0.2">
      <c r="A523" s="71">
        <v>514</v>
      </c>
      <c r="B523" s="39" t="str">
        <f>IF($C$6=1,'3. Input Data'!B529," ")</f>
        <v xml:space="preserve"> </v>
      </c>
      <c r="C523" s="39" t="str">
        <f>IF($C$6=1,'3. Input Data'!C529," ")</f>
        <v xml:space="preserve"> </v>
      </c>
      <c r="D523" s="58" t="str">
        <f>IF($C$6=1,'3a. Skor Data'!D521," ")</f>
        <v xml:space="preserve"> </v>
      </c>
      <c r="E523" s="58" t="str">
        <f>IF($C$6=1,(0.702*'3a. Skor Data'!F521)+'3a. Skor Data'!H521," ")</f>
        <v xml:space="preserve"> </v>
      </c>
      <c r="F523" s="58" t="str">
        <f>IF($C$6=1,(0.471*'3a. Skor Data'!J521)+(0.681*'3a. Skor Data'!L521)+(1*'3a. Skor Data'!N521)+(0.278*'3a. Skor Data'!T521)," ")</f>
        <v xml:space="preserve"> </v>
      </c>
      <c r="G523" s="58" t="str">
        <f t="shared" ref="G523:G586" si="26">IF($C$6=1,(0.252*D523)+(0.226*E523)+(0.218*F523)," ")</f>
        <v xml:space="preserve"> </v>
      </c>
      <c r="H523" s="58" t="str">
        <f t="shared" ref="H523:H586" si="27">IF(AND($C$6=1,$G523&gt;0,$I523&gt;=0.0000001,$I$5&gt;0),"Rp."," ")</f>
        <v xml:space="preserve"> </v>
      </c>
      <c r="I523" s="77" t="str">
        <f t="shared" si="25"/>
        <v xml:space="preserve"> </v>
      </c>
      <c r="L523" s="51" t="str">
        <f>IF(AND($G523&gt;0,$I523&gt;0.0000001,$C$6=1,$I$5&gt;0),$A523," ")</f>
        <v xml:space="preserve"> </v>
      </c>
      <c r="M523" s="51" t="str">
        <f>IF(AND($G523,$I523&gt;0.0000001,$C$6=1,$I$5&gt;0),"…………..."," ")</f>
        <v xml:space="preserve"> </v>
      </c>
    </row>
    <row r="524" spans="1:13" x14ac:dyDescent="0.2">
      <c r="A524" s="71">
        <v>515</v>
      </c>
      <c r="B524" s="39" t="str">
        <f>IF($C$6=1,'3. Input Data'!B530," ")</f>
        <v xml:space="preserve"> </v>
      </c>
      <c r="C524" s="39" t="str">
        <f>IF($C$6=1,'3. Input Data'!C530," ")</f>
        <v xml:space="preserve"> </v>
      </c>
      <c r="D524" s="58" t="str">
        <f>IF($C$6=1,'3a. Skor Data'!D522," ")</f>
        <v xml:space="preserve"> </v>
      </c>
      <c r="E524" s="58" t="str">
        <f>IF($C$6=1,(0.702*'3a. Skor Data'!F522)+'3a. Skor Data'!H522," ")</f>
        <v xml:space="preserve"> </v>
      </c>
      <c r="F524" s="58" t="str">
        <f>IF($C$6=1,(0.471*'3a. Skor Data'!J522)+(0.681*'3a. Skor Data'!L522)+(1*'3a. Skor Data'!N522)+(0.278*'3a. Skor Data'!T522)," ")</f>
        <v xml:space="preserve"> </v>
      </c>
      <c r="G524" s="58" t="str">
        <f t="shared" si="26"/>
        <v xml:space="preserve"> </v>
      </c>
      <c r="H524" s="58" t="str">
        <f t="shared" si="27"/>
        <v xml:space="preserve"> </v>
      </c>
      <c r="I524" s="77" t="str">
        <f t="shared" si="25"/>
        <v xml:space="preserve"> </v>
      </c>
      <c r="J524" s="51" t="str">
        <f>IF(AND($G524&gt;0,$I524&gt;0.0000001,$C$6=1,$I$5&gt;0),$A524," ")</f>
        <v xml:space="preserve"> </v>
      </c>
      <c r="K524" s="51" t="str">
        <f>IF(AND($G524,$I524&gt;0.0000001,$C$6=1,$I$5&gt;0),"…………..."," ")</f>
        <v xml:space="preserve"> </v>
      </c>
    </row>
    <row r="525" spans="1:13" x14ac:dyDescent="0.2">
      <c r="A525" s="71">
        <v>516</v>
      </c>
      <c r="B525" s="39" t="str">
        <f>IF($C$6=1,'3. Input Data'!B531," ")</f>
        <v xml:space="preserve"> </v>
      </c>
      <c r="C525" s="39" t="str">
        <f>IF($C$6=1,'3. Input Data'!C531," ")</f>
        <v xml:space="preserve"> </v>
      </c>
      <c r="D525" s="58" t="str">
        <f>IF($C$6=1,'3a. Skor Data'!D523," ")</f>
        <v xml:space="preserve"> </v>
      </c>
      <c r="E525" s="58" t="str">
        <f>IF($C$6=1,(0.702*'3a. Skor Data'!F523)+'3a. Skor Data'!H523," ")</f>
        <v xml:space="preserve"> </v>
      </c>
      <c r="F525" s="58" t="str">
        <f>IF($C$6=1,(0.471*'3a. Skor Data'!J523)+(0.681*'3a. Skor Data'!L523)+(1*'3a. Skor Data'!N523)+(0.278*'3a. Skor Data'!T523)," ")</f>
        <v xml:space="preserve"> </v>
      </c>
      <c r="G525" s="58" t="str">
        <f t="shared" si="26"/>
        <v xml:space="preserve"> </v>
      </c>
      <c r="H525" s="58" t="str">
        <f t="shared" si="27"/>
        <v xml:space="preserve"> </v>
      </c>
      <c r="I525" s="77" t="str">
        <f t="shared" si="25"/>
        <v xml:space="preserve"> </v>
      </c>
      <c r="L525" s="51" t="str">
        <f>IF(AND($G525&gt;0,$I525&gt;0.0000001,$C$6=1,$I$5&gt;0),$A525," ")</f>
        <v xml:space="preserve"> </v>
      </c>
      <c r="M525" s="51" t="str">
        <f>IF(AND($G525,$I525&gt;0.0000001,$C$6=1,$I$5&gt;0),"…………..."," ")</f>
        <v xml:space="preserve"> </v>
      </c>
    </row>
    <row r="526" spans="1:13" x14ac:dyDescent="0.2">
      <c r="A526" s="71">
        <v>517</v>
      </c>
      <c r="B526" s="39" t="str">
        <f>IF($C$6=1,'3. Input Data'!B532," ")</f>
        <v xml:space="preserve"> </v>
      </c>
      <c r="C526" s="39" t="str">
        <f>IF($C$6=1,'3. Input Data'!C532," ")</f>
        <v xml:space="preserve"> </v>
      </c>
      <c r="D526" s="58" t="str">
        <f>IF($C$6=1,'3a. Skor Data'!D524," ")</f>
        <v xml:space="preserve"> </v>
      </c>
      <c r="E526" s="58" t="str">
        <f>IF($C$6=1,(0.702*'3a. Skor Data'!F524)+'3a. Skor Data'!H524," ")</f>
        <v xml:space="preserve"> </v>
      </c>
      <c r="F526" s="58" t="str">
        <f>IF($C$6=1,(0.471*'3a. Skor Data'!J524)+(0.681*'3a. Skor Data'!L524)+(1*'3a. Skor Data'!N524)+(0.278*'3a. Skor Data'!T524)," ")</f>
        <v xml:space="preserve"> </v>
      </c>
      <c r="G526" s="58" t="str">
        <f t="shared" si="26"/>
        <v xml:space="preserve"> </v>
      </c>
      <c r="H526" s="58" t="str">
        <f t="shared" si="27"/>
        <v xml:space="preserve"> </v>
      </c>
      <c r="I526" s="77" t="str">
        <f t="shared" si="25"/>
        <v xml:space="preserve"> </v>
      </c>
      <c r="J526" s="51" t="str">
        <f>IF(AND($G526&gt;0,$I526&gt;0.0000001,$C$6=1,$I$5&gt;0),$A526," ")</f>
        <v xml:space="preserve"> </v>
      </c>
      <c r="K526" s="51" t="str">
        <f>IF(AND($G526,$I526&gt;0.0000001,$C$6=1,$I$5&gt;0),"…………..."," ")</f>
        <v xml:space="preserve"> </v>
      </c>
    </row>
    <row r="527" spans="1:13" x14ac:dyDescent="0.2">
      <c r="A527" s="71">
        <v>518</v>
      </c>
      <c r="B527" s="39" t="str">
        <f>IF($C$6=1,'3. Input Data'!B533," ")</f>
        <v xml:space="preserve"> </v>
      </c>
      <c r="C527" s="39" t="str">
        <f>IF($C$6=1,'3. Input Data'!C533," ")</f>
        <v xml:space="preserve"> </v>
      </c>
      <c r="D527" s="58" t="str">
        <f>IF($C$6=1,'3a. Skor Data'!D525," ")</f>
        <v xml:space="preserve"> </v>
      </c>
      <c r="E527" s="58" t="str">
        <f>IF($C$6=1,(0.702*'3a. Skor Data'!F525)+'3a. Skor Data'!H525," ")</f>
        <v xml:space="preserve"> </v>
      </c>
      <c r="F527" s="58" t="str">
        <f>IF($C$6=1,(0.471*'3a. Skor Data'!J525)+(0.681*'3a. Skor Data'!L525)+(1*'3a. Skor Data'!N525)+(0.278*'3a. Skor Data'!T525)," ")</f>
        <v xml:space="preserve"> </v>
      </c>
      <c r="G527" s="58" t="str">
        <f t="shared" si="26"/>
        <v xml:space="preserve"> </v>
      </c>
      <c r="H527" s="58" t="str">
        <f t="shared" si="27"/>
        <v xml:space="preserve"> </v>
      </c>
      <c r="I527" s="77" t="str">
        <f t="shared" si="25"/>
        <v xml:space="preserve"> </v>
      </c>
      <c r="L527" s="51" t="str">
        <f>IF(AND($G527&gt;0,$I527&gt;0.0000001,$C$6=1,$I$5&gt;0),$A527," ")</f>
        <v xml:space="preserve"> </v>
      </c>
      <c r="M527" s="51" t="str">
        <f>IF(AND($G527,$I527&gt;0.0000001,$C$6=1,$I$5&gt;0),"…………..."," ")</f>
        <v xml:space="preserve"> </v>
      </c>
    </row>
    <row r="528" spans="1:13" x14ac:dyDescent="0.2">
      <c r="A528" s="71">
        <v>519</v>
      </c>
      <c r="B528" s="39" t="str">
        <f>IF($C$6=1,'3. Input Data'!B534," ")</f>
        <v xml:space="preserve"> </v>
      </c>
      <c r="C528" s="39" t="str">
        <f>IF($C$6=1,'3. Input Data'!C534," ")</f>
        <v xml:space="preserve"> </v>
      </c>
      <c r="D528" s="58" t="str">
        <f>IF($C$6=1,'3a. Skor Data'!D526," ")</f>
        <v xml:space="preserve"> </v>
      </c>
      <c r="E528" s="58" t="str">
        <f>IF($C$6=1,(0.702*'3a. Skor Data'!F526)+'3a. Skor Data'!H526," ")</f>
        <v xml:space="preserve"> </v>
      </c>
      <c r="F528" s="58" t="str">
        <f>IF($C$6=1,(0.471*'3a. Skor Data'!J526)+(0.681*'3a. Skor Data'!L526)+(1*'3a. Skor Data'!N526)+(0.278*'3a. Skor Data'!T526)," ")</f>
        <v xml:space="preserve"> </v>
      </c>
      <c r="G528" s="58" t="str">
        <f t="shared" si="26"/>
        <v xml:space="preserve"> </v>
      </c>
      <c r="H528" s="58" t="str">
        <f t="shared" si="27"/>
        <v xml:space="preserve"> </v>
      </c>
      <c r="I528" s="77" t="str">
        <f t="shared" si="25"/>
        <v xml:space="preserve"> </v>
      </c>
      <c r="J528" s="51" t="str">
        <f>IF(AND($G528&gt;0,$I528&gt;0.0000001,$C$6=1,$I$5&gt;0),$A528," ")</f>
        <v xml:space="preserve"> </v>
      </c>
      <c r="K528" s="51" t="str">
        <f>IF(AND($G528,$I528&gt;0.0000001,$C$6=1,$I$5&gt;0),"…………..."," ")</f>
        <v xml:space="preserve"> </v>
      </c>
    </row>
    <row r="529" spans="1:13" x14ac:dyDescent="0.2">
      <c r="A529" s="71">
        <v>520</v>
      </c>
      <c r="B529" s="39" t="str">
        <f>IF($C$6=1,'3. Input Data'!B535," ")</f>
        <v xml:space="preserve"> </v>
      </c>
      <c r="C529" s="39" t="str">
        <f>IF($C$6=1,'3. Input Data'!C535," ")</f>
        <v xml:space="preserve"> </v>
      </c>
      <c r="D529" s="58" t="str">
        <f>IF($C$6=1,'3a. Skor Data'!D527," ")</f>
        <v xml:space="preserve"> </v>
      </c>
      <c r="E529" s="58" t="str">
        <f>IF($C$6=1,(0.702*'3a. Skor Data'!F527)+'3a. Skor Data'!H527," ")</f>
        <v xml:space="preserve"> </v>
      </c>
      <c r="F529" s="58" t="str">
        <f>IF($C$6=1,(0.471*'3a. Skor Data'!J527)+(0.681*'3a. Skor Data'!L527)+(1*'3a. Skor Data'!N527)+(0.278*'3a. Skor Data'!T527)," ")</f>
        <v xml:space="preserve"> </v>
      </c>
      <c r="G529" s="58" t="str">
        <f t="shared" si="26"/>
        <v xml:space="preserve"> </v>
      </c>
      <c r="H529" s="58" t="str">
        <f t="shared" si="27"/>
        <v xml:space="preserve"> </v>
      </c>
      <c r="I529" s="77" t="str">
        <f t="shared" si="25"/>
        <v xml:space="preserve"> </v>
      </c>
      <c r="L529" s="51" t="str">
        <f>IF(AND($G529&gt;0,$I529&gt;0.0000001,$C$6=1,$I$5&gt;0),$A529," ")</f>
        <v xml:space="preserve"> </v>
      </c>
      <c r="M529" s="51" t="str">
        <f>IF(AND($G529,$I529&gt;0.0000001,$C$6=1,$I$5&gt;0),"…………..."," ")</f>
        <v xml:space="preserve"> </v>
      </c>
    </row>
    <row r="530" spans="1:13" x14ac:dyDescent="0.2">
      <c r="A530" s="71">
        <v>521</v>
      </c>
      <c r="B530" s="39" t="str">
        <f>IF($C$6=1,'3. Input Data'!B536," ")</f>
        <v xml:space="preserve"> </v>
      </c>
      <c r="C530" s="39" t="str">
        <f>IF($C$6=1,'3. Input Data'!C536," ")</f>
        <v xml:space="preserve"> </v>
      </c>
      <c r="D530" s="58" t="str">
        <f>IF($C$6=1,'3a. Skor Data'!D528," ")</f>
        <v xml:space="preserve"> </v>
      </c>
      <c r="E530" s="58" t="str">
        <f>IF($C$6=1,(0.702*'3a. Skor Data'!F528)+'3a. Skor Data'!H528," ")</f>
        <v xml:space="preserve"> </v>
      </c>
      <c r="F530" s="58" t="str">
        <f>IF($C$6=1,(0.471*'3a. Skor Data'!J528)+(0.681*'3a. Skor Data'!L528)+(1*'3a. Skor Data'!N528)+(0.278*'3a. Skor Data'!T528)," ")</f>
        <v xml:space="preserve"> </v>
      </c>
      <c r="G530" s="58" t="str">
        <f t="shared" si="26"/>
        <v xml:space="preserve"> </v>
      </c>
      <c r="H530" s="58" t="str">
        <f t="shared" si="27"/>
        <v xml:space="preserve"> </v>
      </c>
      <c r="I530" s="77" t="str">
        <f t="shared" si="25"/>
        <v xml:space="preserve"> </v>
      </c>
      <c r="J530" s="51" t="str">
        <f>IF(AND($G530&gt;0,$I530&gt;0.0000001,$C$6=1,$I$5&gt;0),$A530," ")</f>
        <v xml:space="preserve"> </v>
      </c>
      <c r="K530" s="51" t="str">
        <f>IF(AND($G530,$I530&gt;0.0000001,$C$6=1,$I$5&gt;0),"…………..."," ")</f>
        <v xml:space="preserve"> </v>
      </c>
    </row>
    <row r="531" spans="1:13" x14ac:dyDescent="0.2">
      <c r="A531" s="71">
        <v>522</v>
      </c>
      <c r="B531" s="39" t="str">
        <f>IF($C$6=1,'3. Input Data'!B537," ")</f>
        <v xml:space="preserve"> </v>
      </c>
      <c r="C531" s="39" t="str">
        <f>IF($C$6=1,'3. Input Data'!C537," ")</f>
        <v xml:space="preserve"> </v>
      </c>
      <c r="D531" s="58" t="str">
        <f>IF($C$6=1,'3a. Skor Data'!D529," ")</f>
        <v xml:space="preserve"> </v>
      </c>
      <c r="E531" s="58" t="str">
        <f>IF($C$6=1,(0.702*'3a. Skor Data'!F529)+'3a. Skor Data'!H529," ")</f>
        <v xml:space="preserve"> </v>
      </c>
      <c r="F531" s="58" t="str">
        <f>IF($C$6=1,(0.471*'3a. Skor Data'!J529)+(0.681*'3a. Skor Data'!L529)+(1*'3a. Skor Data'!N529)+(0.278*'3a. Skor Data'!T529)," ")</f>
        <v xml:space="preserve"> </v>
      </c>
      <c r="G531" s="58" t="str">
        <f t="shared" si="26"/>
        <v xml:space="preserve"> </v>
      </c>
      <c r="H531" s="58" t="str">
        <f t="shared" si="27"/>
        <v xml:space="preserve"> </v>
      </c>
      <c r="I531" s="77" t="str">
        <f t="shared" si="25"/>
        <v xml:space="preserve"> </v>
      </c>
      <c r="L531" s="51" t="str">
        <f>IF(AND($G531&gt;0,$I531&gt;0.0000001,$C$6=1,$I$5&gt;0),$A531," ")</f>
        <v xml:space="preserve"> </v>
      </c>
      <c r="M531" s="51" t="str">
        <f>IF(AND($G531,$I531&gt;0.0000001,$C$6=1,$I$5&gt;0),"…………..."," ")</f>
        <v xml:space="preserve"> </v>
      </c>
    </row>
    <row r="532" spans="1:13" x14ac:dyDescent="0.2">
      <c r="A532" s="71">
        <v>523</v>
      </c>
      <c r="B532" s="39" t="str">
        <f>IF($C$6=1,'3. Input Data'!B538," ")</f>
        <v xml:space="preserve"> </v>
      </c>
      <c r="C532" s="39" t="str">
        <f>IF($C$6=1,'3. Input Data'!C538," ")</f>
        <v xml:space="preserve"> </v>
      </c>
      <c r="D532" s="58" t="str">
        <f>IF($C$6=1,'3a. Skor Data'!D530," ")</f>
        <v xml:space="preserve"> </v>
      </c>
      <c r="E532" s="58" t="str">
        <f>IF($C$6=1,(0.702*'3a. Skor Data'!F530)+'3a. Skor Data'!H530," ")</f>
        <v xml:space="preserve"> </v>
      </c>
      <c r="F532" s="58" t="str">
        <f>IF($C$6=1,(0.471*'3a. Skor Data'!J530)+(0.681*'3a. Skor Data'!L530)+(1*'3a. Skor Data'!N530)+(0.278*'3a. Skor Data'!T530)," ")</f>
        <v xml:space="preserve"> </v>
      </c>
      <c r="G532" s="58" t="str">
        <f t="shared" si="26"/>
        <v xml:space="preserve"> </v>
      </c>
      <c r="H532" s="58" t="str">
        <f t="shared" si="27"/>
        <v xml:space="preserve"> </v>
      </c>
      <c r="I532" s="77" t="str">
        <f t="shared" si="25"/>
        <v xml:space="preserve"> </v>
      </c>
      <c r="J532" s="51" t="str">
        <f>IF(AND($G532&gt;0,$I532&gt;0.0000001,$C$6=1,$I$5&gt;0),$A532," ")</f>
        <v xml:space="preserve"> </v>
      </c>
      <c r="K532" s="51" t="str">
        <f>IF(AND($G532,$I532&gt;0.0000001,$C$6=1,$I$5&gt;0),"…………..."," ")</f>
        <v xml:space="preserve"> </v>
      </c>
    </row>
    <row r="533" spans="1:13" x14ac:dyDescent="0.2">
      <c r="A533" s="71">
        <v>524</v>
      </c>
      <c r="B533" s="39" t="str">
        <f>IF($C$6=1,'3. Input Data'!B539," ")</f>
        <v xml:space="preserve"> </v>
      </c>
      <c r="C533" s="39" t="str">
        <f>IF($C$6=1,'3. Input Data'!C539," ")</f>
        <v xml:space="preserve"> </v>
      </c>
      <c r="D533" s="58" t="str">
        <f>IF($C$6=1,'3a. Skor Data'!D531," ")</f>
        <v xml:space="preserve"> </v>
      </c>
      <c r="E533" s="58" t="str">
        <f>IF($C$6=1,(0.702*'3a. Skor Data'!F531)+'3a. Skor Data'!H531," ")</f>
        <v xml:space="preserve"> </v>
      </c>
      <c r="F533" s="58" t="str">
        <f>IF($C$6=1,(0.471*'3a. Skor Data'!J531)+(0.681*'3a. Skor Data'!L531)+(1*'3a. Skor Data'!N531)+(0.278*'3a. Skor Data'!T531)," ")</f>
        <v xml:space="preserve"> </v>
      </c>
      <c r="G533" s="58" t="str">
        <f t="shared" si="26"/>
        <v xml:space="preserve"> </v>
      </c>
      <c r="H533" s="58" t="str">
        <f t="shared" si="27"/>
        <v xml:space="preserve"> </v>
      </c>
      <c r="I533" s="77" t="str">
        <f t="shared" ref="I533:I596" si="28">IF(AND($C$6=1,$I$5&gt;0.0001),(G533/$G$3)*$I$5," ")</f>
        <v xml:space="preserve"> </v>
      </c>
      <c r="L533" s="51" t="str">
        <f>IF(AND($G533&gt;0,$I533&gt;0.0000001,$C$6=1,$I$5&gt;0),$A533," ")</f>
        <v xml:space="preserve"> </v>
      </c>
      <c r="M533" s="51" t="str">
        <f>IF(AND($G533,$I533&gt;0.0000001,$C$6=1,$I$5&gt;0),"…………..."," ")</f>
        <v xml:space="preserve"> </v>
      </c>
    </row>
    <row r="534" spans="1:13" x14ac:dyDescent="0.2">
      <c r="A534" s="71">
        <v>525</v>
      </c>
      <c r="B534" s="39" t="str">
        <f>IF($C$6=1,'3. Input Data'!B540," ")</f>
        <v xml:space="preserve"> </v>
      </c>
      <c r="C534" s="39" t="str">
        <f>IF($C$6=1,'3. Input Data'!C540," ")</f>
        <v xml:space="preserve"> </v>
      </c>
      <c r="D534" s="58" t="str">
        <f>IF($C$6=1,'3a. Skor Data'!D532," ")</f>
        <v xml:space="preserve"> </v>
      </c>
      <c r="E534" s="58" t="str">
        <f>IF($C$6=1,(0.702*'3a. Skor Data'!F532)+'3a. Skor Data'!H532," ")</f>
        <v xml:space="preserve"> </v>
      </c>
      <c r="F534" s="58" t="str">
        <f>IF($C$6=1,(0.471*'3a. Skor Data'!J532)+(0.681*'3a. Skor Data'!L532)+(1*'3a. Skor Data'!N532)+(0.278*'3a. Skor Data'!T532)," ")</f>
        <v xml:space="preserve"> </v>
      </c>
      <c r="G534" s="58" t="str">
        <f t="shared" si="26"/>
        <v xml:space="preserve"> </v>
      </c>
      <c r="H534" s="58" t="str">
        <f t="shared" si="27"/>
        <v xml:space="preserve"> </v>
      </c>
      <c r="I534" s="77" t="str">
        <f t="shared" si="28"/>
        <v xml:space="preserve"> </v>
      </c>
      <c r="J534" s="51" t="str">
        <f>IF(AND($G534&gt;0,$I534&gt;0.0000001,$C$6=1,$I$5&gt;0),$A534," ")</f>
        <v xml:space="preserve"> </v>
      </c>
      <c r="K534" s="51" t="str">
        <f>IF(AND($G534,$I534&gt;0.0000001,$C$6=1,$I$5&gt;0),"…………..."," ")</f>
        <v xml:space="preserve"> </v>
      </c>
    </row>
    <row r="535" spans="1:13" x14ac:dyDescent="0.2">
      <c r="A535" s="71">
        <v>526</v>
      </c>
      <c r="B535" s="39" t="str">
        <f>IF($C$6=1,'3. Input Data'!B541," ")</f>
        <v xml:space="preserve"> </v>
      </c>
      <c r="C535" s="39" t="str">
        <f>IF($C$6=1,'3. Input Data'!C541," ")</f>
        <v xml:space="preserve"> </v>
      </c>
      <c r="D535" s="58" t="str">
        <f>IF($C$6=1,'3a. Skor Data'!D533," ")</f>
        <v xml:space="preserve"> </v>
      </c>
      <c r="E535" s="58" t="str">
        <f>IF($C$6=1,(0.702*'3a. Skor Data'!F533)+'3a. Skor Data'!H533," ")</f>
        <v xml:space="preserve"> </v>
      </c>
      <c r="F535" s="58" t="str">
        <f>IF($C$6=1,(0.471*'3a. Skor Data'!J533)+(0.681*'3a. Skor Data'!L533)+(1*'3a. Skor Data'!N533)+(0.278*'3a. Skor Data'!T533)," ")</f>
        <v xml:space="preserve"> </v>
      </c>
      <c r="G535" s="58" t="str">
        <f t="shared" si="26"/>
        <v xml:space="preserve"> </v>
      </c>
      <c r="H535" s="58" t="str">
        <f t="shared" si="27"/>
        <v xml:space="preserve"> </v>
      </c>
      <c r="I535" s="77" t="str">
        <f t="shared" si="28"/>
        <v xml:space="preserve"> </v>
      </c>
      <c r="L535" s="51" t="str">
        <f>IF(AND($G535&gt;0,$I535&gt;0.0000001,$C$6=1,$I$5&gt;0),$A535," ")</f>
        <v xml:space="preserve"> </v>
      </c>
      <c r="M535" s="51" t="str">
        <f>IF(AND($G535,$I535&gt;0.0000001,$C$6=1,$I$5&gt;0),"…………..."," ")</f>
        <v xml:space="preserve"> </v>
      </c>
    </row>
    <row r="536" spans="1:13" x14ac:dyDescent="0.2">
      <c r="A536" s="71">
        <v>527</v>
      </c>
      <c r="B536" s="39" t="str">
        <f>IF($C$6=1,'3. Input Data'!B542," ")</f>
        <v xml:space="preserve"> </v>
      </c>
      <c r="C536" s="39" t="str">
        <f>IF($C$6=1,'3. Input Data'!C542," ")</f>
        <v xml:space="preserve"> </v>
      </c>
      <c r="D536" s="58" t="str">
        <f>IF($C$6=1,'3a. Skor Data'!D534," ")</f>
        <v xml:space="preserve"> </v>
      </c>
      <c r="E536" s="58" t="str">
        <f>IF($C$6=1,(0.702*'3a. Skor Data'!F534)+'3a. Skor Data'!H534," ")</f>
        <v xml:space="preserve"> </v>
      </c>
      <c r="F536" s="58" t="str">
        <f>IF($C$6=1,(0.471*'3a. Skor Data'!J534)+(0.681*'3a. Skor Data'!L534)+(1*'3a. Skor Data'!N534)+(0.278*'3a. Skor Data'!T534)," ")</f>
        <v xml:space="preserve"> </v>
      </c>
      <c r="G536" s="58" t="str">
        <f t="shared" si="26"/>
        <v xml:space="preserve"> </v>
      </c>
      <c r="H536" s="58" t="str">
        <f t="shared" si="27"/>
        <v xml:space="preserve"> </v>
      </c>
      <c r="I536" s="77" t="str">
        <f t="shared" si="28"/>
        <v xml:space="preserve"> </v>
      </c>
      <c r="J536" s="51" t="str">
        <f>IF(AND($G536&gt;0,$I536&gt;0.0000001,$C$6=1,$I$5&gt;0),$A536," ")</f>
        <v xml:space="preserve"> </v>
      </c>
      <c r="K536" s="51" t="str">
        <f>IF(AND($G536,$I536&gt;0.0000001,$C$6=1,$I$5&gt;0),"…………..."," ")</f>
        <v xml:space="preserve"> </v>
      </c>
    </row>
    <row r="537" spans="1:13" x14ac:dyDescent="0.2">
      <c r="A537" s="71">
        <v>528</v>
      </c>
      <c r="B537" s="39" t="str">
        <f>IF($C$6=1,'3. Input Data'!B543," ")</f>
        <v xml:space="preserve"> </v>
      </c>
      <c r="C537" s="39" t="str">
        <f>IF($C$6=1,'3. Input Data'!C543," ")</f>
        <v xml:space="preserve"> </v>
      </c>
      <c r="D537" s="58" t="str">
        <f>IF($C$6=1,'3a. Skor Data'!D535," ")</f>
        <v xml:space="preserve"> </v>
      </c>
      <c r="E537" s="58" t="str">
        <f>IF($C$6=1,(0.702*'3a. Skor Data'!F535)+'3a. Skor Data'!H535," ")</f>
        <v xml:space="preserve"> </v>
      </c>
      <c r="F537" s="58" t="str">
        <f>IF($C$6=1,(0.471*'3a. Skor Data'!J535)+(0.681*'3a. Skor Data'!L535)+(1*'3a. Skor Data'!N535)+(0.278*'3a. Skor Data'!T535)," ")</f>
        <v xml:space="preserve"> </v>
      </c>
      <c r="G537" s="58" t="str">
        <f t="shared" si="26"/>
        <v xml:space="preserve"> </v>
      </c>
      <c r="H537" s="58" t="str">
        <f t="shared" si="27"/>
        <v xml:space="preserve"> </v>
      </c>
      <c r="I537" s="77" t="str">
        <f t="shared" si="28"/>
        <v xml:space="preserve"> </v>
      </c>
      <c r="L537" s="51" t="str">
        <f>IF(AND($G537&gt;0,$I537&gt;0.0000001,$C$6=1,$I$5&gt;0),$A537," ")</f>
        <v xml:space="preserve"> </v>
      </c>
      <c r="M537" s="51" t="str">
        <f>IF(AND($G537,$I537&gt;0.0000001,$C$6=1,$I$5&gt;0),"…………..."," ")</f>
        <v xml:space="preserve"> </v>
      </c>
    </row>
    <row r="538" spans="1:13" x14ac:dyDescent="0.2">
      <c r="A538" s="71">
        <v>529</v>
      </c>
      <c r="B538" s="39" t="str">
        <f>IF($C$6=1,'3. Input Data'!B544," ")</f>
        <v xml:space="preserve"> </v>
      </c>
      <c r="C538" s="39" t="str">
        <f>IF($C$6=1,'3. Input Data'!C544," ")</f>
        <v xml:space="preserve"> </v>
      </c>
      <c r="D538" s="58" t="str">
        <f>IF($C$6=1,'3a. Skor Data'!D536," ")</f>
        <v xml:space="preserve"> </v>
      </c>
      <c r="E538" s="58" t="str">
        <f>IF($C$6=1,(0.702*'3a. Skor Data'!F536)+'3a. Skor Data'!H536," ")</f>
        <v xml:space="preserve"> </v>
      </c>
      <c r="F538" s="58" t="str">
        <f>IF($C$6=1,(0.471*'3a. Skor Data'!J536)+(0.681*'3a. Skor Data'!L536)+(1*'3a. Skor Data'!N536)+(0.278*'3a. Skor Data'!T536)," ")</f>
        <v xml:space="preserve"> </v>
      </c>
      <c r="G538" s="58" t="str">
        <f t="shared" si="26"/>
        <v xml:space="preserve"> </v>
      </c>
      <c r="H538" s="58" t="str">
        <f t="shared" si="27"/>
        <v xml:space="preserve"> </v>
      </c>
      <c r="I538" s="77" t="str">
        <f t="shared" si="28"/>
        <v xml:space="preserve"> </v>
      </c>
      <c r="J538" s="51" t="str">
        <f>IF(AND($G538&gt;0,$I538&gt;0.0000001,$C$6=1,$I$5&gt;0),$A538," ")</f>
        <v xml:space="preserve"> </v>
      </c>
      <c r="K538" s="51" t="str">
        <f>IF(AND($G538,$I538&gt;0.0000001,$C$6=1,$I$5&gt;0),"…………..."," ")</f>
        <v xml:space="preserve"> </v>
      </c>
    </row>
    <row r="539" spans="1:13" x14ac:dyDescent="0.2">
      <c r="A539" s="71">
        <v>530</v>
      </c>
      <c r="B539" s="39" t="str">
        <f>IF($C$6=1,'3. Input Data'!B545," ")</f>
        <v xml:space="preserve"> </v>
      </c>
      <c r="C539" s="39" t="str">
        <f>IF($C$6=1,'3. Input Data'!C545," ")</f>
        <v xml:space="preserve"> </v>
      </c>
      <c r="D539" s="58" t="str">
        <f>IF($C$6=1,'3a. Skor Data'!D537," ")</f>
        <v xml:space="preserve"> </v>
      </c>
      <c r="E539" s="58" t="str">
        <f>IF($C$6=1,(0.702*'3a. Skor Data'!F537)+'3a. Skor Data'!H537," ")</f>
        <v xml:space="preserve"> </v>
      </c>
      <c r="F539" s="58" t="str">
        <f>IF($C$6=1,(0.471*'3a. Skor Data'!J537)+(0.681*'3a. Skor Data'!L537)+(1*'3a. Skor Data'!N537)+(0.278*'3a. Skor Data'!T537)," ")</f>
        <v xml:space="preserve"> </v>
      </c>
      <c r="G539" s="58" t="str">
        <f t="shared" si="26"/>
        <v xml:space="preserve"> </v>
      </c>
      <c r="H539" s="58" t="str">
        <f t="shared" si="27"/>
        <v xml:space="preserve"> </v>
      </c>
      <c r="I539" s="77" t="str">
        <f t="shared" si="28"/>
        <v xml:space="preserve"> </v>
      </c>
      <c r="L539" s="51" t="str">
        <f>IF(AND($G539&gt;0,$I539&gt;0.0000001,$C$6=1,$I$5&gt;0),$A539," ")</f>
        <v xml:space="preserve"> </v>
      </c>
      <c r="M539" s="51" t="str">
        <f>IF(AND($G539,$I539&gt;0.0000001,$C$6=1,$I$5&gt;0),"…………..."," ")</f>
        <v xml:space="preserve"> </v>
      </c>
    </row>
    <row r="540" spans="1:13" x14ac:dyDescent="0.2">
      <c r="A540" s="71">
        <v>531</v>
      </c>
      <c r="B540" s="39" t="str">
        <f>IF($C$6=1,'3. Input Data'!B546," ")</f>
        <v xml:space="preserve"> </v>
      </c>
      <c r="C540" s="39" t="str">
        <f>IF($C$6=1,'3. Input Data'!C546," ")</f>
        <v xml:space="preserve"> </v>
      </c>
      <c r="D540" s="58" t="str">
        <f>IF($C$6=1,'3a. Skor Data'!D538," ")</f>
        <v xml:space="preserve"> </v>
      </c>
      <c r="E540" s="58" t="str">
        <f>IF($C$6=1,(0.702*'3a. Skor Data'!F538)+'3a. Skor Data'!H538," ")</f>
        <v xml:space="preserve"> </v>
      </c>
      <c r="F540" s="58" t="str">
        <f>IF($C$6=1,(0.471*'3a. Skor Data'!J538)+(0.681*'3a. Skor Data'!L538)+(1*'3a. Skor Data'!N538)+(0.278*'3a. Skor Data'!T538)," ")</f>
        <v xml:space="preserve"> </v>
      </c>
      <c r="G540" s="58" t="str">
        <f t="shared" si="26"/>
        <v xml:space="preserve"> </v>
      </c>
      <c r="H540" s="58" t="str">
        <f t="shared" si="27"/>
        <v xml:space="preserve"> </v>
      </c>
      <c r="I540" s="77" t="str">
        <f t="shared" si="28"/>
        <v xml:space="preserve"> </v>
      </c>
      <c r="J540" s="51" t="str">
        <f>IF(AND($G540&gt;0,$I540&gt;0.0000001,$C$6=1,$I$5&gt;0),$A540," ")</f>
        <v xml:space="preserve"> </v>
      </c>
      <c r="K540" s="51" t="str">
        <f>IF(AND($G540,$I540&gt;0.0000001,$C$6=1,$I$5&gt;0),"…………..."," ")</f>
        <v xml:space="preserve"> </v>
      </c>
    </row>
    <row r="541" spans="1:13" x14ac:dyDescent="0.2">
      <c r="A541" s="71">
        <v>532</v>
      </c>
      <c r="B541" s="39" t="str">
        <f>IF($C$6=1,'3. Input Data'!B547," ")</f>
        <v xml:space="preserve"> </v>
      </c>
      <c r="C541" s="39" t="str">
        <f>IF($C$6=1,'3. Input Data'!C547," ")</f>
        <v xml:space="preserve"> </v>
      </c>
      <c r="D541" s="58" t="str">
        <f>IF($C$6=1,'3a. Skor Data'!D539," ")</f>
        <v xml:space="preserve"> </v>
      </c>
      <c r="E541" s="58" t="str">
        <f>IF($C$6=1,(0.702*'3a. Skor Data'!F539)+'3a. Skor Data'!H539," ")</f>
        <v xml:space="preserve"> </v>
      </c>
      <c r="F541" s="58" t="str">
        <f>IF($C$6=1,(0.471*'3a. Skor Data'!J539)+(0.681*'3a. Skor Data'!L539)+(1*'3a. Skor Data'!N539)+(0.278*'3a. Skor Data'!T539)," ")</f>
        <v xml:space="preserve"> </v>
      </c>
      <c r="G541" s="58" t="str">
        <f t="shared" si="26"/>
        <v xml:space="preserve"> </v>
      </c>
      <c r="H541" s="58" t="str">
        <f t="shared" si="27"/>
        <v xml:space="preserve"> </v>
      </c>
      <c r="I541" s="77" t="str">
        <f t="shared" si="28"/>
        <v xml:space="preserve"> </v>
      </c>
      <c r="L541" s="51" t="str">
        <f>IF(AND($G541&gt;0,$I541&gt;0.0000001,$C$6=1,$I$5&gt;0),$A541," ")</f>
        <v xml:space="preserve"> </v>
      </c>
      <c r="M541" s="51" t="str">
        <f>IF(AND($G541,$I541&gt;0.0000001,$C$6=1,$I$5&gt;0),"…………..."," ")</f>
        <v xml:space="preserve"> </v>
      </c>
    </row>
    <row r="542" spans="1:13" x14ac:dyDescent="0.2">
      <c r="A542" s="71">
        <v>533</v>
      </c>
      <c r="B542" s="39" t="str">
        <f>IF($C$6=1,'3. Input Data'!B548," ")</f>
        <v xml:space="preserve"> </v>
      </c>
      <c r="C542" s="39" t="str">
        <f>IF($C$6=1,'3. Input Data'!C548," ")</f>
        <v xml:space="preserve"> </v>
      </c>
      <c r="D542" s="58" t="str">
        <f>IF($C$6=1,'3a. Skor Data'!D540," ")</f>
        <v xml:space="preserve"> </v>
      </c>
      <c r="E542" s="58" t="str">
        <f>IF($C$6=1,(0.702*'3a. Skor Data'!F540)+'3a. Skor Data'!H540," ")</f>
        <v xml:space="preserve"> </v>
      </c>
      <c r="F542" s="58" t="str">
        <f>IF($C$6=1,(0.471*'3a. Skor Data'!J540)+(0.681*'3a. Skor Data'!L540)+(1*'3a. Skor Data'!N540)+(0.278*'3a. Skor Data'!T540)," ")</f>
        <v xml:space="preserve"> </v>
      </c>
      <c r="G542" s="58" t="str">
        <f t="shared" si="26"/>
        <v xml:space="preserve"> </v>
      </c>
      <c r="H542" s="58" t="str">
        <f t="shared" si="27"/>
        <v xml:space="preserve"> </v>
      </c>
      <c r="I542" s="77" t="str">
        <f t="shared" si="28"/>
        <v xml:space="preserve"> </v>
      </c>
      <c r="J542" s="51" t="str">
        <f>IF(AND($G542&gt;0,$I542&gt;0.0000001,$C$6=1,$I$5&gt;0),$A542," ")</f>
        <v xml:space="preserve"> </v>
      </c>
      <c r="K542" s="51" t="str">
        <f>IF(AND($G542,$I542&gt;0.0000001,$C$6=1,$I$5&gt;0),"…………..."," ")</f>
        <v xml:space="preserve"> </v>
      </c>
    </row>
    <row r="543" spans="1:13" x14ac:dyDescent="0.2">
      <c r="A543" s="71">
        <v>534</v>
      </c>
      <c r="B543" s="39" t="str">
        <f>IF($C$6=1,'3. Input Data'!B549," ")</f>
        <v xml:space="preserve"> </v>
      </c>
      <c r="C543" s="39" t="str">
        <f>IF($C$6=1,'3. Input Data'!C549," ")</f>
        <v xml:space="preserve"> </v>
      </c>
      <c r="D543" s="58" t="str">
        <f>IF($C$6=1,'3a. Skor Data'!D541," ")</f>
        <v xml:space="preserve"> </v>
      </c>
      <c r="E543" s="58" t="str">
        <f>IF($C$6=1,(0.702*'3a. Skor Data'!F541)+'3a. Skor Data'!H541," ")</f>
        <v xml:space="preserve"> </v>
      </c>
      <c r="F543" s="58" t="str">
        <f>IF($C$6=1,(0.471*'3a. Skor Data'!J541)+(0.681*'3a. Skor Data'!L541)+(1*'3a. Skor Data'!N541)+(0.278*'3a. Skor Data'!T541)," ")</f>
        <v xml:space="preserve"> </v>
      </c>
      <c r="G543" s="58" t="str">
        <f t="shared" si="26"/>
        <v xml:space="preserve"> </v>
      </c>
      <c r="H543" s="58" t="str">
        <f t="shared" si="27"/>
        <v xml:space="preserve"> </v>
      </c>
      <c r="I543" s="77" t="str">
        <f t="shared" si="28"/>
        <v xml:space="preserve"> </v>
      </c>
      <c r="L543" s="51" t="str">
        <f>IF(AND($G543&gt;0,$I543&gt;0.0000001,$C$6=1,$I$5&gt;0),$A543," ")</f>
        <v xml:space="preserve"> </v>
      </c>
      <c r="M543" s="51" t="str">
        <f>IF(AND($G543,$I543&gt;0.0000001,$C$6=1,$I$5&gt;0),"…………..."," ")</f>
        <v xml:space="preserve"> </v>
      </c>
    </row>
    <row r="544" spans="1:13" x14ac:dyDescent="0.2">
      <c r="A544" s="71">
        <v>535</v>
      </c>
      <c r="B544" s="39" t="str">
        <f>IF($C$6=1,'3. Input Data'!B550," ")</f>
        <v xml:space="preserve"> </v>
      </c>
      <c r="C544" s="39" t="str">
        <f>IF($C$6=1,'3. Input Data'!C550," ")</f>
        <v xml:space="preserve"> </v>
      </c>
      <c r="D544" s="58" t="str">
        <f>IF($C$6=1,'3a. Skor Data'!D542," ")</f>
        <v xml:space="preserve"> </v>
      </c>
      <c r="E544" s="58" t="str">
        <f>IF($C$6=1,(0.702*'3a. Skor Data'!F542)+'3a. Skor Data'!H542," ")</f>
        <v xml:space="preserve"> </v>
      </c>
      <c r="F544" s="58" t="str">
        <f>IF($C$6=1,(0.471*'3a. Skor Data'!J542)+(0.681*'3a. Skor Data'!L542)+(1*'3a. Skor Data'!N542)+(0.278*'3a. Skor Data'!T542)," ")</f>
        <v xml:space="preserve"> </v>
      </c>
      <c r="G544" s="58" t="str">
        <f t="shared" si="26"/>
        <v xml:space="preserve"> </v>
      </c>
      <c r="H544" s="58" t="str">
        <f t="shared" si="27"/>
        <v xml:space="preserve"> </v>
      </c>
      <c r="I544" s="77" t="str">
        <f t="shared" si="28"/>
        <v xml:space="preserve"> </v>
      </c>
      <c r="J544" s="51" t="str">
        <f>IF(AND($G544&gt;0,$I544&gt;0.0000001,$C$6=1,$I$5&gt;0),$A544," ")</f>
        <v xml:space="preserve"> </v>
      </c>
      <c r="K544" s="51" t="str">
        <f>IF(AND($G544,$I544&gt;0.0000001,$C$6=1,$I$5&gt;0),"…………..."," ")</f>
        <v xml:space="preserve"> </v>
      </c>
    </row>
    <row r="545" spans="1:13" x14ac:dyDescent="0.2">
      <c r="A545" s="71">
        <v>536</v>
      </c>
      <c r="B545" s="39" t="str">
        <f>IF($C$6=1,'3. Input Data'!B551," ")</f>
        <v xml:space="preserve"> </v>
      </c>
      <c r="C545" s="39" t="str">
        <f>IF($C$6=1,'3. Input Data'!C551," ")</f>
        <v xml:space="preserve"> </v>
      </c>
      <c r="D545" s="58" t="str">
        <f>IF($C$6=1,'3a. Skor Data'!D543," ")</f>
        <v xml:space="preserve"> </v>
      </c>
      <c r="E545" s="58" t="str">
        <f>IF($C$6=1,(0.702*'3a. Skor Data'!F543)+'3a. Skor Data'!H543," ")</f>
        <v xml:space="preserve"> </v>
      </c>
      <c r="F545" s="58" t="str">
        <f>IF($C$6=1,(0.471*'3a. Skor Data'!J543)+(0.681*'3a. Skor Data'!L543)+(1*'3a. Skor Data'!N543)+(0.278*'3a. Skor Data'!T543)," ")</f>
        <v xml:space="preserve"> </v>
      </c>
      <c r="G545" s="58" t="str">
        <f t="shared" si="26"/>
        <v xml:space="preserve"> </v>
      </c>
      <c r="H545" s="58" t="str">
        <f t="shared" si="27"/>
        <v xml:space="preserve"> </v>
      </c>
      <c r="I545" s="77" t="str">
        <f t="shared" si="28"/>
        <v xml:space="preserve"> </v>
      </c>
      <c r="L545" s="51" t="str">
        <f>IF(AND($G545&gt;0,$I545&gt;0.0000001,$C$6=1,$I$5&gt;0),$A545," ")</f>
        <v xml:space="preserve"> </v>
      </c>
      <c r="M545" s="51" t="str">
        <f>IF(AND($G545,$I545&gt;0.0000001,$C$6=1,$I$5&gt;0),"…………..."," ")</f>
        <v xml:space="preserve"> </v>
      </c>
    </row>
    <row r="546" spans="1:13" x14ac:dyDescent="0.2">
      <c r="A546" s="71">
        <v>537</v>
      </c>
      <c r="B546" s="39" t="str">
        <f>IF($C$6=1,'3. Input Data'!B552," ")</f>
        <v xml:space="preserve"> </v>
      </c>
      <c r="C546" s="39" t="str">
        <f>IF($C$6=1,'3. Input Data'!C552," ")</f>
        <v xml:space="preserve"> </v>
      </c>
      <c r="D546" s="58" t="str">
        <f>IF($C$6=1,'3a. Skor Data'!D544," ")</f>
        <v xml:space="preserve"> </v>
      </c>
      <c r="E546" s="58" t="str">
        <f>IF($C$6=1,(0.702*'3a. Skor Data'!F544)+'3a. Skor Data'!H544," ")</f>
        <v xml:space="preserve"> </v>
      </c>
      <c r="F546" s="58" t="str">
        <f>IF($C$6=1,(0.471*'3a. Skor Data'!J544)+(0.681*'3a. Skor Data'!L544)+(1*'3a. Skor Data'!N544)+(0.278*'3a. Skor Data'!T544)," ")</f>
        <v xml:space="preserve"> </v>
      </c>
      <c r="G546" s="58" t="str">
        <f t="shared" si="26"/>
        <v xml:space="preserve"> </v>
      </c>
      <c r="H546" s="58" t="str">
        <f t="shared" si="27"/>
        <v xml:space="preserve"> </v>
      </c>
      <c r="I546" s="77" t="str">
        <f t="shared" si="28"/>
        <v xml:space="preserve"> </v>
      </c>
      <c r="J546" s="51" t="str">
        <f>IF(AND($G546&gt;0,$I546&gt;0.0000001,$C$6=1,$I$5&gt;0),$A546," ")</f>
        <v xml:space="preserve"> </v>
      </c>
      <c r="K546" s="51" t="str">
        <f>IF(AND($G546,$I546&gt;0.0000001,$C$6=1,$I$5&gt;0),"…………..."," ")</f>
        <v xml:space="preserve"> </v>
      </c>
    </row>
    <row r="547" spans="1:13" x14ac:dyDescent="0.2">
      <c r="A547" s="71">
        <v>538</v>
      </c>
      <c r="B547" s="39" t="str">
        <f>IF($C$6=1,'3. Input Data'!B553," ")</f>
        <v xml:space="preserve"> </v>
      </c>
      <c r="C547" s="39" t="str">
        <f>IF($C$6=1,'3. Input Data'!C553," ")</f>
        <v xml:space="preserve"> </v>
      </c>
      <c r="D547" s="58" t="str">
        <f>IF($C$6=1,'3a. Skor Data'!D545," ")</f>
        <v xml:space="preserve"> </v>
      </c>
      <c r="E547" s="58" t="str">
        <f>IF($C$6=1,(0.702*'3a. Skor Data'!F545)+'3a. Skor Data'!H545," ")</f>
        <v xml:space="preserve"> </v>
      </c>
      <c r="F547" s="58" t="str">
        <f>IF($C$6=1,(0.471*'3a. Skor Data'!J545)+(0.681*'3a. Skor Data'!L545)+(1*'3a. Skor Data'!N545)+(0.278*'3a. Skor Data'!T545)," ")</f>
        <v xml:space="preserve"> </v>
      </c>
      <c r="G547" s="58" t="str">
        <f t="shared" si="26"/>
        <v xml:space="preserve"> </v>
      </c>
      <c r="H547" s="58" t="str">
        <f t="shared" si="27"/>
        <v xml:space="preserve"> </v>
      </c>
      <c r="I547" s="77" t="str">
        <f t="shared" si="28"/>
        <v xml:space="preserve"> </v>
      </c>
      <c r="L547" s="51" t="str">
        <f>IF(AND($G547&gt;0,$I547&gt;0.0000001,$C$6=1,$I$5&gt;0),$A547," ")</f>
        <v xml:space="preserve"> </v>
      </c>
      <c r="M547" s="51" t="str">
        <f>IF(AND($G547,$I547&gt;0.0000001,$C$6=1,$I$5&gt;0),"…………..."," ")</f>
        <v xml:space="preserve"> </v>
      </c>
    </row>
    <row r="548" spans="1:13" x14ac:dyDescent="0.2">
      <c r="A548" s="71">
        <v>539</v>
      </c>
      <c r="B548" s="39" t="str">
        <f>IF($C$6=1,'3. Input Data'!B554," ")</f>
        <v xml:space="preserve"> </v>
      </c>
      <c r="C548" s="39" t="str">
        <f>IF($C$6=1,'3. Input Data'!C554," ")</f>
        <v xml:space="preserve"> </v>
      </c>
      <c r="D548" s="58" t="str">
        <f>IF($C$6=1,'3a. Skor Data'!D546," ")</f>
        <v xml:space="preserve"> </v>
      </c>
      <c r="E548" s="58" t="str">
        <f>IF($C$6=1,(0.702*'3a. Skor Data'!F546)+'3a. Skor Data'!H546," ")</f>
        <v xml:space="preserve"> </v>
      </c>
      <c r="F548" s="58" t="str">
        <f>IF($C$6=1,(0.471*'3a. Skor Data'!J546)+(0.681*'3a. Skor Data'!L546)+(1*'3a. Skor Data'!N546)+(0.278*'3a. Skor Data'!T546)," ")</f>
        <v xml:space="preserve"> </v>
      </c>
      <c r="G548" s="58" t="str">
        <f t="shared" si="26"/>
        <v xml:space="preserve"> </v>
      </c>
      <c r="H548" s="58" t="str">
        <f t="shared" si="27"/>
        <v xml:space="preserve"> </v>
      </c>
      <c r="I548" s="77" t="str">
        <f t="shared" si="28"/>
        <v xml:space="preserve"> </v>
      </c>
      <c r="J548" s="51" t="str">
        <f>IF(AND($G548&gt;0,$I548&gt;0.0000001,$C$6=1,$I$5&gt;0),$A548," ")</f>
        <v xml:space="preserve"> </v>
      </c>
      <c r="K548" s="51" t="str">
        <f>IF(AND($G548,$I548&gt;0.0000001,$C$6=1,$I$5&gt;0),"…………..."," ")</f>
        <v xml:space="preserve"> </v>
      </c>
    </row>
    <row r="549" spans="1:13" x14ac:dyDescent="0.2">
      <c r="A549" s="71">
        <v>540</v>
      </c>
      <c r="B549" s="39" t="str">
        <f>IF($C$6=1,'3. Input Data'!B555," ")</f>
        <v xml:space="preserve"> </v>
      </c>
      <c r="C549" s="39" t="str">
        <f>IF($C$6=1,'3. Input Data'!C555," ")</f>
        <v xml:space="preserve"> </v>
      </c>
      <c r="D549" s="58" t="str">
        <f>IF($C$6=1,'3a. Skor Data'!D547," ")</f>
        <v xml:space="preserve"> </v>
      </c>
      <c r="E549" s="58" t="str">
        <f>IF($C$6=1,(0.702*'3a. Skor Data'!F547)+'3a. Skor Data'!H547," ")</f>
        <v xml:space="preserve"> </v>
      </c>
      <c r="F549" s="58" t="str">
        <f>IF($C$6=1,(0.471*'3a. Skor Data'!J547)+(0.681*'3a. Skor Data'!L547)+(1*'3a. Skor Data'!N547)+(0.278*'3a. Skor Data'!T547)," ")</f>
        <v xml:space="preserve"> </v>
      </c>
      <c r="G549" s="58" t="str">
        <f t="shared" si="26"/>
        <v xml:space="preserve"> </v>
      </c>
      <c r="H549" s="58" t="str">
        <f t="shared" si="27"/>
        <v xml:space="preserve"> </v>
      </c>
      <c r="I549" s="77" t="str">
        <f t="shared" si="28"/>
        <v xml:space="preserve"> </v>
      </c>
      <c r="L549" s="51" t="str">
        <f>IF(AND($G549&gt;0,$I549&gt;0.0000001,$C$6=1,$I$5&gt;0),$A549," ")</f>
        <v xml:space="preserve"> </v>
      </c>
      <c r="M549" s="51" t="str">
        <f>IF(AND($G549,$I549&gt;0.0000001,$C$6=1,$I$5&gt;0),"…………..."," ")</f>
        <v xml:space="preserve"> </v>
      </c>
    </row>
    <row r="550" spans="1:13" x14ac:dyDescent="0.2">
      <c r="A550" s="71">
        <v>541</v>
      </c>
      <c r="B550" s="39" t="str">
        <f>IF($C$6=1,'3. Input Data'!B556," ")</f>
        <v xml:space="preserve"> </v>
      </c>
      <c r="C550" s="39" t="str">
        <f>IF($C$6=1,'3. Input Data'!C556," ")</f>
        <v xml:space="preserve"> </v>
      </c>
      <c r="D550" s="58" t="str">
        <f>IF($C$6=1,'3a. Skor Data'!D548," ")</f>
        <v xml:space="preserve"> </v>
      </c>
      <c r="E550" s="58" t="str">
        <f>IF($C$6=1,(0.702*'3a. Skor Data'!F548)+'3a. Skor Data'!H548," ")</f>
        <v xml:space="preserve"> </v>
      </c>
      <c r="F550" s="58" t="str">
        <f>IF($C$6=1,(0.471*'3a. Skor Data'!J548)+(0.681*'3a. Skor Data'!L548)+(1*'3a. Skor Data'!N548)+(0.278*'3a. Skor Data'!T548)," ")</f>
        <v xml:space="preserve"> </v>
      </c>
      <c r="G550" s="58" t="str">
        <f t="shared" si="26"/>
        <v xml:space="preserve"> </v>
      </c>
      <c r="H550" s="58" t="str">
        <f t="shared" si="27"/>
        <v xml:space="preserve"> </v>
      </c>
      <c r="I550" s="77" t="str">
        <f t="shared" si="28"/>
        <v xml:space="preserve"> </v>
      </c>
      <c r="J550" s="51" t="str">
        <f>IF(AND($G550&gt;0,$I550&gt;0.0000001,$C$6=1,$I$5&gt;0),$A550," ")</f>
        <v xml:space="preserve"> </v>
      </c>
      <c r="K550" s="51" t="str">
        <f>IF(AND($G550,$I550&gt;0.0000001,$C$6=1,$I$5&gt;0),"…………..."," ")</f>
        <v xml:space="preserve"> </v>
      </c>
    </row>
    <row r="551" spans="1:13" x14ac:dyDescent="0.2">
      <c r="A551" s="71">
        <v>542</v>
      </c>
      <c r="B551" s="39" t="str">
        <f>IF($C$6=1,'3. Input Data'!B557," ")</f>
        <v xml:space="preserve"> </v>
      </c>
      <c r="C551" s="39" t="str">
        <f>IF($C$6=1,'3. Input Data'!C557," ")</f>
        <v xml:space="preserve"> </v>
      </c>
      <c r="D551" s="58" t="str">
        <f>IF($C$6=1,'3a. Skor Data'!D549," ")</f>
        <v xml:space="preserve"> </v>
      </c>
      <c r="E551" s="58" t="str">
        <f>IF($C$6=1,(0.702*'3a. Skor Data'!F549)+'3a. Skor Data'!H549," ")</f>
        <v xml:space="preserve"> </v>
      </c>
      <c r="F551" s="58" t="str">
        <f>IF($C$6=1,(0.471*'3a. Skor Data'!J549)+(0.681*'3a. Skor Data'!L549)+(1*'3a. Skor Data'!N549)+(0.278*'3a. Skor Data'!T549)," ")</f>
        <v xml:space="preserve"> </v>
      </c>
      <c r="G551" s="58" t="str">
        <f t="shared" si="26"/>
        <v xml:space="preserve"> </v>
      </c>
      <c r="H551" s="58" t="str">
        <f t="shared" si="27"/>
        <v xml:space="preserve"> </v>
      </c>
      <c r="I551" s="77" t="str">
        <f t="shared" si="28"/>
        <v xml:space="preserve"> </v>
      </c>
      <c r="L551" s="51" t="str">
        <f>IF(AND($G551&gt;0,$I551&gt;0.0000001,$C$6=1,$I$5&gt;0),$A551," ")</f>
        <v xml:space="preserve"> </v>
      </c>
      <c r="M551" s="51" t="str">
        <f>IF(AND($G551,$I551&gt;0.0000001,$C$6=1,$I$5&gt;0),"…………..."," ")</f>
        <v xml:space="preserve"> </v>
      </c>
    </row>
    <row r="552" spans="1:13" x14ac:dyDescent="0.2">
      <c r="A552" s="71">
        <v>543</v>
      </c>
      <c r="B552" s="39" t="str">
        <f>IF($C$6=1,'3. Input Data'!B558," ")</f>
        <v xml:space="preserve"> </v>
      </c>
      <c r="C552" s="39" t="str">
        <f>IF($C$6=1,'3. Input Data'!C558," ")</f>
        <v xml:space="preserve"> </v>
      </c>
      <c r="D552" s="58" t="str">
        <f>IF($C$6=1,'3a. Skor Data'!D550," ")</f>
        <v xml:space="preserve"> </v>
      </c>
      <c r="E552" s="58" t="str">
        <f>IF($C$6=1,(0.702*'3a. Skor Data'!F550)+'3a. Skor Data'!H550," ")</f>
        <v xml:space="preserve"> </v>
      </c>
      <c r="F552" s="58" t="str">
        <f>IF($C$6=1,(0.471*'3a. Skor Data'!J550)+(0.681*'3a. Skor Data'!L550)+(1*'3a. Skor Data'!N550)+(0.278*'3a. Skor Data'!T550)," ")</f>
        <v xml:space="preserve"> </v>
      </c>
      <c r="G552" s="58" t="str">
        <f t="shared" si="26"/>
        <v xml:space="preserve"> </v>
      </c>
      <c r="H552" s="58" t="str">
        <f t="shared" si="27"/>
        <v xml:space="preserve"> </v>
      </c>
      <c r="I552" s="77" t="str">
        <f t="shared" si="28"/>
        <v xml:space="preserve"> </v>
      </c>
      <c r="J552" s="51" t="str">
        <f>IF(AND($G552&gt;0,$I552&gt;0.0000001,$C$6=1,$I$5&gt;0),$A552," ")</f>
        <v xml:space="preserve"> </v>
      </c>
      <c r="K552" s="51" t="str">
        <f>IF(AND($G552,$I552&gt;0.0000001,$C$6=1,$I$5&gt;0),"…………..."," ")</f>
        <v xml:space="preserve"> </v>
      </c>
    </row>
    <row r="553" spans="1:13" x14ac:dyDescent="0.2">
      <c r="A553" s="71">
        <v>544</v>
      </c>
      <c r="B553" s="39" t="str">
        <f>IF($C$6=1,'3. Input Data'!B559," ")</f>
        <v xml:space="preserve"> </v>
      </c>
      <c r="C553" s="39" t="str">
        <f>IF($C$6=1,'3. Input Data'!C559," ")</f>
        <v xml:space="preserve"> </v>
      </c>
      <c r="D553" s="58" t="str">
        <f>IF($C$6=1,'3a. Skor Data'!D551," ")</f>
        <v xml:space="preserve"> </v>
      </c>
      <c r="E553" s="58" t="str">
        <f>IF($C$6=1,(0.702*'3a. Skor Data'!F551)+'3a. Skor Data'!H551," ")</f>
        <v xml:space="preserve"> </v>
      </c>
      <c r="F553" s="58" t="str">
        <f>IF($C$6=1,(0.471*'3a. Skor Data'!J551)+(0.681*'3a. Skor Data'!L551)+(1*'3a. Skor Data'!N551)+(0.278*'3a. Skor Data'!T551)," ")</f>
        <v xml:space="preserve"> </v>
      </c>
      <c r="G553" s="58" t="str">
        <f t="shared" si="26"/>
        <v xml:space="preserve"> </v>
      </c>
      <c r="H553" s="58" t="str">
        <f t="shared" si="27"/>
        <v xml:space="preserve"> </v>
      </c>
      <c r="I553" s="77" t="str">
        <f t="shared" si="28"/>
        <v xml:space="preserve"> </v>
      </c>
      <c r="L553" s="51" t="str">
        <f>IF(AND($G553&gt;0,$I553&gt;0.0000001,$C$6=1,$I$5&gt;0),$A553," ")</f>
        <v xml:space="preserve"> </v>
      </c>
      <c r="M553" s="51" t="str">
        <f>IF(AND($G553,$I553&gt;0.0000001,$C$6=1,$I$5&gt;0),"…………..."," ")</f>
        <v xml:space="preserve"> </v>
      </c>
    </row>
    <row r="554" spans="1:13" x14ac:dyDescent="0.2">
      <c r="A554" s="71">
        <v>545</v>
      </c>
      <c r="B554" s="39" t="str">
        <f>IF($C$6=1,'3. Input Data'!B560," ")</f>
        <v xml:space="preserve"> </v>
      </c>
      <c r="C554" s="39" t="str">
        <f>IF($C$6=1,'3. Input Data'!C560," ")</f>
        <v xml:space="preserve"> </v>
      </c>
      <c r="D554" s="58" t="str">
        <f>IF($C$6=1,'3a. Skor Data'!D552," ")</f>
        <v xml:space="preserve"> </v>
      </c>
      <c r="E554" s="58" t="str">
        <f>IF($C$6=1,(0.702*'3a. Skor Data'!F552)+'3a. Skor Data'!H552," ")</f>
        <v xml:space="preserve"> </v>
      </c>
      <c r="F554" s="58" t="str">
        <f>IF($C$6=1,(0.471*'3a. Skor Data'!J552)+(0.681*'3a. Skor Data'!L552)+(1*'3a. Skor Data'!N552)+(0.278*'3a. Skor Data'!T552)," ")</f>
        <v xml:space="preserve"> </v>
      </c>
      <c r="G554" s="58" t="str">
        <f t="shared" si="26"/>
        <v xml:space="preserve"> </v>
      </c>
      <c r="H554" s="58" t="str">
        <f t="shared" si="27"/>
        <v xml:space="preserve"> </v>
      </c>
      <c r="I554" s="77" t="str">
        <f t="shared" si="28"/>
        <v xml:space="preserve"> </v>
      </c>
      <c r="J554" s="51" t="str">
        <f>IF(AND($G554&gt;0,$I554&gt;0.0000001,$C$6=1,$I$5&gt;0),$A554," ")</f>
        <v xml:space="preserve"> </v>
      </c>
      <c r="K554" s="51" t="str">
        <f>IF(AND($G554,$I554&gt;0.0000001,$C$6=1,$I$5&gt;0),"…………..."," ")</f>
        <v xml:space="preserve"> </v>
      </c>
    </row>
    <row r="555" spans="1:13" x14ac:dyDescent="0.2">
      <c r="A555" s="71">
        <v>546</v>
      </c>
      <c r="B555" s="39" t="str">
        <f>IF($C$6=1,'3. Input Data'!B561," ")</f>
        <v xml:space="preserve"> </v>
      </c>
      <c r="C555" s="39" t="str">
        <f>IF($C$6=1,'3. Input Data'!C561," ")</f>
        <v xml:space="preserve"> </v>
      </c>
      <c r="D555" s="58" t="str">
        <f>IF($C$6=1,'3a. Skor Data'!D553," ")</f>
        <v xml:space="preserve"> </v>
      </c>
      <c r="E555" s="58" t="str">
        <f>IF($C$6=1,(0.702*'3a. Skor Data'!F553)+'3a. Skor Data'!H553," ")</f>
        <v xml:space="preserve"> </v>
      </c>
      <c r="F555" s="58" t="str">
        <f>IF($C$6=1,(0.471*'3a. Skor Data'!J553)+(0.681*'3a. Skor Data'!L553)+(1*'3a. Skor Data'!N553)+(0.278*'3a. Skor Data'!T553)," ")</f>
        <v xml:space="preserve"> </v>
      </c>
      <c r="G555" s="58" t="str">
        <f t="shared" si="26"/>
        <v xml:space="preserve"> </v>
      </c>
      <c r="H555" s="58" t="str">
        <f t="shared" si="27"/>
        <v xml:space="preserve"> </v>
      </c>
      <c r="I555" s="77" t="str">
        <f t="shared" si="28"/>
        <v xml:space="preserve"> </v>
      </c>
      <c r="L555" s="51" t="str">
        <f>IF(AND($G555&gt;0,$I555&gt;0.0000001,$C$6=1,$I$5&gt;0),$A555," ")</f>
        <v xml:space="preserve"> </v>
      </c>
      <c r="M555" s="51" t="str">
        <f>IF(AND($G555,$I555&gt;0.0000001,$C$6=1,$I$5&gt;0),"…………..."," ")</f>
        <v xml:space="preserve"> </v>
      </c>
    </row>
    <row r="556" spans="1:13" x14ac:dyDescent="0.2">
      <c r="A556" s="71">
        <v>547</v>
      </c>
      <c r="B556" s="39" t="str">
        <f>IF($C$6=1,'3. Input Data'!B562," ")</f>
        <v xml:space="preserve"> </v>
      </c>
      <c r="C556" s="39" t="str">
        <f>IF($C$6=1,'3. Input Data'!C562," ")</f>
        <v xml:space="preserve"> </v>
      </c>
      <c r="D556" s="58" t="str">
        <f>IF($C$6=1,'3a. Skor Data'!D554," ")</f>
        <v xml:space="preserve"> </v>
      </c>
      <c r="E556" s="58" t="str">
        <f>IF($C$6=1,(0.702*'3a. Skor Data'!F554)+'3a. Skor Data'!H554," ")</f>
        <v xml:space="preserve"> </v>
      </c>
      <c r="F556" s="58" t="str">
        <f>IF($C$6=1,(0.471*'3a. Skor Data'!J554)+(0.681*'3a. Skor Data'!L554)+(1*'3a. Skor Data'!N554)+(0.278*'3a. Skor Data'!T554)," ")</f>
        <v xml:space="preserve"> </v>
      </c>
      <c r="G556" s="58" t="str">
        <f t="shared" si="26"/>
        <v xml:space="preserve"> </v>
      </c>
      <c r="H556" s="58" t="str">
        <f t="shared" si="27"/>
        <v xml:space="preserve"> </v>
      </c>
      <c r="I556" s="77" t="str">
        <f t="shared" si="28"/>
        <v xml:space="preserve"> </v>
      </c>
      <c r="J556" s="51" t="str">
        <f>IF(AND($G556&gt;0,$I556&gt;0.0000001,$C$6=1,$I$5&gt;0),$A556," ")</f>
        <v xml:space="preserve"> </v>
      </c>
      <c r="K556" s="51" t="str">
        <f>IF(AND($G556,$I556&gt;0.0000001,$C$6=1,$I$5&gt;0),"…………..."," ")</f>
        <v xml:space="preserve"> </v>
      </c>
    </row>
    <row r="557" spans="1:13" x14ac:dyDescent="0.2">
      <c r="A557" s="71">
        <v>548</v>
      </c>
      <c r="B557" s="39" t="str">
        <f>IF($C$6=1,'3. Input Data'!B563," ")</f>
        <v xml:space="preserve"> </v>
      </c>
      <c r="C557" s="39" t="str">
        <f>IF($C$6=1,'3. Input Data'!C563," ")</f>
        <v xml:space="preserve"> </v>
      </c>
      <c r="D557" s="58" t="str">
        <f>IF($C$6=1,'3a. Skor Data'!D555," ")</f>
        <v xml:space="preserve"> </v>
      </c>
      <c r="E557" s="58" t="str">
        <f>IF($C$6=1,(0.702*'3a. Skor Data'!F555)+'3a. Skor Data'!H555," ")</f>
        <v xml:space="preserve"> </v>
      </c>
      <c r="F557" s="58" t="str">
        <f>IF($C$6=1,(0.471*'3a. Skor Data'!J555)+(0.681*'3a. Skor Data'!L555)+(1*'3a. Skor Data'!N555)+(0.278*'3a. Skor Data'!T555)," ")</f>
        <v xml:space="preserve"> </v>
      </c>
      <c r="G557" s="58" t="str">
        <f t="shared" si="26"/>
        <v xml:space="preserve"> </v>
      </c>
      <c r="H557" s="58" t="str">
        <f t="shared" si="27"/>
        <v xml:space="preserve"> </v>
      </c>
      <c r="I557" s="77" t="str">
        <f t="shared" si="28"/>
        <v xml:space="preserve"> </v>
      </c>
      <c r="L557" s="51" t="str">
        <f>IF(AND($G557&gt;0,$I557&gt;0.0000001,$C$6=1,$I$5&gt;0),$A557," ")</f>
        <v xml:space="preserve"> </v>
      </c>
      <c r="M557" s="51" t="str">
        <f>IF(AND($G557,$I557&gt;0.0000001,$C$6=1,$I$5&gt;0),"…………..."," ")</f>
        <v xml:space="preserve"> </v>
      </c>
    </row>
    <row r="558" spans="1:13" x14ac:dyDescent="0.2">
      <c r="A558" s="71">
        <v>549</v>
      </c>
      <c r="B558" s="39" t="str">
        <f>IF($C$6=1,'3. Input Data'!B564," ")</f>
        <v xml:space="preserve"> </v>
      </c>
      <c r="C558" s="39" t="str">
        <f>IF($C$6=1,'3. Input Data'!C564," ")</f>
        <v xml:space="preserve"> </v>
      </c>
      <c r="D558" s="58" t="str">
        <f>IF($C$6=1,'3a. Skor Data'!D556," ")</f>
        <v xml:space="preserve"> </v>
      </c>
      <c r="E558" s="58" t="str">
        <f>IF($C$6=1,(0.702*'3a. Skor Data'!F556)+'3a. Skor Data'!H556," ")</f>
        <v xml:space="preserve"> </v>
      </c>
      <c r="F558" s="58" t="str">
        <f>IF($C$6=1,(0.471*'3a. Skor Data'!J556)+(0.681*'3a. Skor Data'!L556)+(1*'3a. Skor Data'!N556)+(0.278*'3a. Skor Data'!T556)," ")</f>
        <v xml:space="preserve"> </v>
      </c>
      <c r="G558" s="58" t="str">
        <f t="shared" si="26"/>
        <v xml:space="preserve"> </v>
      </c>
      <c r="H558" s="58" t="str">
        <f t="shared" si="27"/>
        <v xml:space="preserve"> </v>
      </c>
      <c r="I558" s="77" t="str">
        <f t="shared" si="28"/>
        <v xml:space="preserve"> </v>
      </c>
      <c r="J558" s="51" t="str">
        <f>IF(AND($G558&gt;0,$I558&gt;0.0000001,$C$6=1,$I$5&gt;0),$A558," ")</f>
        <v xml:space="preserve"> </v>
      </c>
      <c r="K558" s="51" t="str">
        <f>IF(AND($G558,$I558&gt;0.0000001,$C$6=1,$I$5&gt;0),"…………..."," ")</f>
        <v xml:space="preserve"> </v>
      </c>
    </row>
    <row r="559" spans="1:13" x14ac:dyDescent="0.2">
      <c r="A559" s="71">
        <v>550</v>
      </c>
      <c r="B559" s="39" t="str">
        <f>IF($C$6=1,'3. Input Data'!B565," ")</f>
        <v xml:space="preserve"> </v>
      </c>
      <c r="C559" s="39" t="str">
        <f>IF($C$6=1,'3. Input Data'!C565," ")</f>
        <v xml:space="preserve"> </v>
      </c>
      <c r="D559" s="58" t="str">
        <f>IF($C$6=1,'3a. Skor Data'!D557," ")</f>
        <v xml:space="preserve"> </v>
      </c>
      <c r="E559" s="58" t="str">
        <f>IF($C$6=1,(0.702*'3a. Skor Data'!F557)+'3a. Skor Data'!H557," ")</f>
        <v xml:space="preserve"> </v>
      </c>
      <c r="F559" s="58" t="str">
        <f>IF($C$6=1,(0.471*'3a. Skor Data'!J557)+(0.681*'3a. Skor Data'!L557)+(1*'3a. Skor Data'!N557)+(0.278*'3a. Skor Data'!T557)," ")</f>
        <v xml:space="preserve"> </v>
      </c>
      <c r="G559" s="58" t="str">
        <f t="shared" si="26"/>
        <v xml:space="preserve"> </v>
      </c>
      <c r="H559" s="58" t="str">
        <f t="shared" si="27"/>
        <v xml:space="preserve"> </v>
      </c>
      <c r="I559" s="77" t="str">
        <f t="shared" si="28"/>
        <v xml:space="preserve"> </v>
      </c>
      <c r="L559" s="51" t="str">
        <f>IF(AND($G559&gt;0,$I559&gt;0.0000001,$C$6=1,$I$5&gt;0),$A559," ")</f>
        <v xml:space="preserve"> </v>
      </c>
      <c r="M559" s="51" t="str">
        <f>IF(AND($G559,$I559&gt;0.0000001,$C$6=1,$I$5&gt;0),"…………..."," ")</f>
        <v xml:space="preserve"> </v>
      </c>
    </row>
    <row r="560" spans="1:13" x14ac:dyDescent="0.2">
      <c r="A560" s="71">
        <v>551</v>
      </c>
      <c r="B560" s="39" t="str">
        <f>IF($C$6=1,'3. Input Data'!B566," ")</f>
        <v xml:space="preserve"> </v>
      </c>
      <c r="C560" s="39" t="str">
        <f>IF($C$6=1,'3. Input Data'!C566," ")</f>
        <v xml:space="preserve"> </v>
      </c>
      <c r="D560" s="58" t="str">
        <f>IF($C$6=1,'3a. Skor Data'!D558," ")</f>
        <v xml:space="preserve"> </v>
      </c>
      <c r="E560" s="58" t="str">
        <f>IF($C$6=1,(0.702*'3a. Skor Data'!F558)+'3a. Skor Data'!H558," ")</f>
        <v xml:space="preserve"> </v>
      </c>
      <c r="F560" s="58" t="str">
        <f>IF($C$6=1,(0.471*'3a. Skor Data'!J558)+(0.681*'3a. Skor Data'!L558)+(1*'3a. Skor Data'!N558)+(0.278*'3a. Skor Data'!T558)," ")</f>
        <v xml:space="preserve"> </v>
      </c>
      <c r="G560" s="58" t="str">
        <f t="shared" si="26"/>
        <v xml:space="preserve"> </v>
      </c>
      <c r="H560" s="58" t="str">
        <f t="shared" si="27"/>
        <v xml:space="preserve"> </v>
      </c>
      <c r="I560" s="77" t="str">
        <f t="shared" si="28"/>
        <v xml:space="preserve"> </v>
      </c>
      <c r="J560" s="51" t="str">
        <f>IF(AND($G560&gt;0,$I560&gt;0.0000001,$C$6=1,$I$5&gt;0),$A560," ")</f>
        <v xml:space="preserve"> </v>
      </c>
      <c r="K560" s="51" t="str">
        <f>IF(AND($G560,$I560&gt;0.0000001,$C$6=1,$I$5&gt;0),"…………..."," ")</f>
        <v xml:space="preserve"> </v>
      </c>
    </row>
    <row r="561" spans="1:13" x14ac:dyDescent="0.2">
      <c r="A561" s="71">
        <v>552</v>
      </c>
      <c r="B561" s="39" t="str">
        <f>IF($C$6=1,'3. Input Data'!B567," ")</f>
        <v xml:space="preserve"> </v>
      </c>
      <c r="C561" s="39" t="str">
        <f>IF($C$6=1,'3. Input Data'!C567," ")</f>
        <v xml:space="preserve"> </v>
      </c>
      <c r="D561" s="58" t="str">
        <f>IF($C$6=1,'3a. Skor Data'!D559," ")</f>
        <v xml:space="preserve"> </v>
      </c>
      <c r="E561" s="58" t="str">
        <f>IF($C$6=1,(0.702*'3a. Skor Data'!F559)+'3a. Skor Data'!H559," ")</f>
        <v xml:space="preserve"> </v>
      </c>
      <c r="F561" s="58" t="str">
        <f>IF($C$6=1,(0.471*'3a. Skor Data'!J559)+(0.681*'3a. Skor Data'!L559)+(1*'3a. Skor Data'!N559)+(0.278*'3a. Skor Data'!T559)," ")</f>
        <v xml:space="preserve"> </v>
      </c>
      <c r="G561" s="58" t="str">
        <f t="shared" si="26"/>
        <v xml:space="preserve"> </v>
      </c>
      <c r="H561" s="58" t="str">
        <f t="shared" si="27"/>
        <v xml:space="preserve"> </v>
      </c>
      <c r="I561" s="77" t="str">
        <f t="shared" si="28"/>
        <v xml:space="preserve"> </v>
      </c>
      <c r="L561" s="51" t="str">
        <f>IF(AND($G561&gt;0,$I561&gt;0.0000001,$C$6=1,$I$5&gt;0),$A561," ")</f>
        <v xml:space="preserve"> </v>
      </c>
      <c r="M561" s="51" t="str">
        <f>IF(AND($G561,$I561&gt;0.0000001,$C$6=1,$I$5&gt;0),"…………..."," ")</f>
        <v xml:space="preserve"> </v>
      </c>
    </row>
    <row r="562" spans="1:13" x14ac:dyDescent="0.2">
      <c r="A562" s="71">
        <v>553</v>
      </c>
      <c r="B562" s="39" t="str">
        <f>IF($C$6=1,'3. Input Data'!B568," ")</f>
        <v xml:space="preserve"> </v>
      </c>
      <c r="C562" s="39" t="str">
        <f>IF($C$6=1,'3. Input Data'!C568," ")</f>
        <v xml:space="preserve"> </v>
      </c>
      <c r="D562" s="58" t="str">
        <f>IF($C$6=1,'3a. Skor Data'!D560," ")</f>
        <v xml:space="preserve"> </v>
      </c>
      <c r="E562" s="58" t="str">
        <f>IF($C$6=1,(0.702*'3a. Skor Data'!F560)+'3a. Skor Data'!H560," ")</f>
        <v xml:space="preserve"> </v>
      </c>
      <c r="F562" s="58" t="str">
        <f>IF($C$6=1,(0.471*'3a. Skor Data'!J560)+(0.681*'3a. Skor Data'!L560)+(1*'3a. Skor Data'!N560)+(0.278*'3a. Skor Data'!T560)," ")</f>
        <v xml:space="preserve"> </v>
      </c>
      <c r="G562" s="58" t="str">
        <f t="shared" si="26"/>
        <v xml:space="preserve"> </v>
      </c>
      <c r="H562" s="58" t="str">
        <f t="shared" si="27"/>
        <v xml:space="preserve"> </v>
      </c>
      <c r="I562" s="77" t="str">
        <f t="shared" si="28"/>
        <v xml:space="preserve"> </v>
      </c>
      <c r="J562" s="51" t="str">
        <f>IF(AND($G562&gt;0,$I562&gt;0.0000001,$C$6=1,$I$5&gt;0),$A562," ")</f>
        <v xml:space="preserve"> </v>
      </c>
      <c r="K562" s="51" t="str">
        <f>IF(AND($G562,$I562&gt;0.0000001,$C$6=1,$I$5&gt;0),"…………..."," ")</f>
        <v xml:space="preserve"> </v>
      </c>
    </row>
    <row r="563" spans="1:13" x14ac:dyDescent="0.2">
      <c r="A563" s="71">
        <v>554</v>
      </c>
      <c r="B563" s="39" t="str">
        <f>IF($C$6=1,'3. Input Data'!B569," ")</f>
        <v xml:space="preserve"> </v>
      </c>
      <c r="C563" s="39" t="str">
        <f>IF($C$6=1,'3. Input Data'!C569," ")</f>
        <v xml:space="preserve"> </v>
      </c>
      <c r="D563" s="58" t="str">
        <f>IF($C$6=1,'3a. Skor Data'!D561," ")</f>
        <v xml:space="preserve"> </v>
      </c>
      <c r="E563" s="58" t="str">
        <f>IF($C$6=1,(0.702*'3a. Skor Data'!F561)+'3a. Skor Data'!H561," ")</f>
        <v xml:space="preserve"> </v>
      </c>
      <c r="F563" s="58" t="str">
        <f>IF($C$6=1,(0.471*'3a. Skor Data'!J561)+(0.681*'3a. Skor Data'!L561)+(1*'3a. Skor Data'!N561)+(0.278*'3a. Skor Data'!T561)," ")</f>
        <v xml:space="preserve"> </v>
      </c>
      <c r="G563" s="58" t="str">
        <f t="shared" si="26"/>
        <v xml:space="preserve"> </v>
      </c>
      <c r="H563" s="58" t="str">
        <f t="shared" si="27"/>
        <v xml:space="preserve"> </v>
      </c>
      <c r="I563" s="77" t="str">
        <f t="shared" si="28"/>
        <v xml:space="preserve"> </v>
      </c>
      <c r="L563" s="51" t="str">
        <f>IF(AND($G563&gt;0,$I563&gt;0.0000001,$C$6=1,$I$5&gt;0),$A563," ")</f>
        <v xml:space="preserve"> </v>
      </c>
      <c r="M563" s="51" t="str">
        <f>IF(AND($G563,$I563&gt;0.0000001,$C$6=1,$I$5&gt;0),"…………..."," ")</f>
        <v xml:space="preserve"> </v>
      </c>
    </row>
    <row r="564" spans="1:13" x14ac:dyDescent="0.2">
      <c r="A564" s="71">
        <v>555</v>
      </c>
      <c r="B564" s="39" t="str">
        <f>IF($C$6=1,'3. Input Data'!B570," ")</f>
        <v xml:space="preserve"> </v>
      </c>
      <c r="C564" s="39" t="str">
        <f>IF($C$6=1,'3. Input Data'!C570," ")</f>
        <v xml:space="preserve"> </v>
      </c>
      <c r="D564" s="58" t="str">
        <f>IF($C$6=1,'3a. Skor Data'!D562," ")</f>
        <v xml:space="preserve"> </v>
      </c>
      <c r="E564" s="58" t="str">
        <f>IF($C$6=1,(0.702*'3a. Skor Data'!F562)+'3a. Skor Data'!H562," ")</f>
        <v xml:space="preserve"> </v>
      </c>
      <c r="F564" s="58" t="str">
        <f>IF($C$6=1,(0.471*'3a. Skor Data'!J562)+(0.681*'3a. Skor Data'!L562)+(1*'3a. Skor Data'!N562)+(0.278*'3a. Skor Data'!T562)," ")</f>
        <v xml:space="preserve"> </v>
      </c>
      <c r="G564" s="58" t="str">
        <f t="shared" si="26"/>
        <v xml:space="preserve"> </v>
      </c>
      <c r="H564" s="58" t="str">
        <f t="shared" si="27"/>
        <v xml:space="preserve"> </v>
      </c>
      <c r="I564" s="77" t="str">
        <f t="shared" si="28"/>
        <v xml:space="preserve"> </v>
      </c>
      <c r="J564" s="51" t="str">
        <f>IF(AND($G564&gt;0,$I564&gt;0.0000001,$C$6=1,$I$5&gt;0),$A564," ")</f>
        <v xml:space="preserve"> </v>
      </c>
      <c r="K564" s="51" t="str">
        <f>IF(AND($G564,$I564&gt;0.0000001,$C$6=1,$I$5&gt;0),"…………..."," ")</f>
        <v xml:space="preserve"> </v>
      </c>
    </row>
    <row r="565" spans="1:13" x14ac:dyDescent="0.2">
      <c r="A565" s="71">
        <v>556</v>
      </c>
      <c r="B565" s="39" t="str">
        <f>IF($C$6=1,'3. Input Data'!B571," ")</f>
        <v xml:space="preserve"> </v>
      </c>
      <c r="C565" s="39" t="str">
        <f>IF($C$6=1,'3. Input Data'!C571," ")</f>
        <v xml:space="preserve"> </v>
      </c>
      <c r="D565" s="58" t="str">
        <f>IF($C$6=1,'3a. Skor Data'!D563," ")</f>
        <v xml:space="preserve"> </v>
      </c>
      <c r="E565" s="58" t="str">
        <f>IF($C$6=1,(0.702*'3a. Skor Data'!F563)+'3a. Skor Data'!H563," ")</f>
        <v xml:space="preserve"> </v>
      </c>
      <c r="F565" s="58" t="str">
        <f>IF($C$6=1,(0.471*'3a. Skor Data'!J563)+(0.681*'3a. Skor Data'!L563)+(1*'3a. Skor Data'!N563)+(0.278*'3a. Skor Data'!T563)," ")</f>
        <v xml:space="preserve"> </v>
      </c>
      <c r="G565" s="58" t="str">
        <f t="shared" si="26"/>
        <v xml:space="preserve"> </v>
      </c>
      <c r="H565" s="58" t="str">
        <f t="shared" si="27"/>
        <v xml:space="preserve"> </v>
      </c>
      <c r="I565" s="77" t="str">
        <f t="shared" si="28"/>
        <v xml:space="preserve"> </v>
      </c>
      <c r="L565" s="51" t="str">
        <f>IF(AND($G565&gt;0,$I565&gt;0.0000001,$C$6=1,$I$5&gt;0),$A565," ")</f>
        <v xml:space="preserve"> </v>
      </c>
      <c r="M565" s="51" t="str">
        <f>IF(AND($G565,$I565&gt;0.0000001,$C$6=1,$I$5&gt;0),"…………..."," ")</f>
        <v xml:space="preserve"> </v>
      </c>
    </row>
    <row r="566" spans="1:13" x14ac:dyDescent="0.2">
      <c r="A566" s="71">
        <v>557</v>
      </c>
      <c r="B566" s="39" t="str">
        <f>IF($C$6=1,'3. Input Data'!B572," ")</f>
        <v xml:space="preserve"> </v>
      </c>
      <c r="C566" s="39" t="str">
        <f>IF($C$6=1,'3. Input Data'!C572," ")</f>
        <v xml:space="preserve"> </v>
      </c>
      <c r="D566" s="58" t="str">
        <f>IF($C$6=1,'3a. Skor Data'!D564," ")</f>
        <v xml:space="preserve"> </v>
      </c>
      <c r="E566" s="58" t="str">
        <f>IF($C$6=1,(0.702*'3a. Skor Data'!F564)+'3a. Skor Data'!H564," ")</f>
        <v xml:space="preserve"> </v>
      </c>
      <c r="F566" s="58" t="str">
        <f>IF($C$6=1,(0.471*'3a. Skor Data'!J564)+(0.681*'3a. Skor Data'!L564)+(1*'3a. Skor Data'!N564)+(0.278*'3a. Skor Data'!T564)," ")</f>
        <v xml:space="preserve"> </v>
      </c>
      <c r="G566" s="58" t="str">
        <f t="shared" si="26"/>
        <v xml:space="preserve"> </v>
      </c>
      <c r="H566" s="58" t="str">
        <f t="shared" si="27"/>
        <v xml:space="preserve"> </v>
      </c>
      <c r="I566" s="77" t="str">
        <f t="shared" si="28"/>
        <v xml:space="preserve"> </v>
      </c>
      <c r="J566" s="51" t="str">
        <f>IF(AND($G566&gt;0,$I566&gt;0.0000001,$C$6=1,$I$5&gt;0),$A566," ")</f>
        <v xml:space="preserve"> </v>
      </c>
      <c r="K566" s="51" t="str">
        <f>IF(AND($G566,$I566&gt;0.0000001,$C$6=1,$I$5&gt;0),"…………..."," ")</f>
        <v xml:space="preserve"> </v>
      </c>
    </row>
    <row r="567" spans="1:13" x14ac:dyDescent="0.2">
      <c r="A567" s="71">
        <v>558</v>
      </c>
      <c r="B567" s="39" t="str">
        <f>IF($C$6=1,'3. Input Data'!B573," ")</f>
        <v xml:space="preserve"> </v>
      </c>
      <c r="C567" s="39" t="str">
        <f>IF($C$6=1,'3. Input Data'!C573," ")</f>
        <v xml:space="preserve"> </v>
      </c>
      <c r="D567" s="58" t="str">
        <f>IF($C$6=1,'3a. Skor Data'!D565," ")</f>
        <v xml:space="preserve"> </v>
      </c>
      <c r="E567" s="58" t="str">
        <f>IF($C$6=1,(0.702*'3a. Skor Data'!F565)+'3a. Skor Data'!H565," ")</f>
        <v xml:space="preserve"> </v>
      </c>
      <c r="F567" s="58" t="str">
        <f>IF($C$6=1,(0.471*'3a. Skor Data'!J565)+(0.681*'3a. Skor Data'!L565)+(1*'3a. Skor Data'!N565)+(0.278*'3a. Skor Data'!T565)," ")</f>
        <v xml:space="preserve"> </v>
      </c>
      <c r="G567" s="58" t="str">
        <f t="shared" si="26"/>
        <v xml:space="preserve"> </v>
      </c>
      <c r="H567" s="58" t="str">
        <f t="shared" si="27"/>
        <v xml:space="preserve"> </v>
      </c>
      <c r="I567" s="77" t="str">
        <f t="shared" si="28"/>
        <v xml:space="preserve"> </v>
      </c>
      <c r="L567" s="51" t="str">
        <f>IF(AND($G567&gt;0,$I567&gt;0.0000001,$C$6=1,$I$5&gt;0),$A567," ")</f>
        <v xml:space="preserve"> </v>
      </c>
      <c r="M567" s="51" t="str">
        <f>IF(AND($G567,$I567&gt;0.0000001,$C$6=1,$I$5&gt;0),"…………..."," ")</f>
        <v xml:space="preserve"> </v>
      </c>
    </row>
    <row r="568" spans="1:13" x14ac:dyDescent="0.2">
      <c r="A568" s="71">
        <v>559</v>
      </c>
      <c r="B568" s="39" t="str">
        <f>IF($C$6=1,'3. Input Data'!B574," ")</f>
        <v xml:space="preserve"> </v>
      </c>
      <c r="C568" s="39" t="str">
        <f>IF($C$6=1,'3. Input Data'!C574," ")</f>
        <v xml:space="preserve"> </v>
      </c>
      <c r="D568" s="58" t="str">
        <f>IF($C$6=1,'3a. Skor Data'!D566," ")</f>
        <v xml:space="preserve"> </v>
      </c>
      <c r="E568" s="58" t="str">
        <f>IF($C$6=1,(0.702*'3a. Skor Data'!F566)+'3a. Skor Data'!H566," ")</f>
        <v xml:space="preserve"> </v>
      </c>
      <c r="F568" s="58" t="str">
        <f>IF($C$6=1,(0.471*'3a. Skor Data'!J566)+(0.681*'3a. Skor Data'!L566)+(1*'3a. Skor Data'!N566)+(0.278*'3a. Skor Data'!T566)," ")</f>
        <v xml:space="preserve"> </v>
      </c>
      <c r="G568" s="58" t="str">
        <f t="shared" si="26"/>
        <v xml:space="preserve"> </v>
      </c>
      <c r="H568" s="58" t="str">
        <f t="shared" si="27"/>
        <v xml:space="preserve"> </v>
      </c>
      <c r="I568" s="77" t="str">
        <f t="shared" si="28"/>
        <v xml:space="preserve"> </v>
      </c>
      <c r="J568" s="51" t="str">
        <f>IF(AND($G568&gt;0,$I568&gt;0.0000001,$C$6=1,$I$5&gt;0),$A568," ")</f>
        <v xml:space="preserve"> </v>
      </c>
      <c r="K568" s="51" t="str">
        <f>IF(AND($G568,$I568&gt;0.0000001,$C$6=1,$I$5&gt;0),"…………..."," ")</f>
        <v xml:space="preserve"> </v>
      </c>
    </row>
    <row r="569" spans="1:13" x14ac:dyDescent="0.2">
      <c r="A569" s="71">
        <v>560</v>
      </c>
      <c r="B569" s="39" t="str">
        <f>IF($C$6=1,'3. Input Data'!B575," ")</f>
        <v xml:space="preserve"> </v>
      </c>
      <c r="C569" s="39" t="str">
        <f>IF($C$6=1,'3. Input Data'!C575," ")</f>
        <v xml:space="preserve"> </v>
      </c>
      <c r="D569" s="58" t="str">
        <f>IF($C$6=1,'3a. Skor Data'!D567," ")</f>
        <v xml:space="preserve"> </v>
      </c>
      <c r="E569" s="58" t="str">
        <f>IF($C$6=1,(0.702*'3a. Skor Data'!F567)+'3a. Skor Data'!H567," ")</f>
        <v xml:space="preserve"> </v>
      </c>
      <c r="F569" s="58" t="str">
        <f>IF($C$6=1,(0.471*'3a. Skor Data'!J567)+(0.681*'3a. Skor Data'!L567)+(1*'3a. Skor Data'!N567)+(0.278*'3a. Skor Data'!T567)," ")</f>
        <v xml:space="preserve"> </v>
      </c>
      <c r="G569" s="58" t="str">
        <f t="shared" si="26"/>
        <v xml:space="preserve"> </v>
      </c>
      <c r="H569" s="58" t="str">
        <f t="shared" si="27"/>
        <v xml:space="preserve"> </v>
      </c>
      <c r="I569" s="77" t="str">
        <f t="shared" si="28"/>
        <v xml:space="preserve"> </v>
      </c>
      <c r="L569" s="51" t="str">
        <f>IF(AND($G569&gt;0,$I569&gt;0.0000001,$C$6=1,$I$5&gt;0),$A569," ")</f>
        <v xml:space="preserve"> </v>
      </c>
      <c r="M569" s="51" t="str">
        <f>IF(AND($G569,$I569&gt;0.0000001,$C$6=1,$I$5&gt;0),"…………..."," ")</f>
        <v xml:space="preserve"> </v>
      </c>
    </row>
    <row r="570" spans="1:13" x14ac:dyDescent="0.2">
      <c r="A570" s="71">
        <v>561</v>
      </c>
      <c r="B570" s="39" t="str">
        <f>IF($C$6=1,'3. Input Data'!B576," ")</f>
        <v xml:space="preserve"> </v>
      </c>
      <c r="C570" s="39" t="str">
        <f>IF($C$6=1,'3. Input Data'!C576," ")</f>
        <v xml:space="preserve"> </v>
      </c>
      <c r="D570" s="58" t="str">
        <f>IF($C$6=1,'3a. Skor Data'!D568," ")</f>
        <v xml:space="preserve"> </v>
      </c>
      <c r="E570" s="58" t="str">
        <f>IF($C$6=1,(0.702*'3a. Skor Data'!F568)+'3a. Skor Data'!H568," ")</f>
        <v xml:space="preserve"> </v>
      </c>
      <c r="F570" s="58" t="str">
        <f>IF($C$6=1,(0.471*'3a. Skor Data'!J568)+(0.681*'3a. Skor Data'!L568)+(1*'3a. Skor Data'!N568)+(0.278*'3a. Skor Data'!T568)," ")</f>
        <v xml:space="preserve"> </v>
      </c>
      <c r="G570" s="58" t="str">
        <f t="shared" si="26"/>
        <v xml:space="preserve"> </v>
      </c>
      <c r="H570" s="58" t="str">
        <f t="shared" si="27"/>
        <v xml:space="preserve"> </v>
      </c>
      <c r="I570" s="77" t="str">
        <f t="shared" si="28"/>
        <v xml:space="preserve"> </v>
      </c>
      <c r="J570" s="51" t="str">
        <f>IF(AND($G570&gt;0,$I570&gt;0.0000001,$C$6=1,$I$5&gt;0),$A570," ")</f>
        <v xml:space="preserve"> </v>
      </c>
      <c r="K570" s="51" t="str">
        <f>IF(AND($G570,$I570&gt;0.0000001,$C$6=1,$I$5&gt;0),"…………..."," ")</f>
        <v xml:space="preserve"> </v>
      </c>
    </row>
    <row r="571" spans="1:13" x14ac:dyDescent="0.2">
      <c r="A571" s="71">
        <v>562</v>
      </c>
      <c r="B571" s="39" t="str">
        <f>IF($C$6=1,'3. Input Data'!B577," ")</f>
        <v xml:space="preserve"> </v>
      </c>
      <c r="C571" s="39" t="str">
        <f>IF($C$6=1,'3. Input Data'!C577," ")</f>
        <v xml:space="preserve"> </v>
      </c>
      <c r="D571" s="58" t="str">
        <f>IF($C$6=1,'3a. Skor Data'!D569," ")</f>
        <v xml:space="preserve"> </v>
      </c>
      <c r="E571" s="58" t="str">
        <f>IF($C$6=1,(0.702*'3a. Skor Data'!F569)+'3a. Skor Data'!H569," ")</f>
        <v xml:space="preserve"> </v>
      </c>
      <c r="F571" s="58" t="str">
        <f>IF($C$6=1,(0.471*'3a. Skor Data'!J569)+(0.681*'3a. Skor Data'!L569)+(1*'3a. Skor Data'!N569)+(0.278*'3a. Skor Data'!T569)," ")</f>
        <v xml:space="preserve"> </v>
      </c>
      <c r="G571" s="58" t="str">
        <f t="shared" si="26"/>
        <v xml:space="preserve"> </v>
      </c>
      <c r="H571" s="58" t="str">
        <f t="shared" si="27"/>
        <v xml:space="preserve"> </v>
      </c>
      <c r="I571" s="77" t="str">
        <f t="shared" si="28"/>
        <v xml:space="preserve"> </v>
      </c>
      <c r="L571" s="51" t="str">
        <f>IF(AND($G571&gt;0,$I571&gt;0.0000001,$C$6=1,$I$5&gt;0),$A571," ")</f>
        <v xml:space="preserve"> </v>
      </c>
      <c r="M571" s="51" t="str">
        <f>IF(AND($G571,$I571&gt;0.0000001,$C$6=1,$I$5&gt;0),"…………..."," ")</f>
        <v xml:space="preserve"> </v>
      </c>
    </row>
    <row r="572" spans="1:13" x14ac:dyDescent="0.2">
      <c r="A572" s="71">
        <v>563</v>
      </c>
      <c r="B572" s="39" t="str">
        <f>IF($C$6=1,'3. Input Data'!B578," ")</f>
        <v xml:space="preserve"> </v>
      </c>
      <c r="C572" s="39" t="str">
        <f>IF($C$6=1,'3. Input Data'!C578," ")</f>
        <v xml:space="preserve"> </v>
      </c>
      <c r="D572" s="58" t="str">
        <f>IF($C$6=1,'3a. Skor Data'!D570," ")</f>
        <v xml:space="preserve"> </v>
      </c>
      <c r="E572" s="58" t="str">
        <f>IF($C$6=1,(0.702*'3a. Skor Data'!F570)+'3a. Skor Data'!H570," ")</f>
        <v xml:space="preserve"> </v>
      </c>
      <c r="F572" s="58" t="str">
        <f>IF($C$6=1,(0.471*'3a. Skor Data'!J570)+(0.681*'3a. Skor Data'!L570)+(1*'3a. Skor Data'!N570)+(0.278*'3a. Skor Data'!T570)," ")</f>
        <v xml:space="preserve"> </v>
      </c>
      <c r="G572" s="58" t="str">
        <f t="shared" si="26"/>
        <v xml:space="preserve"> </v>
      </c>
      <c r="H572" s="58" t="str">
        <f t="shared" si="27"/>
        <v xml:space="preserve"> </v>
      </c>
      <c r="I572" s="77" t="str">
        <f t="shared" si="28"/>
        <v xml:space="preserve"> </v>
      </c>
      <c r="J572" s="51" t="str">
        <f>IF(AND($G572&gt;0,$I572&gt;0.0000001,$C$6=1,$I$5&gt;0),$A572," ")</f>
        <v xml:space="preserve"> </v>
      </c>
      <c r="K572" s="51" t="str">
        <f>IF(AND($G572,$I572&gt;0.0000001,$C$6=1,$I$5&gt;0),"…………..."," ")</f>
        <v xml:space="preserve"> </v>
      </c>
    </row>
    <row r="573" spans="1:13" x14ac:dyDescent="0.2">
      <c r="A573" s="71">
        <v>564</v>
      </c>
      <c r="B573" s="39" t="str">
        <f>IF($C$6=1,'3. Input Data'!B579," ")</f>
        <v xml:space="preserve"> </v>
      </c>
      <c r="C573" s="39" t="str">
        <f>IF($C$6=1,'3. Input Data'!C579," ")</f>
        <v xml:space="preserve"> </v>
      </c>
      <c r="D573" s="58" t="str">
        <f>IF($C$6=1,'3a. Skor Data'!D571," ")</f>
        <v xml:space="preserve"> </v>
      </c>
      <c r="E573" s="58" t="str">
        <f>IF($C$6=1,(0.702*'3a. Skor Data'!F571)+'3a. Skor Data'!H571," ")</f>
        <v xml:space="preserve"> </v>
      </c>
      <c r="F573" s="58" t="str">
        <f>IF($C$6=1,(0.471*'3a. Skor Data'!J571)+(0.681*'3a. Skor Data'!L571)+(1*'3a. Skor Data'!N571)+(0.278*'3a. Skor Data'!T571)," ")</f>
        <v xml:space="preserve"> </v>
      </c>
      <c r="G573" s="58" t="str">
        <f t="shared" si="26"/>
        <v xml:space="preserve"> </v>
      </c>
      <c r="H573" s="58" t="str">
        <f t="shared" si="27"/>
        <v xml:space="preserve"> </v>
      </c>
      <c r="I573" s="77" t="str">
        <f t="shared" si="28"/>
        <v xml:space="preserve"> </v>
      </c>
      <c r="L573" s="51" t="str">
        <f>IF(AND($G573&gt;0,$I573&gt;0.0000001,$C$6=1,$I$5&gt;0),$A573," ")</f>
        <v xml:space="preserve"> </v>
      </c>
      <c r="M573" s="51" t="str">
        <f>IF(AND($G573,$I573&gt;0.0000001,$C$6=1,$I$5&gt;0),"…………..."," ")</f>
        <v xml:space="preserve"> </v>
      </c>
    </row>
    <row r="574" spans="1:13" x14ac:dyDescent="0.2">
      <c r="A574" s="71">
        <v>565</v>
      </c>
      <c r="B574" s="39" t="str">
        <f>IF($C$6=1,'3. Input Data'!B580," ")</f>
        <v xml:space="preserve"> </v>
      </c>
      <c r="C574" s="39" t="str">
        <f>IF($C$6=1,'3. Input Data'!C580," ")</f>
        <v xml:space="preserve"> </v>
      </c>
      <c r="D574" s="58" t="str">
        <f>IF($C$6=1,'3a. Skor Data'!D572," ")</f>
        <v xml:space="preserve"> </v>
      </c>
      <c r="E574" s="58" t="str">
        <f>IF($C$6=1,(0.702*'3a. Skor Data'!F572)+'3a. Skor Data'!H572," ")</f>
        <v xml:space="preserve"> </v>
      </c>
      <c r="F574" s="58" t="str">
        <f>IF($C$6=1,(0.471*'3a. Skor Data'!J572)+(0.681*'3a. Skor Data'!L572)+(1*'3a. Skor Data'!N572)+(0.278*'3a. Skor Data'!T572)," ")</f>
        <v xml:space="preserve"> </v>
      </c>
      <c r="G574" s="58" t="str">
        <f t="shared" si="26"/>
        <v xml:space="preserve"> </v>
      </c>
      <c r="H574" s="58" t="str">
        <f t="shared" si="27"/>
        <v xml:space="preserve"> </v>
      </c>
      <c r="I574" s="77" t="str">
        <f t="shared" si="28"/>
        <v xml:space="preserve"> </v>
      </c>
      <c r="J574" s="51" t="str">
        <f>IF(AND($G574&gt;0,$I574&gt;0.0000001,$C$6=1,$I$5&gt;0),$A574," ")</f>
        <v xml:space="preserve"> </v>
      </c>
      <c r="K574" s="51" t="str">
        <f>IF(AND($G574,$I574&gt;0.0000001,$C$6=1,$I$5&gt;0),"…………..."," ")</f>
        <v xml:space="preserve"> </v>
      </c>
    </row>
    <row r="575" spans="1:13" x14ac:dyDescent="0.2">
      <c r="A575" s="71">
        <v>566</v>
      </c>
      <c r="B575" s="39" t="str">
        <f>IF($C$6=1,'3. Input Data'!B581," ")</f>
        <v xml:space="preserve"> </v>
      </c>
      <c r="C575" s="39" t="str">
        <f>IF($C$6=1,'3. Input Data'!C581," ")</f>
        <v xml:space="preserve"> </v>
      </c>
      <c r="D575" s="58" t="str">
        <f>IF($C$6=1,'3a. Skor Data'!D573," ")</f>
        <v xml:space="preserve"> </v>
      </c>
      <c r="E575" s="58" t="str">
        <f>IF($C$6=1,(0.702*'3a. Skor Data'!F573)+'3a. Skor Data'!H573," ")</f>
        <v xml:space="preserve"> </v>
      </c>
      <c r="F575" s="58" t="str">
        <f>IF($C$6=1,(0.471*'3a. Skor Data'!J573)+(0.681*'3a. Skor Data'!L573)+(1*'3a. Skor Data'!N573)+(0.278*'3a. Skor Data'!T573)," ")</f>
        <v xml:space="preserve"> </v>
      </c>
      <c r="G575" s="58" t="str">
        <f t="shared" si="26"/>
        <v xml:space="preserve"> </v>
      </c>
      <c r="H575" s="58" t="str">
        <f t="shared" si="27"/>
        <v xml:space="preserve"> </v>
      </c>
      <c r="I575" s="77" t="str">
        <f t="shared" si="28"/>
        <v xml:space="preserve"> </v>
      </c>
      <c r="L575" s="51" t="str">
        <f>IF(AND($G575&gt;0,$I575&gt;0.0000001,$C$6=1,$I$5&gt;0),$A575," ")</f>
        <v xml:space="preserve"> </v>
      </c>
      <c r="M575" s="51" t="str">
        <f>IF(AND($G575,$I575&gt;0.0000001,$C$6=1,$I$5&gt;0),"…………..."," ")</f>
        <v xml:space="preserve"> </v>
      </c>
    </row>
    <row r="576" spans="1:13" x14ac:dyDescent="0.2">
      <c r="A576" s="71">
        <v>567</v>
      </c>
      <c r="B576" s="39" t="str">
        <f>IF($C$6=1,'3. Input Data'!B582," ")</f>
        <v xml:space="preserve"> </v>
      </c>
      <c r="C576" s="39" t="str">
        <f>IF($C$6=1,'3. Input Data'!C582," ")</f>
        <v xml:space="preserve"> </v>
      </c>
      <c r="D576" s="58" t="str">
        <f>IF($C$6=1,'3a. Skor Data'!D574," ")</f>
        <v xml:space="preserve"> </v>
      </c>
      <c r="E576" s="58" t="str">
        <f>IF($C$6=1,(0.702*'3a. Skor Data'!F574)+'3a. Skor Data'!H574," ")</f>
        <v xml:space="preserve"> </v>
      </c>
      <c r="F576" s="58" t="str">
        <f>IF($C$6=1,(0.471*'3a. Skor Data'!J574)+(0.681*'3a. Skor Data'!L574)+(1*'3a. Skor Data'!N574)+(0.278*'3a. Skor Data'!T574)," ")</f>
        <v xml:space="preserve"> </v>
      </c>
      <c r="G576" s="58" t="str">
        <f t="shared" si="26"/>
        <v xml:space="preserve"> </v>
      </c>
      <c r="H576" s="58" t="str">
        <f t="shared" si="27"/>
        <v xml:space="preserve"> </v>
      </c>
      <c r="I576" s="77" t="str">
        <f t="shared" si="28"/>
        <v xml:space="preserve"> </v>
      </c>
      <c r="J576" s="51" t="str">
        <f>IF(AND($G576&gt;0,$I576&gt;0.0000001,$C$6=1,$I$5&gt;0),$A576," ")</f>
        <v xml:space="preserve"> </v>
      </c>
      <c r="K576" s="51" t="str">
        <f>IF(AND($G576,$I576&gt;0.0000001,$C$6=1,$I$5&gt;0),"…………..."," ")</f>
        <v xml:space="preserve"> </v>
      </c>
    </row>
    <row r="577" spans="1:13" x14ac:dyDescent="0.2">
      <c r="A577" s="71">
        <v>568</v>
      </c>
      <c r="B577" s="39" t="str">
        <f>IF($C$6=1,'3. Input Data'!B583," ")</f>
        <v xml:space="preserve"> </v>
      </c>
      <c r="C577" s="39" t="str">
        <f>IF($C$6=1,'3. Input Data'!C583," ")</f>
        <v xml:space="preserve"> </v>
      </c>
      <c r="D577" s="58" t="str">
        <f>IF($C$6=1,'3a. Skor Data'!D575," ")</f>
        <v xml:space="preserve"> </v>
      </c>
      <c r="E577" s="58" t="str">
        <f>IF($C$6=1,(0.702*'3a. Skor Data'!F575)+'3a. Skor Data'!H575," ")</f>
        <v xml:space="preserve"> </v>
      </c>
      <c r="F577" s="58" t="str">
        <f>IF($C$6=1,(0.471*'3a. Skor Data'!J575)+(0.681*'3a. Skor Data'!L575)+(1*'3a. Skor Data'!N575)+(0.278*'3a. Skor Data'!T575)," ")</f>
        <v xml:space="preserve"> </v>
      </c>
      <c r="G577" s="58" t="str">
        <f t="shared" si="26"/>
        <v xml:space="preserve"> </v>
      </c>
      <c r="H577" s="58" t="str">
        <f t="shared" si="27"/>
        <v xml:space="preserve"> </v>
      </c>
      <c r="I577" s="77" t="str">
        <f t="shared" si="28"/>
        <v xml:space="preserve"> </v>
      </c>
      <c r="L577" s="51" t="str">
        <f>IF(AND($G577&gt;0,$I577&gt;0.0000001,$C$6=1,$I$5&gt;0),$A577," ")</f>
        <v xml:space="preserve"> </v>
      </c>
      <c r="M577" s="51" t="str">
        <f>IF(AND($G577,$I577&gt;0.0000001,$C$6=1,$I$5&gt;0),"…………..."," ")</f>
        <v xml:space="preserve"> </v>
      </c>
    </row>
    <row r="578" spans="1:13" x14ac:dyDescent="0.2">
      <c r="A578" s="71">
        <v>569</v>
      </c>
      <c r="B578" s="39" t="str">
        <f>IF($C$6=1,'3. Input Data'!B584," ")</f>
        <v xml:space="preserve"> </v>
      </c>
      <c r="C578" s="39" t="str">
        <f>IF($C$6=1,'3. Input Data'!C584," ")</f>
        <v xml:space="preserve"> </v>
      </c>
      <c r="D578" s="58" t="str">
        <f>IF($C$6=1,'3a. Skor Data'!D576," ")</f>
        <v xml:space="preserve"> </v>
      </c>
      <c r="E578" s="58" t="str">
        <f>IF($C$6=1,(0.702*'3a. Skor Data'!F576)+'3a. Skor Data'!H576," ")</f>
        <v xml:space="preserve"> </v>
      </c>
      <c r="F578" s="58" t="str">
        <f>IF($C$6=1,(0.471*'3a. Skor Data'!J576)+(0.681*'3a. Skor Data'!L576)+(1*'3a. Skor Data'!N576)+(0.278*'3a. Skor Data'!T576)," ")</f>
        <v xml:space="preserve"> </v>
      </c>
      <c r="G578" s="58" t="str">
        <f t="shared" si="26"/>
        <v xml:space="preserve"> </v>
      </c>
      <c r="H578" s="58" t="str">
        <f t="shared" si="27"/>
        <v xml:space="preserve"> </v>
      </c>
      <c r="I578" s="77" t="str">
        <f t="shared" si="28"/>
        <v xml:space="preserve"> </v>
      </c>
      <c r="J578" s="51" t="str">
        <f>IF(AND($G578&gt;0,$I578&gt;0.0000001,$C$6=1,$I$5&gt;0),$A578," ")</f>
        <v xml:space="preserve"> </v>
      </c>
      <c r="K578" s="51" t="str">
        <f>IF(AND($G578,$I578&gt;0.0000001,$C$6=1,$I$5&gt;0),"…………..."," ")</f>
        <v xml:space="preserve"> </v>
      </c>
    </row>
    <row r="579" spans="1:13" x14ac:dyDescent="0.2">
      <c r="A579" s="71">
        <v>570</v>
      </c>
      <c r="B579" s="39" t="str">
        <f>IF($C$6=1,'3. Input Data'!B585," ")</f>
        <v xml:space="preserve"> </v>
      </c>
      <c r="C579" s="39" t="str">
        <f>IF($C$6=1,'3. Input Data'!C585," ")</f>
        <v xml:space="preserve"> </v>
      </c>
      <c r="D579" s="58" t="str">
        <f>IF($C$6=1,'3a. Skor Data'!D577," ")</f>
        <v xml:space="preserve"> </v>
      </c>
      <c r="E579" s="58" t="str">
        <f>IF($C$6=1,(0.702*'3a. Skor Data'!F577)+'3a. Skor Data'!H577," ")</f>
        <v xml:space="preserve"> </v>
      </c>
      <c r="F579" s="58" t="str">
        <f>IF($C$6=1,(0.471*'3a. Skor Data'!J577)+(0.681*'3a. Skor Data'!L577)+(1*'3a. Skor Data'!N577)+(0.278*'3a. Skor Data'!T577)," ")</f>
        <v xml:space="preserve"> </v>
      </c>
      <c r="G579" s="58" t="str">
        <f t="shared" si="26"/>
        <v xml:space="preserve"> </v>
      </c>
      <c r="H579" s="58" t="str">
        <f t="shared" si="27"/>
        <v xml:space="preserve"> </v>
      </c>
      <c r="I579" s="77" t="str">
        <f t="shared" si="28"/>
        <v xml:space="preserve"> </v>
      </c>
      <c r="L579" s="51" t="str">
        <f>IF(AND($G579&gt;0,$I579&gt;0.0000001,$C$6=1,$I$5&gt;0),$A579," ")</f>
        <v xml:space="preserve"> </v>
      </c>
      <c r="M579" s="51" t="str">
        <f>IF(AND($G579,$I579&gt;0.0000001,$C$6=1,$I$5&gt;0),"…………..."," ")</f>
        <v xml:space="preserve"> </v>
      </c>
    </row>
    <row r="580" spans="1:13" x14ac:dyDescent="0.2">
      <c r="A580" s="71">
        <v>571</v>
      </c>
      <c r="B580" s="39" t="str">
        <f>IF($C$6=1,'3. Input Data'!B586," ")</f>
        <v xml:space="preserve"> </v>
      </c>
      <c r="C580" s="39" t="str">
        <f>IF($C$6=1,'3. Input Data'!C586," ")</f>
        <v xml:space="preserve"> </v>
      </c>
      <c r="D580" s="58" t="str">
        <f>IF($C$6=1,'3a. Skor Data'!D578," ")</f>
        <v xml:space="preserve"> </v>
      </c>
      <c r="E580" s="58" t="str">
        <f>IF($C$6=1,(0.702*'3a. Skor Data'!F578)+'3a. Skor Data'!H578," ")</f>
        <v xml:space="preserve"> </v>
      </c>
      <c r="F580" s="58" t="str">
        <f>IF($C$6=1,(0.471*'3a. Skor Data'!J578)+(0.681*'3a. Skor Data'!L578)+(1*'3a. Skor Data'!N578)+(0.278*'3a. Skor Data'!T578)," ")</f>
        <v xml:space="preserve"> </v>
      </c>
      <c r="G580" s="58" t="str">
        <f t="shared" si="26"/>
        <v xml:space="preserve"> </v>
      </c>
      <c r="H580" s="58" t="str">
        <f t="shared" si="27"/>
        <v xml:space="preserve"> </v>
      </c>
      <c r="I580" s="77" t="str">
        <f t="shared" si="28"/>
        <v xml:space="preserve"> </v>
      </c>
      <c r="J580" s="51" t="str">
        <f>IF(AND($G580&gt;0,$I580&gt;0.0000001,$C$6=1,$I$5&gt;0),$A580," ")</f>
        <v xml:space="preserve"> </v>
      </c>
      <c r="K580" s="51" t="str">
        <f>IF(AND($G580,$I580&gt;0.0000001,$C$6=1,$I$5&gt;0),"…………..."," ")</f>
        <v xml:space="preserve"> </v>
      </c>
    </row>
    <row r="581" spans="1:13" x14ac:dyDescent="0.2">
      <c r="A581" s="71">
        <v>572</v>
      </c>
      <c r="B581" s="39" t="str">
        <f>IF($C$6=1,'3. Input Data'!B587," ")</f>
        <v xml:space="preserve"> </v>
      </c>
      <c r="C581" s="39" t="str">
        <f>IF($C$6=1,'3. Input Data'!C587," ")</f>
        <v xml:space="preserve"> </v>
      </c>
      <c r="D581" s="58" t="str">
        <f>IF($C$6=1,'3a. Skor Data'!D579," ")</f>
        <v xml:space="preserve"> </v>
      </c>
      <c r="E581" s="58" t="str">
        <f>IF($C$6=1,(0.702*'3a. Skor Data'!F579)+'3a. Skor Data'!H579," ")</f>
        <v xml:space="preserve"> </v>
      </c>
      <c r="F581" s="58" t="str">
        <f>IF($C$6=1,(0.471*'3a. Skor Data'!J579)+(0.681*'3a. Skor Data'!L579)+(1*'3a. Skor Data'!N579)+(0.278*'3a. Skor Data'!T579)," ")</f>
        <v xml:space="preserve"> </v>
      </c>
      <c r="G581" s="58" t="str">
        <f t="shared" si="26"/>
        <v xml:space="preserve"> </v>
      </c>
      <c r="H581" s="58" t="str">
        <f t="shared" si="27"/>
        <v xml:space="preserve"> </v>
      </c>
      <c r="I581" s="77" t="str">
        <f t="shared" si="28"/>
        <v xml:space="preserve"> </v>
      </c>
      <c r="L581" s="51" t="str">
        <f>IF(AND($G581&gt;0,$I581&gt;0.0000001,$C$6=1,$I$5&gt;0),$A581," ")</f>
        <v xml:space="preserve"> </v>
      </c>
      <c r="M581" s="51" t="str">
        <f>IF(AND($G581,$I581&gt;0.0000001,$C$6=1,$I$5&gt;0),"…………..."," ")</f>
        <v xml:space="preserve"> </v>
      </c>
    </row>
    <row r="582" spans="1:13" x14ac:dyDescent="0.2">
      <c r="A582" s="71">
        <v>573</v>
      </c>
      <c r="B582" s="39" t="str">
        <f>IF($C$6=1,'3. Input Data'!B588," ")</f>
        <v xml:space="preserve"> </v>
      </c>
      <c r="C582" s="39" t="str">
        <f>IF($C$6=1,'3. Input Data'!C588," ")</f>
        <v xml:space="preserve"> </v>
      </c>
      <c r="D582" s="58" t="str">
        <f>IF($C$6=1,'3a. Skor Data'!D580," ")</f>
        <v xml:space="preserve"> </v>
      </c>
      <c r="E582" s="58" t="str">
        <f>IF($C$6=1,(0.702*'3a. Skor Data'!F580)+'3a. Skor Data'!H580," ")</f>
        <v xml:space="preserve"> </v>
      </c>
      <c r="F582" s="58" t="str">
        <f>IF($C$6=1,(0.471*'3a. Skor Data'!J580)+(0.681*'3a. Skor Data'!L580)+(1*'3a. Skor Data'!N580)+(0.278*'3a. Skor Data'!T580)," ")</f>
        <v xml:space="preserve"> </v>
      </c>
      <c r="G582" s="58" t="str">
        <f t="shared" si="26"/>
        <v xml:space="preserve"> </v>
      </c>
      <c r="H582" s="58" t="str">
        <f t="shared" si="27"/>
        <v xml:space="preserve"> </v>
      </c>
      <c r="I582" s="77" t="str">
        <f t="shared" si="28"/>
        <v xml:space="preserve"> </v>
      </c>
      <c r="J582" s="51" t="str">
        <f>IF(AND($G582&gt;0,$I582&gt;0.0000001,$C$6=1,$I$5&gt;0),$A582," ")</f>
        <v xml:space="preserve"> </v>
      </c>
      <c r="K582" s="51" t="str">
        <f>IF(AND($G582,$I582&gt;0.0000001,$C$6=1,$I$5&gt;0),"…………..."," ")</f>
        <v xml:space="preserve"> </v>
      </c>
    </row>
    <row r="583" spans="1:13" x14ac:dyDescent="0.2">
      <c r="A583" s="71">
        <v>574</v>
      </c>
      <c r="B583" s="39" t="str">
        <f>IF($C$6=1,'3. Input Data'!B589," ")</f>
        <v xml:space="preserve"> </v>
      </c>
      <c r="C583" s="39" t="str">
        <f>IF($C$6=1,'3. Input Data'!C589," ")</f>
        <v xml:space="preserve"> </v>
      </c>
      <c r="D583" s="58" t="str">
        <f>IF($C$6=1,'3a. Skor Data'!D581," ")</f>
        <v xml:space="preserve"> </v>
      </c>
      <c r="E583" s="58" t="str">
        <f>IF($C$6=1,(0.702*'3a. Skor Data'!F581)+'3a. Skor Data'!H581," ")</f>
        <v xml:space="preserve"> </v>
      </c>
      <c r="F583" s="58" t="str">
        <f>IF($C$6=1,(0.471*'3a. Skor Data'!J581)+(0.681*'3a. Skor Data'!L581)+(1*'3a. Skor Data'!N581)+(0.278*'3a. Skor Data'!T581)," ")</f>
        <v xml:space="preserve"> </v>
      </c>
      <c r="G583" s="58" t="str">
        <f t="shared" si="26"/>
        <v xml:space="preserve"> </v>
      </c>
      <c r="H583" s="58" t="str">
        <f t="shared" si="27"/>
        <v xml:space="preserve"> </v>
      </c>
      <c r="I583" s="77" t="str">
        <f t="shared" si="28"/>
        <v xml:space="preserve"> </v>
      </c>
      <c r="L583" s="51" t="str">
        <f>IF(AND($G583&gt;0,$I583&gt;0.0000001,$C$6=1,$I$5&gt;0),$A583," ")</f>
        <v xml:space="preserve"> </v>
      </c>
      <c r="M583" s="51" t="str">
        <f>IF(AND($G583,$I583&gt;0.0000001,$C$6=1,$I$5&gt;0),"…………..."," ")</f>
        <v xml:space="preserve"> </v>
      </c>
    </row>
    <row r="584" spans="1:13" x14ac:dyDescent="0.2">
      <c r="A584" s="71">
        <v>575</v>
      </c>
      <c r="B584" s="39" t="str">
        <f>IF($C$6=1,'3. Input Data'!B590," ")</f>
        <v xml:space="preserve"> </v>
      </c>
      <c r="C584" s="39" t="str">
        <f>IF($C$6=1,'3. Input Data'!C590," ")</f>
        <v xml:space="preserve"> </v>
      </c>
      <c r="D584" s="58" t="str">
        <f>IF($C$6=1,'3a. Skor Data'!D582," ")</f>
        <v xml:space="preserve"> </v>
      </c>
      <c r="E584" s="58" t="str">
        <f>IF($C$6=1,(0.702*'3a. Skor Data'!F582)+'3a. Skor Data'!H582," ")</f>
        <v xml:space="preserve"> </v>
      </c>
      <c r="F584" s="58" t="str">
        <f>IF($C$6=1,(0.471*'3a. Skor Data'!J582)+(0.681*'3a. Skor Data'!L582)+(1*'3a. Skor Data'!N582)+(0.278*'3a. Skor Data'!T582)," ")</f>
        <v xml:space="preserve"> </v>
      </c>
      <c r="G584" s="58" t="str">
        <f t="shared" si="26"/>
        <v xml:space="preserve"> </v>
      </c>
      <c r="H584" s="58" t="str">
        <f t="shared" si="27"/>
        <v xml:space="preserve"> </v>
      </c>
      <c r="I584" s="77" t="str">
        <f t="shared" si="28"/>
        <v xml:space="preserve"> </v>
      </c>
      <c r="J584" s="51" t="str">
        <f>IF(AND($G584&gt;0,$I584&gt;0.0000001,$C$6=1,$I$5&gt;0),$A584," ")</f>
        <v xml:space="preserve"> </v>
      </c>
      <c r="K584" s="51" t="str">
        <f>IF(AND($G584,$I584&gt;0.0000001,$C$6=1,$I$5&gt;0),"…………..."," ")</f>
        <v xml:space="preserve"> </v>
      </c>
    </row>
    <row r="585" spans="1:13" x14ac:dyDescent="0.2">
      <c r="A585" s="71">
        <v>576</v>
      </c>
      <c r="B585" s="39" t="str">
        <f>IF($C$6=1,'3. Input Data'!B591," ")</f>
        <v xml:space="preserve"> </v>
      </c>
      <c r="C585" s="39" t="str">
        <f>IF($C$6=1,'3. Input Data'!C591," ")</f>
        <v xml:space="preserve"> </v>
      </c>
      <c r="D585" s="58" t="str">
        <f>IF($C$6=1,'3a. Skor Data'!D583," ")</f>
        <v xml:space="preserve"> </v>
      </c>
      <c r="E585" s="58" t="str">
        <f>IF($C$6=1,(0.702*'3a. Skor Data'!F583)+'3a. Skor Data'!H583," ")</f>
        <v xml:space="preserve"> </v>
      </c>
      <c r="F585" s="58" t="str">
        <f>IF($C$6=1,(0.471*'3a. Skor Data'!J583)+(0.681*'3a. Skor Data'!L583)+(1*'3a. Skor Data'!N583)+(0.278*'3a. Skor Data'!T583)," ")</f>
        <v xml:space="preserve"> </v>
      </c>
      <c r="G585" s="58" t="str">
        <f t="shared" si="26"/>
        <v xml:space="preserve"> </v>
      </c>
      <c r="H585" s="58" t="str">
        <f t="shared" si="27"/>
        <v xml:space="preserve"> </v>
      </c>
      <c r="I585" s="77" t="str">
        <f t="shared" si="28"/>
        <v xml:space="preserve"> </v>
      </c>
      <c r="L585" s="51" t="str">
        <f>IF(AND($G585&gt;0,$I585&gt;0.0000001,$C$6=1,$I$5&gt;0),$A585," ")</f>
        <v xml:space="preserve"> </v>
      </c>
      <c r="M585" s="51" t="str">
        <f>IF(AND($G585,$I585&gt;0.0000001,$C$6=1,$I$5&gt;0),"…………..."," ")</f>
        <v xml:space="preserve"> </v>
      </c>
    </row>
    <row r="586" spans="1:13" x14ac:dyDescent="0.2">
      <c r="A586" s="71">
        <v>577</v>
      </c>
      <c r="B586" s="39" t="str">
        <f>IF($C$6=1,'3. Input Data'!B592," ")</f>
        <v xml:space="preserve"> </v>
      </c>
      <c r="C586" s="39" t="str">
        <f>IF($C$6=1,'3. Input Data'!C592," ")</f>
        <v xml:space="preserve"> </v>
      </c>
      <c r="D586" s="58" t="str">
        <f>IF($C$6=1,'3a. Skor Data'!D584," ")</f>
        <v xml:space="preserve"> </v>
      </c>
      <c r="E586" s="58" t="str">
        <f>IF($C$6=1,(0.702*'3a. Skor Data'!F584)+'3a. Skor Data'!H584," ")</f>
        <v xml:space="preserve"> </v>
      </c>
      <c r="F586" s="58" t="str">
        <f>IF($C$6=1,(0.471*'3a. Skor Data'!J584)+(0.681*'3a. Skor Data'!L584)+(1*'3a. Skor Data'!N584)+(0.278*'3a. Skor Data'!T584)," ")</f>
        <v xml:space="preserve"> </v>
      </c>
      <c r="G586" s="58" t="str">
        <f t="shared" si="26"/>
        <v xml:space="preserve"> </v>
      </c>
      <c r="H586" s="58" t="str">
        <f t="shared" si="27"/>
        <v xml:space="preserve"> </v>
      </c>
      <c r="I586" s="77" t="str">
        <f t="shared" si="28"/>
        <v xml:space="preserve"> </v>
      </c>
      <c r="J586" s="51" t="str">
        <f>IF(AND($G586&gt;0,$I586&gt;0.0000001,$C$6=1,$I$5&gt;0),$A586," ")</f>
        <v xml:space="preserve"> </v>
      </c>
      <c r="K586" s="51" t="str">
        <f>IF(AND($G586,$I586&gt;0.0000001,$C$6=1,$I$5&gt;0),"…………..."," ")</f>
        <v xml:space="preserve"> </v>
      </c>
    </row>
    <row r="587" spans="1:13" x14ac:dyDescent="0.2">
      <c r="A587" s="71">
        <v>578</v>
      </c>
      <c r="B587" s="39" t="str">
        <f>IF($C$6=1,'3. Input Data'!B593," ")</f>
        <v xml:space="preserve"> </v>
      </c>
      <c r="C587" s="39" t="str">
        <f>IF($C$6=1,'3. Input Data'!C593," ")</f>
        <v xml:space="preserve"> </v>
      </c>
      <c r="D587" s="58" t="str">
        <f>IF($C$6=1,'3a. Skor Data'!D585," ")</f>
        <v xml:space="preserve"> </v>
      </c>
      <c r="E587" s="58" t="str">
        <f>IF($C$6=1,(0.702*'3a. Skor Data'!F585)+'3a. Skor Data'!H585," ")</f>
        <v xml:space="preserve"> </v>
      </c>
      <c r="F587" s="58" t="str">
        <f>IF($C$6=1,(0.471*'3a. Skor Data'!J585)+(0.681*'3a. Skor Data'!L585)+(1*'3a. Skor Data'!N585)+(0.278*'3a. Skor Data'!T585)," ")</f>
        <v xml:space="preserve"> </v>
      </c>
      <c r="G587" s="58" t="str">
        <f t="shared" ref="G587:G650" si="29">IF($C$6=1,(0.252*D587)+(0.226*E587)+(0.218*F587)," ")</f>
        <v xml:space="preserve"> </v>
      </c>
      <c r="H587" s="58" t="str">
        <f t="shared" ref="H587:H650" si="30">IF(AND($C$6=1,$G587&gt;0,$I587&gt;=0.0000001,$I$5&gt;0),"Rp."," ")</f>
        <v xml:space="preserve"> </v>
      </c>
      <c r="I587" s="77" t="str">
        <f t="shared" si="28"/>
        <v xml:space="preserve"> </v>
      </c>
      <c r="L587" s="51" t="str">
        <f>IF(AND($G587&gt;0,$I587&gt;0.0000001,$C$6=1,$I$5&gt;0),$A587," ")</f>
        <v xml:space="preserve"> </v>
      </c>
      <c r="M587" s="51" t="str">
        <f>IF(AND($G587,$I587&gt;0.0000001,$C$6=1,$I$5&gt;0),"…………..."," ")</f>
        <v xml:space="preserve"> </v>
      </c>
    </row>
    <row r="588" spans="1:13" x14ac:dyDescent="0.2">
      <c r="A588" s="71">
        <v>579</v>
      </c>
      <c r="B588" s="39" t="str">
        <f>IF($C$6=1,'3. Input Data'!B594," ")</f>
        <v xml:space="preserve"> </v>
      </c>
      <c r="C588" s="39" t="str">
        <f>IF($C$6=1,'3. Input Data'!C594," ")</f>
        <v xml:space="preserve"> </v>
      </c>
      <c r="D588" s="58" t="str">
        <f>IF($C$6=1,'3a. Skor Data'!D586," ")</f>
        <v xml:space="preserve"> </v>
      </c>
      <c r="E588" s="58" t="str">
        <f>IF($C$6=1,(0.702*'3a. Skor Data'!F586)+'3a. Skor Data'!H586," ")</f>
        <v xml:space="preserve"> </v>
      </c>
      <c r="F588" s="58" t="str">
        <f>IF($C$6=1,(0.471*'3a. Skor Data'!J586)+(0.681*'3a. Skor Data'!L586)+(1*'3a. Skor Data'!N586)+(0.278*'3a. Skor Data'!T586)," ")</f>
        <v xml:space="preserve"> </v>
      </c>
      <c r="G588" s="58" t="str">
        <f t="shared" si="29"/>
        <v xml:space="preserve"> </v>
      </c>
      <c r="H588" s="58" t="str">
        <f t="shared" si="30"/>
        <v xml:space="preserve"> </v>
      </c>
      <c r="I588" s="77" t="str">
        <f t="shared" si="28"/>
        <v xml:space="preserve"> </v>
      </c>
      <c r="J588" s="51" t="str">
        <f>IF(AND($G588&gt;0,$I588&gt;0.0000001,$C$6=1,$I$5&gt;0),$A588," ")</f>
        <v xml:space="preserve"> </v>
      </c>
      <c r="K588" s="51" t="str">
        <f>IF(AND($G588,$I588&gt;0.0000001,$C$6=1,$I$5&gt;0),"…………..."," ")</f>
        <v xml:space="preserve"> </v>
      </c>
    </row>
    <row r="589" spans="1:13" x14ac:dyDescent="0.2">
      <c r="A589" s="71">
        <v>580</v>
      </c>
      <c r="B589" s="39" t="str">
        <f>IF($C$6=1,'3. Input Data'!B595," ")</f>
        <v xml:space="preserve"> </v>
      </c>
      <c r="C589" s="39" t="str">
        <f>IF($C$6=1,'3. Input Data'!C595," ")</f>
        <v xml:space="preserve"> </v>
      </c>
      <c r="D589" s="58" t="str">
        <f>IF($C$6=1,'3a. Skor Data'!D587," ")</f>
        <v xml:space="preserve"> </v>
      </c>
      <c r="E589" s="58" t="str">
        <f>IF($C$6=1,(0.702*'3a. Skor Data'!F587)+'3a. Skor Data'!H587," ")</f>
        <v xml:space="preserve"> </v>
      </c>
      <c r="F589" s="58" t="str">
        <f>IF($C$6=1,(0.471*'3a. Skor Data'!J587)+(0.681*'3a. Skor Data'!L587)+(1*'3a. Skor Data'!N587)+(0.278*'3a. Skor Data'!T587)," ")</f>
        <v xml:space="preserve"> </v>
      </c>
      <c r="G589" s="58" t="str">
        <f t="shared" si="29"/>
        <v xml:space="preserve"> </v>
      </c>
      <c r="H589" s="58" t="str">
        <f t="shared" si="30"/>
        <v xml:space="preserve"> </v>
      </c>
      <c r="I589" s="77" t="str">
        <f t="shared" si="28"/>
        <v xml:space="preserve"> </v>
      </c>
      <c r="L589" s="51" t="str">
        <f>IF(AND($G589&gt;0,$I589&gt;0.0000001,$C$6=1,$I$5&gt;0),$A589," ")</f>
        <v xml:space="preserve"> </v>
      </c>
      <c r="M589" s="51" t="str">
        <f>IF(AND($G589,$I589&gt;0.0000001,$C$6=1,$I$5&gt;0),"…………..."," ")</f>
        <v xml:space="preserve"> </v>
      </c>
    </row>
    <row r="590" spans="1:13" x14ac:dyDescent="0.2">
      <c r="A590" s="71">
        <v>581</v>
      </c>
      <c r="B590" s="39" t="str">
        <f>IF($C$6=1,'3. Input Data'!B596," ")</f>
        <v xml:space="preserve"> </v>
      </c>
      <c r="C590" s="39" t="str">
        <f>IF($C$6=1,'3. Input Data'!C596," ")</f>
        <v xml:space="preserve"> </v>
      </c>
      <c r="D590" s="58" t="str">
        <f>IF($C$6=1,'3a. Skor Data'!D588," ")</f>
        <v xml:space="preserve"> </v>
      </c>
      <c r="E590" s="58" t="str">
        <f>IF($C$6=1,(0.702*'3a. Skor Data'!F588)+'3a. Skor Data'!H588," ")</f>
        <v xml:space="preserve"> </v>
      </c>
      <c r="F590" s="58" t="str">
        <f>IF($C$6=1,(0.471*'3a. Skor Data'!J588)+(0.681*'3a. Skor Data'!L588)+(1*'3a. Skor Data'!N588)+(0.278*'3a. Skor Data'!T588)," ")</f>
        <v xml:space="preserve"> </v>
      </c>
      <c r="G590" s="58" t="str">
        <f t="shared" si="29"/>
        <v xml:space="preserve"> </v>
      </c>
      <c r="H590" s="58" t="str">
        <f t="shared" si="30"/>
        <v xml:space="preserve"> </v>
      </c>
      <c r="I590" s="77" t="str">
        <f t="shared" si="28"/>
        <v xml:space="preserve"> </v>
      </c>
      <c r="J590" s="51" t="str">
        <f>IF(AND($G590&gt;0,$I590&gt;0.0000001,$C$6=1,$I$5&gt;0),$A590," ")</f>
        <v xml:space="preserve"> </v>
      </c>
      <c r="K590" s="51" t="str">
        <f>IF(AND($G590,$I590&gt;0.0000001,$C$6=1,$I$5&gt;0),"…………..."," ")</f>
        <v xml:space="preserve"> </v>
      </c>
    </row>
    <row r="591" spans="1:13" x14ac:dyDescent="0.2">
      <c r="A591" s="71">
        <v>582</v>
      </c>
      <c r="B591" s="39" t="str">
        <f>IF($C$6=1,'3. Input Data'!B597," ")</f>
        <v xml:space="preserve"> </v>
      </c>
      <c r="C591" s="39" t="str">
        <f>IF($C$6=1,'3. Input Data'!C597," ")</f>
        <v xml:space="preserve"> </v>
      </c>
      <c r="D591" s="58" t="str">
        <f>IF($C$6=1,'3a. Skor Data'!D589," ")</f>
        <v xml:space="preserve"> </v>
      </c>
      <c r="E591" s="58" t="str">
        <f>IF($C$6=1,(0.702*'3a. Skor Data'!F589)+'3a. Skor Data'!H589," ")</f>
        <v xml:space="preserve"> </v>
      </c>
      <c r="F591" s="58" t="str">
        <f>IF($C$6=1,(0.471*'3a. Skor Data'!J589)+(0.681*'3a. Skor Data'!L589)+(1*'3a. Skor Data'!N589)+(0.278*'3a. Skor Data'!T589)," ")</f>
        <v xml:space="preserve"> </v>
      </c>
      <c r="G591" s="58" t="str">
        <f t="shared" si="29"/>
        <v xml:space="preserve"> </v>
      </c>
      <c r="H591" s="58" t="str">
        <f t="shared" si="30"/>
        <v xml:space="preserve"> </v>
      </c>
      <c r="I591" s="77" t="str">
        <f t="shared" si="28"/>
        <v xml:space="preserve"> </v>
      </c>
      <c r="L591" s="51" t="str">
        <f>IF(AND($G591&gt;0,$I591&gt;0.0000001,$C$6=1,$I$5&gt;0),$A591," ")</f>
        <v xml:space="preserve"> </v>
      </c>
      <c r="M591" s="51" t="str">
        <f>IF(AND($G591,$I591&gt;0.0000001,$C$6=1,$I$5&gt;0),"…………..."," ")</f>
        <v xml:space="preserve"> </v>
      </c>
    </row>
    <row r="592" spans="1:13" x14ac:dyDescent="0.2">
      <c r="A592" s="71">
        <v>583</v>
      </c>
      <c r="B592" s="39" t="str">
        <f>IF($C$6=1,'3. Input Data'!B598," ")</f>
        <v xml:space="preserve"> </v>
      </c>
      <c r="C592" s="39" t="str">
        <f>IF($C$6=1,'3. Input Data'!C598," ")</f>
        <v xml:space="preserve"> </v>
      </c>
      <c r="D592" s="58" t="str">
        <f>IF($C$6=1,'3a. Skor Data'!D590," ")</f>
        <v xml:space="preserve"> </v>
      </c>
      <c r="E592" s="58" t="str">
        <f>IF($C$6=1,(0.702*'3a. Skor Data'!F590)+'3a. Skor Data'!H590," ")</f>
        <v xml:space="preserve"> </v>
      </c>
      <c r="F592" s="58" t="str">
        <f>IF($C$6=1,(0.471*'3a. Skor Data'!J590)+(0.681*'3a. Skor Data'!L590)+(1*'3a. Skor Data'!N590)+(0.278*'3a. Skor Data'!T590)," ")</f>
        <v xml:space="preserve"> </v>
      </c>
      <c r="G592" s="58" t="str">
        <f t="shared" si="29"/>
        <v xml:space="preserve"> </v>
      </c>
      <c r="H592" s="58" t="str">
        <f t="shared" si="30"/>
        <v xml:space="preserve"> </v>
      </c>
      <c r="I592" s="77" t="str">
        <f t="shared" si="28"/>
        <v xml:space="preserve"> </v>
      </c>
      <c r="J592" s="51" t="str">
        <f>IF(AND($G592&gt;0,$I592&gt;0.0000001,$C$6=1,$I$5&gt;0),$A592," ")</f>
        <v xml:space="preserve"> </v>
      </c>
      <c r="K592" s="51" t="str">
        <f>IF(AND($G592,$I592&gt;0.0000001,$C$6=1,$I$5&gt;0),"…………..."," ")</f>
        <v xml:space="preserve"> </v>
      </c>
    </row>
    <row r="593" spans="1:13" x14ac:dyDescent="0.2">
      <c r="A593" s="71">
        <v>584</v>
      </c>
      <c r="B593" s="39" t="str">
        <f>IF($C$6=1,'3. Input Data'!B599," ")</f>
        <v xml:space="preserve"> </v>
      </c>
      <c r="C593" s="39" t="str">
        <f>IF($C$6=1,'3. Input Data'!C599," ")</f>
        <v xml:space="preserve"> </v>
      </c>
      <c r="D593" s="58" t="str">
        <f>IF($C$6=1,'3a. Skor Data'!D591," ")</f>
        <v xml:space="preserve"> </v>
      </c>
      <c r="E593" s="58" t="str">
        <f>IF($C$6=1,(0.702*'3a. Skor Data'!F591)+'3a. Skor Data'!H591," ")</f>
        <v xml:space="preserve"> </v>
      </c>
      <c r="F593" s="58" t="str">
        <f>IF($C$6=1,(0.471*'3a. Skor Data'!J591)+(0.681*'3a. Skor Data'!L591)+(1*'3a. Skor Data'!N591)+(0.278*'3a. Skor Data'!T591)," ")</f>
        <v xml:space="preserve"> </v>
      </c>
      <c r="G593" s="58" t="str">
        <f t="shared" si="29"/>
        <v xml:space="preserve"> </v>
      </c>
      <c r="H593" s="58" t="str">
        <f t="shared" si="30"/>
        <v xml:space="preserve"> </v>
      </c>
      <c r="I593" s="77" t="str">
        <f t="shared" si="28"/>
        <v xml:space="preserve"> </v>
      </c>
      <c r="L593" s="51" t="str">
        <f>IF(AND($G593&gt;0,$I593&gt;0.0000001,$C$6=1,$I$5&gt;0),$A593," ")</f>
        <v xml:space="preserve"> </v>
      </c>
      <c r="M593" s="51" t="str">
        <f>IF(AND($G593,$I593&gt;0.0000001,$C$6=1,$I$5&gt;0),"…………..."," ")</f>
        <v xml:space="preserve"> </v>
      </c>
    </row>
    <row r="594" spans="1:13" x14ac:dyDescent="0.2">
      <c r="A594" s="71">
        <v>585</v>
      </c>
      <c r="B594" s="39" t="str">
        <f>IF($C$6=1,'3. Input Data'!B600," ")</f>
        <v xml:space="preserve"> </v>
      </c>
      <c r="C594" s="39" t="str">
        <f>IF($C$6=1,'3. Input Data'!C600," ")</f>
        <v xml:space="preserve"> </v>
      </c>
      <c r="D594" s="58" t="str">
        <f>IF($C$6=1,'3a. Skor Data'!D592," ")</f>
        <v xml:space="preserve"> </v>
      </c>
      <c r="E594" s="58" t="str">
        <f>IF($C$6=1,(0.702*'3a. Skor Data'!F592)+'3a. Skor Data'!H592," ")</f>
        <v xml:space="preserve"> </v>
      </c>
      <c r="F594" s="58" t="str">
        <f>IF($C$6=1,(0.471*'3a. Skor Data'!J592)+(0.681*'3a. Skor Data'!L592)+(1*'3a. Skor Data'!N592)+(0.278*'3a. Skor Data'!T592)," ")</f>
        <v xml:space="preserve"> </v>
      </c>
      <c r="G594" s="58" t="str">
        <f t="shared" si="29"/>
        <v xml:space="preserve"> </v>
      </c>
      <c r="H594" s="58" t="str">
        <f t="shared" si="30"/>
        <v xml:space="preserve"> </v>
      </c>
      <c r="I594" s="77" t="str">
        <f t="shared" si="28"/>
        <v xml:space="preserve"> </v>
      </c>
      <c r="J594" s="51" t="str">
        <f>IF(AND($G594&gt;0,$I594&gt;0.0000001,$C$6=1,$I$5&gt;0),$A594," ")</f>
        <v xml:space="preserve"> </v>
      </c>
      <c r="K594" s="51" t="str">
        <f>IF(AND($G594,$I594&gt;0.0000001,$C$6=1,$I$5&gt;0),"…………..."," ")</f>
        <v xml:space="preserve"> </v>
      </c>
    </row>
    <row r="595" spans="1:13" x14ac:dyDescent="0.2">
      <c r="A595" s="71">
        <v>586</v>
      </c>
      <c r="B595" s="39" t="str">
        <f>IF($C$6=1,'3. Input Data'!B601," ")</f>
        <v xml:space="preserve"> </v>
      </c>
      <c r="C595" s="39" t="str">
        <f>IF($C$6=1,'3. Input Data'!C601," ")</f>
        <v xml:space="preserve"> </v>
      </c>
      <c r="D595" s="58" t="str">
        <f>IF($C$6=1,'3a. Skor Data'!D593," ")</f>
        <v xml:space="preserve"> </v>
      </c>
      <c r="E595" s="58" t="str">
        <f>IF($C$6=1,(0.702*'3a. Skor Data'!F593)+'3a. Skor Data'!H593," ")</f>
        <v xml:space="preserve"> </v>
      </c>
      <c r="F595" s="58" t="str">
        <f>IF($C$6=1,(0.471*'3a. Skor Data'!J593)+(0.681*'3a. Skor Data'!L593)+(1*'3a. Skor Data'!N593)+(0.278*'3a. Skor Data'!T593)," ")</f>
        <v xml:space="preserve"> </v>
      </c>
      <c r="G595" s="58" t="str">
        <f t="shared" si="29"/>
        <v xml:space="preserve"> </v>
      </c>
      <c r="H595" s="58" t="str">
        <f t="shared" si="30"/>
        <v xml:space="preserve"> </v>
      </c>
      <c r="I595" s="77" t="str">
        <f t="shared" si="28"/>
        <v xml:space="preserve"> </v>
      </c>
      <c r="L595" s="51" t="str">
        <f>IF(AND($G595&gt;0,$I595&gt;0.0000001,$C$6=1,$I$5&gt;0),$A595," ")</f>
        <v xml:space="preserve"> </v>
      </c>
      <c r="M595" s="51" t="str">
        <f>IF(AND($G595,$I595&gt;0.0000001,$C$6=1,$I$5&gt;0),"…………..."," ")</f>
        <v xml:space="preserve"> </v>
      </c>
    </row>
    <row r="596" spans="1:13" x14ac:dyDescent="0.2">
      <c r="A596" s="71">
        <v>587</v>
      </c>
      <c r="B596" s="39" t="str">
        <f>IF($C$6=1,'3. Input Data'!B602," ")</f>
        <v xml:space="preserve"> </v>
      </c>
      <c r="C596" s="39" t="str">
        <f>IF($C$6=1,'3. Input Data'!C602," ")</f>
        <v xml:space="preserve"> </v>
      </c>
      <c r="D596" s="58" t="str">
        <f>IF($C$6=1,'3a. Skor Data'!D594," ")</f>
        <v xml:space="preserve"> </v>
      </c>
      <c r="E596" s="58" t="str">
        <f>IF($C$6=1,(0.702*'3a. Skor Data'!F594)+'3a. Skor Data'!H594," ")</f>
        <v xml:space="preserve"> </v>
      </c>
      <c r="F596" s="58" t="str">
        <f>IF($C$6=1,(0.471*'3a. Skor Data'!J594)+(0.681*'3a. Skor Data'!L594)+(1*'3a. Skor Data'!N594)+(0.278*'3a. Skor Data'!T594)," ")</f>
        <v xml:space="preserve"> </v>
      </c>
      <c r="G596" s="58" t="str">
        <f t="shared" si="29"/>
        <v xml:space="preserve"> </v>
      </c>
      <c r="H596" s="58" t="str">
        <f t="shared" si="30"/>
        <v xml:space="preserve"> </v>
      </c>
      <c r="I596" s="77" t="str">
        <f t="shared" si="28"/>
        <v xml:space="preserve"> </v>
      </c>
      <c r="J596" s="51" t="str">
        <f>IF(AND($G596&gt;0,$I596&gt;0.0000001,$C$6=1,$I$5&gt;0),$A596," ")</f>
        <v xml:space="preserve"> </v>
      </c>
      <c r="K596" s="51" t="str">
        <f>IF(AND($G596,$I596&gt;0.0000001,$C$6=1,$I$5&gt;0),"…………..."," ")</f>
        <v xml:space="preserve"> </v>
      </c>
    </row>
    <row r="597" spans="1:13" x14ac:dyDescent="0.2">
      <c r="A597" s="71">
        <v>588</v>
      </c>
      <c r="B597" s="39" t="str">
        <f>IF($C$6=1,'3. Input Data'!B603," ")</f>
        <v xml:space="preserve"> </v>
      </c>
      <c r="C597" s="39" t="str">
        <f>IF($C$6=1,'3. Input Data'!C603," ")</f>
        <v xml:space="preserve"> </v>
      </c>
      <c r="D597" s="58" t="str">
        <f>IF($C$6=1,'3a. Skor Data'!D595," ")</f>
        <v xml:space="preserve"> </v>
      </c>
      <c r="E597" s="58" t="str">
        <f>IF($C$6=1,(0.702*'3a. Skor Data'!F595)+'3a. Skor Data'!H595," ")</f>
        <v xml:space="preserve"> </v>
      </c>
      <c r="F597" s="58" t="str">
        <f>IF($C$6=1,(0.471*'3a. Skor Data'!J595)+(0.681*'3a. Skor Data'!L595)+(1*'3a. Skor Data'!N595)+(0.278*'3a. Skor Data'!T595)," ")</f>
        <v xml:space="preserve"> </v>
      </c>
      <c r="G597" s="58" t="str">
        <f t="shared" si="29"/>
        <v xml:space="preserve"> </v>
      </c>
      <c r="H597" s="58" t="str">
        <f t="shared" si="30"/>
        <v xml:space="preserve"> </v>
      </c>
      <c r="I597" s="77" t="str">
        <f t="shared" ref="I597:I660" si="31">IF(AND($C$6=1,$I$5&gt;0.0001),(G597/$G$3)*$I$5," ")</f>
        <v xml:space="preserve"> </v>
      </c>
      <c r="L597" s="51" t="str">
        <f>IF(AND($G597&gt;0,$I597&gt;0.0000001,$C$6=1,$I$5&gt;0),$A597," ")</f>
        <v xml:space="preserve"> </v>
      </c>
      <c r="M597" s="51" t="str">
        <f>IF(AND($G597,$I597&gt;0.0000001,$C$6=1,$I$5&gt;0),"…………..."," ")</f>
        <v xml:space="preserve"> </v>
      </c>
    </row>
    <row r="598" spans="1:13" x14ac:dyDescent="0.2">
      <c r="A598" s="71">
        <v>589</v>
      </c>
      <c r="B598" s="39" t="str">
        <f>IF($C$6=1,'3. Input Data'!B604," ")</f>
        <v xml:space="preserve"> </v>
      </c>
      <c r="C598" s="39" t="str">
        <f>IF($C$6=1,'3. Input Data'!C604," ")</f>
        <v xml:space="preserve"> </v>
      </c>
      <c r="D598" s="58" t="str">
        <f>IF($C$6=1,'3a. Skor Data'!D596," ")</f>
        <v xml:space="preserve"> </v>
      </c>
      <c r="E598" s="58" t="str">
        <f>IF($C$6=1,(0.702*'3a. Skor Data'!F596)+'3a. Skor Data'!H596," ")</f>
        <v xml:space="preserve"> </v>
      </c>
      <c r="F598" s="58" t="str">
        <f>IF($C$6=1,(0.471*'3a. Skor Data'!J596)+(0.681*'3a. Skor Data'!L596)+(1*'3a. Skor Data'!N596)+(0.278*'3a. Skor Data'!T596)," ")</f>
        <v xml:space="preserve"> </v>
      </c>
      <c r="G598" s="58" t="str">
        <f t="shared" si="29"/>
        <v xml:space="preserve"> </v>
      </c>
      <c r="H598" s="58" t="str">
        <f t="shared" si="30"/>
        <v xml:space="preserve"> </v>
      </c>
      <c r="I598" s="77" t="str">
        <f t="shared" si="31"/>
        <v xml:space="preserve"> </v>
      </c>
      <c r="J598" s="51" t="str">
        <f>IF(AND($G598&gt;0,$I598&gt;0.0000001,$C$6=1,$I$5&gt;0),$A598," ")</f>
        <v xml:space="preserve"> </v>
      </c>
      <c r="K598" s="51" t="str">
        <f>IF(AND($G598,$I598&gt;0.0000001,$C$6=1,$I$5&gt;0),"…………..."," ")</f>
        <v xml:space="preserve"> </v>
      </c>
    </row>
    <row r="599" spans="1:13" x14ac:dyDescent="0.2">
      <c r="A599" s="71">
        <v>590</v>
      </c>
      <c r="B599" s="39" t="str">
        <f>IF($C$6=1,'3. Input Data'!B605," ")</f>
        <v xml:space="preserve"> </v>
      </c>
      <c r="C599" s="39" t="str">
        <f>IF($C$6=1,'3. Input Data'!C605," ")</f>
        <v xml:space="preserve"> </v>
      </c>
      <c r="D599" s="58" t="str">
        <f>IF($C$6=1,'3a. Skor Data'!D597," ")</f>
        <v xml:space="preserve"> </v>
      </c>
      <c r="E599" s="58" t="str">
        <f>IF($C$6=1,(0.702*'3a. Skor Data'!F597)+'3a. Skor Data'!H597," ")</f>
        <v xml:space="preserve"> </v>
      </c>
      <c r="F599" s="58" t="str">
        <f>IF($C$6=1,(0.471*'3a. Skor Data'!J597)+(0.681*'3a. Skor Data'!L597)+(1*'3a. Skor Data'!N597)+(0.278*'3a. Skor Data'!T597)," ")</f>
        <v xml:space="preserve"> </v>
      </c>
      <c r="G599" s="58" t="str">
        <f t="shared" si="29"/>
        <v xml:space="preserve"> </v>
      </c>
      <c r="H599" s="58" t="str">
        <f t="shared" si="30"/>
        <v xml:space="preserve"> </v>
      </c>
      <c r="I599" s="77" t="str">
        <f t="shared" si="31"/>
        <v xml:space="preserve"> </v>
      </c>
      <c r="L599" s="51" t="str">
        <f>IF(AND($G599&gt;0,$I599&gt;0.0000001,$C$6=1,$I$5&gt;0),$A599," ")</f>
        <v xml:space="preserve"> </v>
      </c>
      <c r="M599" s="51" t="str">
        <f>IF(AND($G599,$I599&gt;0.0000001,$C$6=1,$I$5&gt;0),"…………..."," ")</f>
        <v xml:space="preserve"> </v>
      </c>
    </row>
    <row r="600" spans="1:13" x14ac:dyDescent="0.2">
      <c r="A600" s="71">
        <v>591</v>
      </c>
      <c r="B600" s="39" t="str">
        <f>IF($C$6=1,'3. Input Data'!B606," ")</f>
        <v xml:space="preserve"> </v>
      </c>
      <c r="C600" s="39" t="str">
        <f>IF($C$6=1,'3. Input Data'!C606," ")</f>
        <v xml:space="preserve"> </v>
      </c>
      <c r="D600" s="58" t="str">
        <f>IF($C$6=1,'3a. Skor Data'!D598," ")</f>
        <v xml:space="preserve"> </v>
      </c>
      <c r="E600" s="58" t="str">
        <f>IF($C$6=1,(0.702*'3a. Skor Data'!F598)+'3a. Skor Data'!H598," ")</f>
        <v xml:space="preserve"> </v>
      </c>
      <c r="F600" s="58" t="str">
        <f>IF($C$6=1,(0.471*'3a. Skor Data'!J598)+(0.681*'3a. Skor Data'!L598)+(1*'3a. Skor Data'!N598)+(0.278*'3a. Skor Data'!T598)," ")</f>
        <v xml:space="preserve"> </v>
      </c>
      <c r="G600" s="58" t="str">
        <f t="shared" si="29"/>
        <v xml:space="preserve"> </v>
      </c>
      <c r="H600" s="58" t="str">
        <f t="shared" si="30"/>
        <v xml:space="preserve"> </v>
      </c>
      <c r="I600" s="77" t="str">
        <f t="shared" si="31"/>
        <v xml:space="preserve"> </v>
      </c>
      <c r="J600" s="51" t="str">
        <f>IF(AND($G600&gt;0,$I600&gt;0.0000001,$C$6=1,$I$5&gt;0),$A600," ")</f>
        <v xml:space="preserve"> </v>
      </c>
      <c r="K600" s="51" t="str">
        <f>IF(AND($G600,$I600&gt;0.0000001,$C$6=1,$I$5&gt;0),"…………..."," ")</f>
        <v xml:space="preserve"> </v>
      </c>
    </row>
    <row r="601" spans="1:13" x14ac:dyDescent="0.2">
      <c r="A601" s="71">
        <v>592</v>
      </c>
      <c r="B601" s="39" t="str">
        <f>IF($C$6=1,'3. Input Data'!B607," ")</f>
        <v xml:space="preserve"> </v>
      </c>
      <c r="C601" s="39" t="str">
        <f>IF($C$6=1,'3. Input Data'!C607," ")</f>
        <v xml:space="preserve"> </v>
      </c>
      <c r="D601" s="58" t="str">
        <f>IF($C$6=1,'3a. Skor Data'!D599," ")</f>
        <v xml:space="preserve"> </v>
      </c>
      <c r="E601" s="58" t="str">
        <f>IF($C$6=1,(0.702*'3a. Skor Data'!F599)+'3a. Skor Data'!H599," ")</f>
        <v xml:space="preserve"> </v>
      </c>
      <c r="F601" s="58" t="str">
        <f>IF($C$6=1,(0.471*'3a. Skor Data'!J599)+(0.681*'3a. Skor Data'!L599)+(1*'3a. Skor Data'!N599)+(0.278*'3a. Skor Data'!T599)," ")</f>
        <v xml:space="preserve"> </v>
      </c>
      <c r="G601" s="58" t="str">
        <f t="shared" si="29"/>
        <v xml:space="preserve"> </v>
      </c>
      <c r="H601" s="58" t="str">
        <f t="shared" si="30"/>
        <v xml:space="preserve"> </v>
      </c>
      <c r="I601" s="77" t="str">
        <f t="shared" si="31"/>
        <v xml:space="preserve"> </v>
      </c>
      <c r="L601" s="51" t="str">
        <f>IF(AND($G601&gt;0,$I601&gt;0.0000001,$C$6=1,$I$5&gt;0),$A601," ")</f>
        <v xml:space="preserve"> </v>
      </c>
      <c r="M601" s="51" t="str">
        <f>IF(AND($G601,$I601&gt;0.0000001,$C$6=1,$I$5&gt;0),"…………..."," ")</f>
        <v xml:space="preserve"> </v>
      </c>
    </row>
    <row r="602" spans="1:13" x14ac:dyDescent="0.2">
      <c r="A602" s="71">
        <v>593</v>
      </c>
      <c r="B602" s="39" t="str">
        <f>IF($C$6=1,'3. Input Data'!B608," ")</f>
        <v xml:space="preserve"> </v>
      </c>
      <c r="C602" s="39" t="str">
        <f>IF($C$6=1,'3. Input Data'!C608," ")</f>
        <v xml:space="preserve"> </v>
      </c>
      <c r="D602" s="58" t="str">
        <f>IF($C$6=1,'3a. Skor Data'!D600," ")</f>
        <v xml:space="preserve"> </v>
      </c>
      <c r="E602" s="58" t="str">
        <f>IF($C$6=1,(0.702*'3a. Skor Data'!F600)+'3a. Skor Data'!H600," ")</f>
        <v xml:space="preserve"> </v>
      </c>
      <c r="F602" s="58" t="str">
        <f>IF($C$6=1,(0.471*'3a. Skor Data'!J600)+(0.681*'3a. Skor Data'!L600)+(1*'3a. Skor Data'!N600)+(0.278*'3a. Skor Data'!T600)," ")</f>
        <v xml:space="preserve"> </v>
      </c>
      <c r="G602" s="58" t="str">
        <f t="shared" si="29"/>
        <v xml:space="preserve"> </v>
      </c>
      <c r="H602" s="58" t="str">
        <f t="shared" si="30"/>
        <v xml:space="preserve"> </v>
      </c>
      <c r="I602" s="77" t="str">
        <f t="shared" si="31"/>
        <v xml:space="preserve"> </v>
      </c>
      <c r="J602" s="51" t="str">
        <f>IF(AND($G602&gt;0,$I602&gt;0.0000001,$C$6=1,$I$5&gt;0),$A602," ")</f>
        <v xml:space="preserve"> </v>
      </c>
      <c r="K602" s="51" t="str">
        <f>IF(AND($G602,$I602&gt;0.0000001,$C$6=1,$I$5&gt;0),"…………..."," ")</f>
        <v xml:space="preserve"> </v>
      </c>
    </row>
    <row r="603" spans="1:13" x14ac:dyDescent="0.2">
      <c r="A603" s="71">
        <v>594</v>
      </c>
      <c r="B603" s="39" t="str">
        <f>IF($C$6=1,'3. Input Data'!B609," ")</f>
        <v xml:space="preserve"> </v>
      </c>
      <c r="C603" s="39" t="str">
        <f>IF($C$6=1,'3. Input Data'!C609," ")</f>
        <v xml:space="preserve"> </v>
      </c>
      <c r="D603" s="58" t="str">
        <f>IF($C$6=1,'3a. Skor Data'!D601," ")</f>
        <v xml:space="preserve"> </v>
      </c>
      <c r="E603" s="58" t="str">
        <f>IF($C$6=1,(0.702*'3a. Skor Data'!F601)+'3a. Skor Data'!H601," ")</f>
        <v xml:space="preserve"> </v>
      </c>
      <c r="F603" s="58" t="str">
        <f>IF($C$6=1,(0.471*'3a. Skor Data'!J601)+(0.681*'3a. Skor Data'!L601)+(1*'3a. Skor Data'!N601)+(0.278*'3a. Skor Data'!T601)," ")</f>
        <v xml:space="preserve"> </v>
      </c>
      <c r="G603" s="58" t="str">
        <f t="shared" si="29"/>
        <v xml:space="preserve"> </v>
      </c>
      <c r="H603" s="58" t="str">
        <f t="shared" si="30"/>
        <v xml:space="preserve"> </v>
      </c>
      <c r="I603" s="77" t="str">
        <f t="shared" si="31"/>
        <v xml:space="preserve"> </v>
      </c>
      <c r="L603" s="51" t="str">
        <f>IF(AND($G603&gt;0,$I603&gt;0.0000001,$C$6=1,$I$5&gt;0),$A603," ")</f>
        <v xml:space="preserve"> </v>
      </c>
      <c r="M603" s="51" t="str">
        <f>IF(AND($G603,$I603&gt;0.0000001,$C$6=1,$I$5&gt;0),"…………..."," ")</f>
        <v xml:space="preserve"> </v>
      </c>
    </row>
    <row r="604" spans="1:13" x14ac:dyDescent="0.2">
      <c r="A604" s="71">
        <v>595</v>
      </c>
      <c r="B604" s="39" t="str">
        <f>IF($C$6=1,'3. Input Data'!B610," ")</f>
        <v xml:space="preserve"> </v>
      </c>
      <c r="C604" s="39" t="str">
        <f>IF($C$6=1,'3. Input Data'!C610," ")</f>
        <v xml:space="preserve"> </v>
      </c>
      <c r="D604" s="58" t="str">
        <f>IF($C$6=1,'3a. Skor Data'!D602," ")</f>
        <v xml:space="preserve"> </v>
      </c>
      <c r="E604" s="58" t="str">
        <f>IF($C$6=1,(0.702*'3a. Skor Data'!F602)+'3a. Skor Data'!H602," ")</f>
        <v xml:space="preserve"> </v>
      </c>
      <c r="F604" s="58" t="str">
        <f>IF($C$6=1,(0.471*'3a. Skor Data'!J602)+(0.681*'3a. Skor Data'!L602)+(1*'3a. Skor Data'!N602)+(0.278*'3a. Skor Data'!T602)," ")</f>
        <v xml:space="preserve"> </v>
      </c>
      <c r="G604" s="58" t="str">
        <f t="shared" si="29"/>
        <v xml:space="preserve"> </v>
      </c>
      <c r="H604" s="58" t="str">
        <f t="shared" si="30"/>
        <v xml:space="preserve"> </v>
      </c>
      <c r="I604" s="77" t="str">
        <f t="shared" si="31"/>
        <v xml:space="preserve"> </v>
      </c>
      <c r="J604" s="51" t="str">
        <f>IF(AND($G604&gt;0,$I604&gt;0.0000001,$C$6=1,$I$5&gt;0),$A604," ")</f>
        <v xml:space="preserve"> </v>
      </c>
      <c r="K604" s="51" t="str">
        <f>IF(AND($G604,$I604&gt;0.0000001,$C$6=1,$I$5&gt;0),"…………..."," ")</f>
        <v xml:space="preserve"> </v>
      </c>
    </row>
    <row r="605" spans="1:13" x14ac:dyDescent="0.2">
      <c r="A605" s="71">
        <v>596</v>
      </c>
      <c r="B605" s="39" t="str">
        <f>IF($C$6=1,'3. Input Data'!B611," ")</f>
        <v xml:space="preserve"> </v>
      </c>
      <c r="C605" s="39" t="str">
        <f>IF($C$6=1,'3. Input Data'!C611," ")</f>
        <v xml:space="preserve"> </v>
      </c>
      <c r="D605" s="58" t="str">
        <f>IF($C$6=1,'3a. Skor Data'!D603," ")</f>
        <v xml:space="preserve"> </v>
      </c>
      <c r="E605" s="58" t="str">
        <f>IF($C$6=1,(0.702*'3a. Skor Data'!F603)+'3a. Skor Data'!H603," ")</f>
        <v xml:space="preserve"> </v>
      </c>
      <c r="F605" s="58" t="str">
        <f>IF($C$6=1,(0.471*'3a. Skor Data'!J603)+(0.681*'3a. Skor Data'!L603)+(1*'3a. Skor Data'!N603)+(0.278*'3a. Skor Data'!T603)," ")</f>
        <v xml:space="preserve"> </v>
      </c>
      <c r="G605" s="58" t="str">
        <f t="shared" si="29"/>
        <v xml:space="preserve"> </v>
      </c>
      <c r="H605" s="58" t="str">
        <f t="shared" si="30"/>
        <v xml:space="preserve"> </v>
      </c>
      <c r="I605" s="77" t="str">
        <f t="shared" si="31"/>
        <v xml:space="preserve"> </v>
      </c>
      <c r="L605" s="51" t="str">
        <f>IF(AND($G605&gt;0,$I605&gt;0.0000001,$C$6=1,$I$5&gt;0),$A605," ")</f>
        <v xml:space="preserve"> </v>
      </c>
      <c r="M605" s="51" t="str">
        <f>IF(AND($G605,$I605&gt;0.0000001,$C$6=1,$I$5&gt;0),"…………..."," ")</f>
        <v xml:space="preserve"> </v>
      </c>
    </row>
    <row r="606" spans="1:13" x14ac:dyDescent="0.2">
      <c r="A606" s="71">
        <v>597</v>
      </c>
      <c r="B606" s="39" t="str">
        <f>IF($C$6=1,'3. Input Data'!B612," ")</f>
        <v xml:space="preserve"> </v>
      </c>
      <c r="C606" s="39" t="str">
        <f>IF($C$6=1,'3. Input Data'!C612," ")</f>
        <v xml:space="preserve"> </v>
      </c>
      <c r="D606" s="58" t="str">
        <f>IF($C$6=1,'3a. Skor Data'!D604," ")</f>
        <v xml:space="preserve"> </v>
      </c>
      <c r="E606" s="58" t="str">
        <f>IF($C$6=1,(0.702*'3a. Skor Data'!F604)+'3a. Skor Data'!H604," ")</f>
        <v xml:space="preserve"> </v>
      </c>
      <c r="F606" s="58" t="str">
        <f>IF($C$6=1,(0.471*'3a. Skor Data'!J604)+(0.681*'3a. Skor Data'!L604)+(1*'3a. Skor Data'!N604)+(0.278*'3a. Skor Data'!T604)," ")</f>
        <v xml:space="preserve"> </v>
      </c>
      <c r="G606" s="58" t="str">
        <f t="shared" si="29"/>
        <v xml:space="preserve"> </v>
      </c>
      <c r="H606" s="58" t="str">
        <f t="shared" si="30"/>
        <v xml:space="preserve"> </v>
      </c>
      <c r="I606" s="77" t="str">
        <f t="shared" si="31"/>
        <v xml:space="preserve"> </v>
      </c>
      <c r="J606" s="51" t="str">
        <f>IF(AND($G606&gt;0,$I606&gt;0.0000001,$C$6=1,$I$5&gt;0),$A606," ")</f>
        <v xml:space="preserve"> </v>
      </c>
      <c r="K606" s="51" t="str">
        <f>IF(AND($G606,$I606&gt;0.0000001,$C$6=1,$I$5&gt;0),"…………..."," ")</f>
        <v xml:space="preserve"> </v>
      </c>
    </row>
    <row r="607" spans="1:13" x14ac:dyDescent="0.2">
      <c r="A607" s="71">
        <v>598</v>
      </c>
      <c r="B607" s="39" t="str">
        <f>IF($C$6=1,'3. Input Data'!B613," ")</f>
        <v xml:space="preserve"> </v>
      </c>
      <c r="C607" s="39" t="str">
        <f>IF($C$6=1,'3. Input Data'!C613," ")</f>
        <v xml:space="preserve"> </v>
      </c>
      <c r="D607" s="58" t="str">
        <f>IF($C$6=1,'3a. Skor Data'!D605," ")</f>
        <v xml:space="preserve"> </v>
      </c>
      <c r="E607" s="58" t="str">
        <f>IF($C$6=1,(0.702*'3a. Skor Data'!F605)+'3a. Skor Data'!H605," ")</f>
        <v xml:space="preserve"> </v>
      </c>
      <c r="F607" s="58" t="str">
        <f>IF($C$6=1,(0.471*'3a. Skor Data'!J605)+(0.681*'3a. Skor Data'!L605)+(1*'3a. Skor Data'!N605)+(0.278*'3a. Skor Data'!T605)," ")</f>
        <v xml:space="preserve"> </v>
      </c>
      <c r="G607" s="58" t="str">
        <f t="shared" si="29"/>
        <v xml:space="preserve"> </v>
      </c>
      <c r="H607" s="58" t="str">
        <f t="shared" si="30"/>
        <v xml:space="preserve"> </v>
      </c>
      <c r="I607" s="77" t="str">
        <f t="shared" si="31"/>
        <v xml:space="preserve"> </v>
      </c>
      <c r="L607" s="51" t="str">
        <f>IF(AND($G607&gt;0,$I607&gt;0.0000001,$C$6=1,$I$5&gt;0),$A607," ")</f>
        <v xml:space="preserve"> </v>
      </c>
      <c r="M607" s="51" t="str">
        <f>IF(AND($G607,$I607&gt;0.0000001,$C$6=1,$I$5&gt;0),"…………..."," ")</f>
        <v xml:space="preserve"> </v>
      </c>
    </row>
    <row r="608" spans="1:13" x14ac:dyDescent="0.2">
      <c r="A608" s="71">
        <v>599</v>
      </c>
      <c r="B608" s="39" t="str">
        <f>IF($C$6=1,'3. Input Data'!B614," ")</f>
        <v xml:space="preserve"> </v>
      </c>
      <c r="C608" s="39" t="str">
        <f>IF($C$6=1,'3. Input Data'!C614," ")</f>
        <v xml:space="preserve"> </v>
      </c>
      <c r="D608" s="58" t="str">
        <f>IF($C$6=1,'3a. Skor Data'!D606," ")</f>
        <v xml:space="preserve"> </v>
      </c>
      <c r="E608" s="58" t="str">
        <f>IF($C$6=1,(0.702*'3a. Skor Data'!F606)+'3a. Skor Data'!H606," ")</f>
        <v xml:space="preserve"> </v>
      </c>
      <c r="F608" s="58" t="str">
        <f>IF($C$6=1,(0.471*'3a. Skor Data'!J606)+(0.681*'3a. Skor Data'!L606)+(1*'3a. Skor Data'!N606)+(0.278*'3a. Skor Data'!T606)," ")</f>
        <v xml:space="preserve"> </v>
      </c>
      <c r="G608" s="58" t="str">
        <f t="shared" si="29"/>
        <v xml:space="preserve"> </v>
      </c>
      <c r="H608" s="58" t="str">
        <f t="shared" si="30"/>
        <v xml:space="preserve"> </v>
      </c>
      <c r="I608" s="77" t="str">
        <f t="shared" si="31"/>
        <v xml:space="preserve"> </v>
      </c>
      <c r="J608" s="51" t="str">
        <f>IF(AND($G608&gt;0,$I608&gt;0.0000001,$C$6=1,$I$5&gt;0),$A608," ")</f>
        <v xml:space="preserve"> </v>
      </c>
      <c r="K608" s="51" t="str">
        <f>IF(AND($G608,$I608&gt;0.0000001,$C$6=1,$I$5&gt;0),"…………..."," ")</f>
        <v xml:space="preserve"> </v>
      </c>
    </row>
    <row r="609" spans="1:13" x14ac:dyDescent="0.2">
      <c r="A609" s="71">
        <v>600</v>
      </c>
      <c r="B609" s="39" t="str">
        <f>IF($C$6=1,'3. Input Data'!B615," ")</f>
        <v xml:space="preserve"> </v>
      </c>
      <c r="C609" s="39" t="str">
        <f>IF($C$6=1,'3. Input Data'!C615," ")</f>
        <v xml:space="preserve"> </v>
      </c>
      <c r="D609" s="58" t="str">
        <f>IF($C$6=1,'3a. Skor Data'!D607," ")</f>
        <v xml:space="preserve"> </v>
      </c>
      <c r="E609" s="58" t="str">
        <f>IF($C$6=1,(0.702*'3a. Skor Data'!F607)+'3a. Skor Data'!H607," ")</f>
        <v xml:space="preserve"> </v>
      </c>
      <c r="F609" s="58" t="str">
        <f>IF($C$6=1,(0.471*'3a. Skor Data'!J607)+(0.681*'3a. Skor Data'!L607)+(1*'3a. Skor Data'!N607)+(0.278*'3a. Skor Data'!T607)," ")</f>
        <v xml:space="preserve"> </v>
      </c>
      <c r="G609" s="58" t="str">
        <f t="shared" si="29"/>
        <v xml:space="preserve"> </v>
      </c>
      <c r="H609" s="58" t="str">
        <f t="shared" si="30"/>
        <v xml:space="preserve"> </v>
      </c>
      <c r="I609" s="77" t="str">
        <f t="shared" si="31"/>
        <v xml:space="preserve"> </v>
      </c>
      <c r="L609" s="51" t="str">
        <f>IF(AND($G609&gt;0,$I609&gt;0.0000001,$C$6=1,$I$5&gt;0),$A609," ")</f>
        <v xml:space="preserve"> </v>
      </c>
      <c r="M609" s="51" t="str">
        <f>IF(AND($G609,$I609&gt;0.0000001,$C$6=1,$I$5&gt;0),"…………..."," ")</f>
        <v xml:space="preserve"> </v>
      </c>
    </row>
    <row r="610" spans="1:13" x14ac:dyDescent="0.2">
      <c r="A610" s="71">
        <v>601</v>
      </c>
      <c r="B610" s="39" t="str">
        <f>IF($C$6=1,'3. Input Data'!B616," ")</f>
        <v xml:space="preserve"> </v>
      </c>
      <c r="C610" s="39" t="str">
        <f>IF($C$6=1,'3. Input Data'!C616," ")</f>
        <v xml:space="preserve"> </v>
      </c>
      <c r="D610" s="58" t="str">
        <f>IF($C$6=1,'3a. Skor Data'!D608," ")</f>
        <v xml:space="preserve"> </v>
      </c>
      <c r="E610" s="58" t="str">
        <f>IF($C$6=1,(0.702*'3a. Skor Data'!F608)+'3a. Skor Data'!H608," ")</f>
        <v xml:space="preserve"> </v>
      </c>
      <c r="F610" s="58" t="str">
        <f>IF($C$6=1,(0.471*'3a. Skor Data'!J608)+(0.681*'3a. Skor Data'!L608)+(1*'3a. Skor Data'!N608)+(0.278*'3a. Skor Data'!T608)," ")</f>
        <v xml:space="preserve"> </v>
      </c>
      <c r="G610" s="58" t="str">
        <f t="shared" si="29"/>
        <v xml:space="preserve"> </v>
      </c>
      <c r="H610" s="58" t="str">
        <f t="shared" si="30"/>
        <v xml:space="preserve"> </v>
      </c>
      <c r="I610" s="77" t="str">
        <f t="shared" si="31"/>
        <v xml:space="preserve"> </v>
      </c>
      <c r="J610" s="51" t="str">
        <f>IF(AND($G610&gt;0,$I610&gt;0.0000001,$C$6=1,$I$5&gt;0),$A610," ")</f>
        <v xml:space="preserve"> </v>
      </c>
      <c r="K610" s="51" t="str">
        <f>IF(AND($G610,$I610&gt;0.0000001,$C$6=1,$I$5&gt;0),"…………..."," ")</f>
        <v xml:space="preserve"> </v>
      </c>
    </row>
    <row r="611" spans="1:13" x14ac:dyDescent="0.2">
      <c r="A611" s="71">
        <v>602</v>
      </c>
      <c r="B611" s="39" t="str">
        <f>IF($C$6=1,'3. Input Data'!B617," ")</f>
        <v xml:space="preserve"> </v>
      </c>
      <c r="C611" s="39" t="str">
        <f>IF($C$6=1,'3. Input Data'!C617," ")</f>
        <v xml:space="preserve"> </v>
      </c>
      <c r="D611" s="58" t="str">
        <f>IF($C$6=1,'3a. Skor Data'!D609," ")</f>
        <v xml:space="preserve"> </v>
      </c>
      <c r="E611" s="58" t="str">
        <f>IF($C$6=1,(0.702*'3a. Skor Data'!F609)+'3a. Skor Data'!H609," ")</f>
        <v xml:space="preserve"> </v>
      </c>
      <c r="F611" s="58" t="str">
        <f>IF($C$6=1,(0.471*'3a. Skor Data'!J609)+(0.681*'3a. Skor Data'!L609)+(1*'3a. Skor Data'!N609)+(0.278*'3a. Skor Data'!T609)," ")</f>
        <v xml:space="preserve"> </v>
      </c>
      <c r="G611" s="58" t="str">
        <f t="shared" si="29"/>
        <v xml:space="preserve"> </v>
      </c>
      <c r="H611" s="58" t="str">
        <f t="shared" si="30"/>
        <v xml:space="preserve"> </v>
      </c>
      <c r="I611" s="77" t="str">
        <f t="shared" si="31"/>
        <v xml:space="preserve"> </v>
      </c>
      <c r="L611" s="51" t="str">
        <f>IF(AND($G611&gt;0,$I611&gt;0.0000001,$C$6=1,$I$5&gt;0),$A611," ")</f>
        <v xml:space="preserve"> </v>
      </c>
      <c r="M611" s="51" t="str">
        <f>IF(AND($G611,$I611&gt;0.0000001,$C$6=1,$I$5&gt;0),"…………..."," ")</f>
        <v xml:space="preserve"> </v>
      </c>
    </row>
    <row r="612" spans="1:13" x14ac:dyDescent="0.2">
      <c r="A612" s="71">
        <v>603</v>
      </c>
      <c r="B612" s="39" t="str">
        <f>IF($C$6=1,'3. Input Data'!B618," ")</f>
        <v xml:space="preserve"> </v>
      </c>
      <c r="C612" s="39" t="str">
        <f>IF($C$6=1,'3. Input Data'!C618," ")</f>
        <v xml:space="preserve"> </v>
      </c>
      <c r="D612" s="58" t="str">
        <f>IF($C$6=1,'3a. Skor Data'!D610," ")</f>
        <v xml:space="preserve"> </v>
      </c>
      <c r="E612" s="58" t="str">
        <f>IF($C$6=1,(0.702*'3a. Skor Data'!F610)+'3a. Skor Data'!H610," ")</f>
        <v xml:space="preserve"> </v>
      </c>
      <c r="F612" s="58" t="str">
        <f>IF($C$6=1,(0.471*'3a. Skor Data'!J610)+(0.681*'3a. Skor Data'!L610)+(1*'3a. Skor Data'!N610)+(0.278*'3a. Skor Data'!T610)," ")</f>
        <v xml:space="preserve"> </v>
      </c>
      <c r="G612" s="58" t="str">
        <f t="shared" si="29"/>
        <v xml:space="preserve"> </v>
      </c>
      <c r="H612" s="58" t="str">
        <f t="shared" si="30"/>
        <v xml:space="preserve"> </v>
      </c>
      <c r="I612" s="77" t="str">
        <f t="shared" si="31"/>
        <v xml:space="preserve"> </v>
      </c>
      <c r="J612" s="51" t="str">
        <f>IF(AND($G612&gt;0,$I612&gt;0.0000001,$C$6=1,$I$5&gt;0),$A612," ")</f>
        <v xml:space="preserve"> </v>
      </c>
      <c r="K612" s="51" t="str">
        <f>IF(AND($G612,$I612&gt;0.0000001,$C$6=1,$I$5&gt;0),"…………..."," ")</f>
        <v xml:space="preserve"> </v>
      </c>
    </row>
    <row r="613" spans="1:13" x14ac:dyDescent="0.2">
      <c r="A613" s="71">
        <v>604</v>
      </c>
      <c r="B613" s="39" t="str">
        <f>IF($C$6=1,'3. Input Data'!B619," ")</f>
        <v xml:space="preserve"> </v>
      </c>
      <c r="C613" s="39" t="str">
        <f>IF($C$6=1,'3. Input Data'!C619," ")</f>
        <v xml:space="preserve"> </v>
      </c>
      <c r="D613" s="58" t="str">
        <f>IF($C$6=1,'3a. Skor Data'!D611," ")</f>
        <v xml:space="preserve"> </v>
      </c>
      <c r="E613" s="58" t="str">
        <f>IF($C$6=1,(0.702*'3a. Skor Data'!F611)+'3a. Skor Data'!H611," ")</f>
        <v xml:space="preserve"> </v>
      </c>
      <c r="F613" s="58" t="str">
        <f>IF($C$6=1,(0.471*'3a. Skor Data'!J611)+(0.681*'3a. Skor Data'!L611)+(1*'3a. Skor Data'!N611)+(0.278*'3a. Skor Data'!T611)," ")</f>
        <v xml:space="preserve"> </v>
      </c>
      <c r="G613" s="58" t="str">
        <f t="shared" si="29"/>
        <v xml:space="preserve"> </v>
      </c>
      <c r="H613" s="58" t="str">
        <f t="shared" si="30"/>
        <v xml:space="preserve"> </v>
      </c>
      <c r="I613" s="77" t="str">
        <f t="shared" si="31"/>
        <v xml:space="preserve"> </v>
      </c>
      <c r="L613" s="51" t="str">
        <f>IF(AND($G613&gt;0,$I613&gt;0.0000001,$C$6=1,$I$5&gt;0),$A613," ")</f>
        <v xml:space="preserve"> </v>
      </c>
      <c r="M613" s="51" t="str">
        <f>IF(AND($G613,$I613&gt;0.0000001,$C$6=1,$I$5&gt;0),"…………..."," ")</f>
        <v xml:space="preserve"> </v>
      </c>
    </row>
    <row r="614" spans="1:13" x14ac:dyDescent="0.2">
      <c r="A614" s="71">
        <v>605</v>
      </c>
      <c r="B614" s="39" t="str">
        <f>IF($C$6=1,'3. Input Data'!B620," ")</f>
        <v xml:space="preserve"> </v>
      </c>
      <c r="C614" s="39" t="str">
        <f>IF($C$6=1,'3. Input Data'!C620," ")</f>
        <v xml:space="preserve"> </v>
      </c>
      <c r="D614" s="58" t="str">
        <f>IF($C$6=1,'3a. Skor Data'!D612," ")</f>
        <v xml:space="preserve"> </v>
      </c>
      <c r="E614" s="58" t="str">
        <f>IF($C$6=1,(0.702*'3a. Skor Data'!F612)+'3a. Skor Data'!H612," ")</f>
        <v xml:space="preserve"> </v>
      </c>
      <c r="F614" s="58" t="str">
        <f>IF($C$6=1,(0.471*'3a. Skor Data'!J612)+(0.681*'3a. Skor Data'!L612)+(1*'3a. Skor Data'!N612)+(0.278*'3a. Skor Data'!T612)," ")</f>
        <v xml:space="preserve"> </v>
      </c>
      <c r="G614" s="58" t="str">
        <f t="shared" si="29"/>
        <v xml:space="preserve"> </v>
      </c>
      <c r="H614" s="58" t="str">
        <f t="shared" si="30"/>
        <v xml:space="preserve"> </v>
      </c>
      <c r="I614" s="77" t="str">
        <f t="shared" si="31"/>
        <v xml:space="preserve"> </v>
      </c>
      <c r="J614" s="51" t="str">
        <f>IF(AND($G614&gt;0,$I614&gt;0.0000001,$C$6=1,$I$5&gt;0),$A614," ")</f>
        <v xml:space="preserve"> </v>
      </c>
      <c r="K614" s="51" t="str">
        <f>IF(AND($G614,$I614&gt;0.0000001,$C$6=1,$I$5&gt;0),"…………..."," ")</f>
        <v xml:space="preserve"> </v>
      </c>
    </row>
    <row r="615" spans="1:13" x14ac:dyDescent="0.2">
      <c r="A615" s="71">
        <v>606</v>
      </c>
      <c r="B615" s="39" t="str">
        <f>IF($C$6=1,'3. Input Data'!B621," ")</f>
        <v xml:space="preserve"> </v>
      </c>
      <c r="C615" s="39" t="str">
        <f>IF($C$6=1,'3. Input Data'!C621," ")</f>
        <v xml:space="preserve"> </v>
      </c>
      <c r="D615" s="58" t="str">
        <f>IF($C$6=1,'3a. Skor Data'!D613," ")</f>
        <v xml:space="preserve"> </v>
      </c>
      <c r="E615" s="58" t="str">
        <f>IF($C$6=1,(0.702*'3a. Skor Data'!F613)+'3a. Skor Data'!H613," ")</f>
        <v xml:space="preserve"> </v>
      </c>
      <c r="F615" s="58" t="str">
        <f>IF($C$6=1,(0.471*'3a. Skor Data'!J613)+(0.681*'3a. Skor Data'!L613)+(1*'3a. Skor Data'!N613)+(0.278*'3a. Skor Data'!T613)," ")</f>
        <v xml:space="preserve"> </v>
      </c>
      <c r="G615" s="58" t="str">
        <f t="shared" si="29"/>
        <v xml:space="preserve"> </v>
      </c>
      <c r="H615" s="58" t="str">
        <f t="shared" si="30"/>
        <v xml:space="preserve"> </v>
      </c>
      <c r="I615" s="77" t="str">
        <f t="shared" si="31"/>
        <v xml:space="preserve"> </v>
      </c>
      <c r="L615" s="51" t="str">
        <f>IF(AND($G615&gt;0,$I615&gt;0.0000001,$C$6=1,$I$5&gt;0),$A615," ")</f>
        <v xml:space="preserve"> </v>
      </c>
      <c r="M615" s="51" t="str">
        <f>IF(AND($G615,$I615&gt;0.0000001,$C$6=1,$I$5&gt;0),"…………..."," ")</f>
        <v xml:space="preserve"> </v>
      </c>
    </row>
    <row r="616" spans="1:13" x14ac:dyDescent="0.2">
      <c r="A616" s="71">
        <v>607</v>
      </c>
      <c r="B616" s="39" t="str">
        <f>IF($C$6=1,'3. Input Data'!B622," ")</f>
        <v xml:space="preserve"> </v>
      </c>
      <c r="C616" s="39" t="str">
        <f>IF($C$6=1,'3. Input Data'!C622," ")</f>
        <v xml:space="preserve"> </v>
      </c>
      <c r="D616" s="58" t="str">
        <f>IF($C$6=1,'3a. Skor Data'!D614," ")</f>
        <v xml:space="preserve"> </v>
      </c>
      <c r="E616" s="58" t="str">
        <f>IF($C$6=1,(0.702*'3a. Skor Data'!F614)+'3a. Skor Data'!H614," ")</f>
        <v xml:space="preserve"> </v>
      </c>
      <c r="F616" s="58" t="str">
        <f>IF($C$6=1,(0.471*'3a. Skor Data'!J614)+(0.681*'3a. Skor Data'!L614)+(1*'3a. Skor Data'!N614)+(0.278*'3a. Skor Data'!T614)," ")</f>
        <v xml:space="preserve"> </v>
      </c>
      <c r="G616" s="58" t="str">
        <f t="shared" si="29"/>
        <v xml:space="preserve"> </v>
      </c>
      <c r="H616" s="58" t="str">
        <f t="shared" si="30"/>
        <v xml:space="preserve"> </v>
      </c>
      <c r="I616" s="77" t="str">
        <f t="shared" si="31"/>
        <v xml:space="preserve"> </v>
      </c>
      <c r="J616" s="51" t="str">
        <f>IF(AND($G616&gt;0,$I616&gt;0.0000001,$C$6=1,$I$5&gt;0),$A616," ")</f>
        <v xml:space="preserve"> </v>
      </c>
      <c r="K616" s="51" t="str">
        <f>IF(AND($G616,$I616&gt;0.0000001,$C$6=1,$I$5&gt;0),"…………..."," ")</f>
        <v xml:space="preserve"> </v>
      </c>
    </row>
    <row r="617" spans="1:13" x14ac:dyDescent="0.2">
      <c r="A617" s="71">
        <v>608</v>
      </c>
      <c r="B617" s="39" t="str">
        <f>IF($C$6=1,'3. Input Data'!B623," ")</f>
        <v xml:space="preserve"> </v>
      </c>
      <c r="C617" s="39" t="str">
        <f>IF($C$6=1,'3. Input Data'!C623," ")</f>
        <v xml:space="preserve"> </v>
      </c>
      <c r="D617" s="58" t="str">
        <f>IF($C$6=1,'3a. Skor Data'!D615," ")</f>
        <v xml:space="preserve"> </v>
      </c>
      <c r="E617" s="58" t="str">
        <f>IF($C$6=1,(0.702*'3a. Skor Data'!F615)+'3a. Skor Data'!H615," ")</f>
        <v xml:space="preserve"> </v>
      </c>
      <c r="F617" s="58" t="str">
        <f>IF($C$6=1,(0.471*'3a. Skor Data'!J615)+(0.681*'3a. Skor Data'!L615)+(1*'3a. Skor Data'!N615)+(0.278*'3a. Skor Data'!T615)," ")</f>
        <v xml:space="preserve"> </v>
      </c>
      <c r="G617" s="58" t="str">
        <f t="shared" si="29"/>
        <v xml:space="preserve"> </v>
      </c>
      <c r="H617" s="58" t="str">
        <f t="shared" si="30"/>
        <v xml:space="preserve"> </v>
      </c>
      <c r="I617" s="77" t="str">
        <f t="shared" si="31"/>
        <v xml:space="preserve"> </v>
      </c>
      <c r="L617" s="51" t="str">
        <f>IF(AND($G617&gt;0,$I617&gt;0.0000001,$C$6=1,$I$5&gt;0),$A617," ")</f>
        <v xml:space="preserve"> </v>
      </c>
      <c r="M617" s="51" t="str">
        <f>IF(AND($G617,$I617&gt;0.0000001,$C$6=1,$I$5&gt;0),"…………..."," ")</f>
        <v xml:space="preserve"> </v>
      </c>
    </row>
    <row r="618" spans="1:13" x14ac:dyDescent="0.2">
      <c r="A618" s="71">
        <v>609</v>
      </c>
      <c r="B618" s="39" t="str">
        <f>IF($C$6=1,'3. Input Data'!B624," ")</f>
        <v xml:space="preserve"> </v>
      </c>
      <c r="C618" s="39" t="str">
        <f>IF($C$6=1,'3. Input Data'!C624," ")</f>
        <v xml:space="preserve"> </v>
      </c>
      <c r="D618" s="58" t="str">
        <f>IF($C$6=1,'3a. Skor Data'!D616," ")</f>
        <v xml:space="preserve"> </v>
      </c>
      <c r="E618" s="58" t="str">
        <f>IF($C$6=1,(0.702*'3a. Skor Data'!F616)+'3a. Skor Data'!H616," ")</f>
        <v xml:space="preserve"> </v>
      </c>
      <c r="F618" s="58" t="str">
        <f>IF($C$6=1,(0.471*'3a. Skor Data'!J616)+(0.681*'3a. Skor Data'!L616)+(1*'3a. Skor Data'!N616)+(0.278*'3a. Skor Data'!T616)," ")</f>
        <v xml:space="preserve"> </v>
      </c>
      <c r="G618" s="58" t="str">
        <f t="shared" si="29"/>
        <v xml:space="preserve"> </v>
      </c>
      <c r="H618" s="58" t="str">
        <f t="shared" si="30"/>
        <v xml:space="preserve"> </v>
      </c>
      <c r="I618" s="77" t="str">
        <f t="shared" si="31"/>
        <v xml:space="preserve"> </v>
      </c>
      <c r="J618" s="51" t="str">
        <f>IF(AND($G618&gt;0,$I618&gt;0.0000001,$C$6=1,$I$5&gt;0),$A618," ")</f>
        <v xml:space="preserve"> </v>
      </c>
      <c r="K618" s="51" t="str">
        <f>IF(AND($G618,$I618&gt;0.0000001,$C$6=1,$I$5&gt;0),"…………..."," ")</f>
        <v xml:space="preserve"> </v>
      </c>
    </row>
    <row r="619" spans="1:13" x14ac:dyDescent="0.2">
      <c r="A619" s="71">
        <v>610</v>
      </c>
      <c r="B619" s="39" t="str">
        <f>IF($C$6=1,'3. Input Data'!B625," ")</f>
        <v xml:space="preserve"> </v>
      </c>
      <c r="C619" s="39" t="str">
        <f>IF($C$6=1,'3. Input Data'!C625," ")</f>
        <v xml:space="preserve"> </v>
      </c>
      <c r="D619" s="58" t="str">
        <f>IF($C$6=1,'3a. Skor Data'!D617," ")</f>
        <v xml:space="preserve"> </v>
      </c>
      <c r="E619" s="58" t="str">
        <f>IF($C$6=1,(0.702*'3a. Skor Data'!F617)+'3a. Skor Data'!H617," ")</f>
        <v xml:space="preserve"> </v>
      </c>
      <c r="F619" s="58" t="str">
        <f>IF($C$6=1,(0.471*'3a. Skor Data'!J617)+(0.681*'3a. Skor Data'!L617)+(1*'3a. Skor Data'!N617)+(0.278*'3a. Skor Data'!T617)," ")</f>
        <v xml:space="preserve"> </v>
      </c>
      <c r="G619" s="58" t="str">
        <f t="shared" si="29"/>
        <v xml:space="preserve"> </v>
      </c>
      <c r="H619" s="58" t="str">
        <f t="shared" si="30"/>
        <v xml:space="preserve"> </v>
      </c>
      <c r="I619" s="77" t="str">
        <f t="shared" si="31"/>
        <v xml:space="preserve"> </v>
      </c>
      <c r="L619" s="51" t="str">
        <f>IF(AND($G619&gt;0,$I619&gt;0.0000001,$C$6=1,$I$5&gt;0),$A619," ")</f>
        <v xml:space="preserve"> </v>
      </c>
      <c r="M619" s="51" t="str">
        <f>IF(AND($G619,$I619&gt;0.0000001,$C$6=1,$I$5&gt;0),"…………..."," ")</f>
        <v xml:space="preserve"> </v>
      </c>
    </row>
    <row r="620" spans="1:13" x14ac:dyDescent="0.2">
      <c r="A620" s="71">
        <v>611</v>
      </c>
      <c r="B620" s="39" t="str">
        <f>IF($C$6=1,'3. Input Data'!B626," ")</f>
        <v xml:space="preserve"> </v>
      </c>
      <c r="C620" s="39" t="str">
        <f>IF($C$6=1,'3. Input Data'!C626," ")</f>
        <v xml:space="preserve"> </v>
      </c>
      <c r="D620" s="58" t="str">
        <f>IF($C$6=1,'3a. Skor Data'!D618," ")</f>
        <v xml:space="preserve"> </v>
      </c>
      <c r="E620" s="58" t="str">
        <f>IF($C$6=1,(0.702*'3a. Skor Data'!F618)+'3a. Skor Data'!H618," ")</f>
        <v xml:space="preserve"> </v>
      </c>
      <c r="F620" s="58" t="str">
        <f>IF($C$6=1,(0.471*'3a. Skor Data'!J618)+(0.681*'3a. Skor Data'!L618)+(1*'3a. Skor Data'!N618)+(0.278*'3a. Skor Data'!T618)," ")</f>
        <v xml:space="preserve"> </v>
      </c>
      <c r="G620" s="58" t="str">
        <f t="shared" si="29"/>
        <v xml:space="preserve"> </v>
      </c>
      <c r="H620" s="58" t="str">
        <f t="shared" si="30"/>
        <v xml:space="preserve"> </v>
      </c>
      <c r="I620" s="77" t="str">
        <f t="shared" si="31"/>
        <v xml:space="preserve"> </v>
      </c>
      <c r="J620" s="51" t="str">
        <f>IF(AND($G620&gt;0,$I620&gt;0.0000001,$C$6=1,$I$5&gt;0),$A620," ")</f>
        <v xml:space="preserve"> </v>
      </c>
      <c r="K620" s="51" t="str">
        <f>IF(AND($G620,$I620&gt;0.0000001,$C$6=1,$I$5&gt;0),"…………..."," ")</f>
        <v xml:space="preserve"> </v>
      </c>
    </row>
    <row r="621" spans="1:13" x14ac:dyDescent="0.2">
      <c r="A621" s="71">
        <v>612</v>
      </c>
      <c r="B621" s="39" t="str">
        <f>IF($C$6=1,'3. Input Data'!B627," ")</f>
        <v xml:space="preserve"> </v>
      </c>
      <c r="C621" s="39" t="str">
        <f>IF($C$6=1,'3. Input Data'!C627," ")</f>
        <v xml:space="preserve"> </v>
      </c>
      <c r="D621" s="58" t="str">
        <f>IF($C$6=1,'3a. Skor Data'!D619," ")</f>
        <v xml:space="preserve"> </v>
      </c>
      <c r="E621" s="58" t="str">
        <f>IF($C$6=1,(0.702*'3a. Skor Data'!F619)+'3a. Skor Data'!H619," ")</f>
        <v xml:space="preserve"> </v>
      </c>
      <c r="F621" s="58" t="str">
        <f>IF($C$6=1,(0.471*'3a. Skor Data'!J619)+(0.681*'3a. Skor Data'!L619)+(1*'3a. Skor Data'!N619)+(0.278*'3a. Skor Data'!T619)," ")</f>
        <v xml:space="preserve"> </v>
      </c>
      <c r="G621" s="58" t="str">
        <f t="shared" si="29"/>
        <v xml:space="preserve"> </v>
      </c>
      <c r="H621" s="58" t="str">
        <f t="shared" si="30"/>
        <v xml:space="preserve"> </v>
      </c>
      <c r="I621" s="77" t="str">
        <f t="shared" si="31"/>
        <v xml:space="preserve"> </v>
      </c>
      <c r="L621" s="51" t="str">
        <f>IF(AND($G621&gt;0,$I621&gt;0.0000001,$C$6=1,$I$5&gt;0),$A621," ")</f>
        <v xml:space="preserve"> </v>
      </c>
      <c r="M621" s="51" t="str">
        <f>IF(AND($G621,$I621&gt;0.0000001,$C$6=1,$I$5&gt;0),"…………..."," ")</f>
        <v xml:space="preserve"> </v>
      </c>
    </row>
    <row r="622" spans="1:13" x14ac:dyDescent="0.2">
      <c r="A622" s="71">
        <v>613</v>
      </c>
      <c r="B622" s="39" t="str">
        <f>IF($C$6=1,'3. Input Data'!B628," ")</f>
        <v xml:space="preserve"> </v>
      </c>
      <c r="C622" s="39" t="str">
        <f>IF($C$6=1,'3. Input Data'!C628," ")</f>
        <v xml:space="preserve"> </v>
      </c>
      <c r="D622" s="58" t="str">
        <f>IF($C$6=1,'3a. Skor Data'!D620," ")</f>
        <v xml:space="preserve"> </v>
      </c>
      <c r="E622" s="58" t="str">
        <f>IF($C$6=1,(0.702*'3a. Skor Data'!F620)+'3a. Skor Data'!H620," ")</f>
        <v xml:space="preserve"> </v>
      </c>
      <c r="F622" s="58" t="str">
        <f>IF($C$6=1,(0.471*'3a. Skor Data'!J620)+(0.681*'3a. Skor Data'!L620)+(1*'3a. Skor Data'!N620)+(0.278*'3a. Skor Data'!T620)," ")</f>
        <v xml:space="preserve"> </v>
      </c>
      <c r="G622" s="58" t="str">
        <f t="shared" si="29"/>
        <v xml:space="preserve"> </v>
      </c>
      <c r="H622" s="58" t="str">
        <f t="shared" si="30"/>
        <v xml:space="preserve"> </v>
      </c>
      <c r="I622" s="77" t="str">
        <f t="shared" si="31"/>
        <v xml:space="preserve"> </v>
      </c>
      <c r="J622" s="51" t="str">
        <f>IF(AND($G622&gt;0,$I622&gt;0.0000001,$C$6=1,$I$5&gt;0),$A622," ")</f>
        <v xml:space="preserve"> </v>
      </c>
      <c r="K622" s="51" t="str">
        <f>IF(AND($G622,$I622&gt;0.0000001,$C$6=1,$I$5&gt;0),"…………..."," ")</f>
        <v xml:space="preserve"> </v>
      </c>
    </row>
    <row r="623" spans="1:13" x14ac:dyDescent="0.2">
      <c r="A623" s="71">
        <v>614</v>
      </c>
      <c r="B623" s="39" t="str">
        <f>IF($C$6=1,'3. Input Data'!B629," ")</f>
        <v xml:space="preserve"> </v>
      </c>
      <c r="C623" s="39" t="str">
        <f>IF($C$6=1,'3. Input Data'!C629," ")</f>
        <v xml:space="preserve"> </v>
      </c>
      <c r="D623" s="58" t="str">
        <f>IF($C$6=1,'3a. Skor Data'!D621," ")</f>
        <v xml:space="preserve"> </v>
      </c>
      <c r="E623" s="58" t="str">
        <f>IF($C$6=1,(0.702*'3a. Skor Data'!F621)+'3a. Skor Data'!H621," ")</f>
        <v xml:space="preserve"> </v>
      </c>
      <c r="F623" s="58" t="str">
        <f>IF($C$6=1,(0.471*'3a. Skor Data'!J621)+(0.681*'3a. Skor Data'!L621)+(1*'3a. Skor Data'!N621)+(0.278*'3a. Skor Data'!T621)," ")</f>
        <v xml:space="preserve"> </v>
      </c>
      <c r="G623" s="58" t="str">
        <f t="shared" si="29"/>
        <v xml:space="preserve"> </v>
      </c>
      <c r="H623" s="58" t="str">
        <f t="shared" si="30"/>
        <v xml:space="preserve"> </v>
      </c>
      <c r="I623" s="77" t="str">
        <f t="shared" si="31"/>
        <v xml:space="preserve"> </v>
      </c>
      <c r="L623" s="51" t="str">
        <f>IF(AND($G623&gt;0,$I623&gt;0.0000001,$C$6=1,$I$5&gt;0),$A623," ")</f>
        <v xml:space="preserve"> </v>
      </c>
      <c r="M623" s="51" t="str">
        <f>IF(AND($G623,$I623&gt;0.0000001,$C$6=1,$I$5&gt;0),"…………..."," ")</f>
        <v xml:space="preserve"> </v>
      </c>
    </row>
    <row r="624" spans="1:13" x14ac:dyDescent="0.2">
      <c r="A624" s="71">
        <v>615</v>
      </c>
      <c r="B624" s="39" t="str">
        <f>IF($C$6=1,'3. Input Data'!B630," ")</f>
        <v xml:space="preserve"> </v>
      </c>
      <c r="C624" s="39" t="str">
        <f>IF($C$6=1,'3. Input Data'!C630," ")</f>
        <v xml:space="preserve"> </v>
      </c>
      <c r="D624" s="58" t="str">
        <f>IF($C$6=1,'3a. Skor Data'!D622," ")</f>
        <v xml:space="preserve"> </v>
      </c>
      <c r="E624" s="58" t="str">
        <f>IF($C$6=1,(0.702*'3a. Skor Data'!F622)+'3a. Skor Data'!H622," ")</f>
        <v xml:space="preserve"> </v>
      </c>
      <c r="F624" s="58" t="str">
        <f>IF($C$6=1,(0.471*'3a. Skor Data'!J622)+(0.681*'3a. Skor Data'!L622)+(1*'3a. Skor Data'!N622)+(0.278*'3a. Skor Data'!T622)," ")</f>
        <v xml:space="preserve"> </v>
      </c>
      <c r="G624" s="58" t="str">
        <f t="shared" si="29"/>
        <v xml:space="preserve"> </v>
      </c>
      <c r="H624" s="58" t="str">
        <f t="shared" si="30"/>
        <v xml:space="preserve"> </v>
      </c>
      <c r="I624" s="77" t="str">
        <f t="shared" si="31"/>
        <v xml:space="preserve"> </v>
      </c>
      <c r="J624" s="51" t="str">
        <f>IF(AND($G624&gt;0,$I624&gt;0.0000001,$C$6=1,$I$5&gt;0),$A624," ")</f>
        <v xml:space="preserve"> </v>
      </c>
      <c r="K624" s="51" t="str">
        <f>IF(AND($G624,$I624&gt;0.0000001,$C$6=1,$I$5&gt;0),"…………..."," ")</f>
        <v xml:space="preserve"> </v>
      </c>
    </row>
    <row r="625" spans="1:13" x14ac:dyDescent="0.2">
      <c r="A625" s="71">
        <v>616</v>
      </c>
      <c r="B625" s="39" t="str">
        <f>IF($C$6=1,'3. Input Data'!B631," ")</f>
        <v xml:space="preserve"> </v>
      </c>
      <c r="C625" s="39" t="str">
        <f>IF($C$6=1,'3. Input Data'!C631," ")</f>
        <v xml:space="preserve"> </v>
      </c>
      <c r="D625" s="58" t="str">
        <f>IF($C$6=1,'3a. Skor Data'!D623," ")</f>
        <v xml:space="preserve"> </v>
      </c>
      <c r="E625" s="58" t="str">
        <f>IF($C$6=1,(0.702*'3a. Skor Data'!F623)+'3a. Skor Data'!H623," ")</f>
        <v xml:space="preserve"> </v>
      </c>
      <c r="F625" s="58" t="str">
        <f>IF($C$6=1,(0.471*'3a. Skor Data'!J623)+(0.681*'3a. Skor Data'!L623)+(1*'3a. Skor Data'!N623)+(0.278*'3a. Skor Data'!T623)," ")</f>
        <v xml:space="preserve"> </v>
      </c>
      <c r="G625" s="58" t="str">
        <f t="shared" si="29"/>
        <v xml:space="preserve"> </v>
      </c>
      <c r="H625" s="58" t="str">
        <f t="shared" si="30"/>
        <v xml:space="preserve"> </v>
      </c>
      <c r="I625" s="77" t="str">
        <f t="shared" si="31"/>
        <v xml:space="preserve"> </v>
      </c>
      <c r="L625" s="51" t="str">
        <f>IF(AND($G625&gt;0,$I625&gt;0.0000001,$C$6=1,$I$5&gt;0),$A625," ")</f>
        <v xml:space="preserve"> </v>
      </c>
      <c r="M625" s="51" t="str">
        <f>IF(AND($G625,$I625&gt;0.0000001,$C$6=1,$I$5&gt;0),"…………..."," ")</f>
        <v xml:space="preserve"> </v>
      </c>
    </row>
    <row r="626" spans="1:13" x14ac:dyDescent="0.2">
      <c r="A626" s="71">
        <v>617</v>
      </c>
      <c r="B626" s="39" t="str">
        <f>IF($C$6=1,'3. Input Data'!B632," ")</f>
        <v xml:space="preserve"> </v>
      </c>
      <c r="C626" s="39" t="str">
        <f>IF($C$6=1,'3. Input Data'!C632," ")</f>
        <v xml:space="preserve"> </v>
      </c>
      <c r="D626" s="58" t="str">
        <f>IF($C$6=1,'3a. Skor Data'!D624," ")</f>
        <v xml:space="preserve"> </v>
      </c>
      <c r="E626" s="58" t="str">
        <f>IF($C$6=1,(0.702*'3a. Skor Data'!F624)+'3a. Skor Data'!H624," ")</f>
        <v xml:space="preserve"> </v>
      </c>
      <c r="F626" s="58" t="str">
        <f>IF($C$6=1,(0.471*'3a. Skor Data'!J624)+(0.681*'3a. Skor Data'!L624)+(1*'3a. Skor Data'!N624)+(0.278*'3a. Skor Data'!T624)," ")</f>
        <v xml:space="preserve"> </v>
      </c>
      <c r="G626" s="58" t="str">
        <f t="shared" si="29"/>
        <v xml:space="preserve"> </v>
      </c>
      <c r="H626" s="58" t="str">
        <f t="shared" si="30"/>
        <v xml:space="preserve"> </v>
      </c>
      <c r="I626" s="77" t="str">
        <f t="shared" si="31"/>
        <v xml:space="preserve"> </v>
      </c>
      <c r="J626" s="51" t="str">
        <f>IF(AND($G626&gt;0,$I626&gt;0.0000001,$C$6=1,$I$5&gt;0),$A626," ")</f>
        <v xml:space="preserve"> </v>
      </c>
      <c r="K626" s="51" t="str">
        <f>IF(AND($G626,$I626&gt;0.0000001,$C$6=1,$I$5&gt;0),"…………..."," ")</f>
        <v xml:space="preserve"> </v>
      </c>
    </row>
    <row r="627" spans="1:13" x14ac:dyDescent="0.2">
      <c r="A627" s="71">
        <v>618</v>
      </c>
      <c r="B627" s="39" t="str">
        <f>IF($C$6=1,'3. Input Data'!B633," ")</f>
        <v xml:space="preserve"> </v>
      </c>
      <c r="C627" s="39" t="str">
        <f>IF($C$6=1,'3. Input Data'!C633," ")</f>
        <v xml:space="preserve"> </v>
      </c>
      <c r="D627" s="58" t="str">
        <f>IF($C$6=1,'3a. Skor Data'!D625," ")</f>
        <v xml:space="preserve"> </v>
      </c>
      <c r="E627" s="58" t="str">
        <f>IF($C$6=1,(0.702*'3a. Skor Data'!F625)+'3a. Skor Data'!H625," ")</f>
        <v xml:space="preserve"> </v>
      </c>
      <c r="F627" s="58" t="str">
        <f>IF($C$6=1,(0.471*'3a. Skor Data'!J625)+(0.681*'3a. Skor Data'!L625)+(1*'3a. Skor Data'!N625)+(0.278*'3a. Skor Data'!T625)," ")</f>
        <v xml:space="preserve"> </v>
      </c>
      <c r="G627" s="58" t="str">
        <f t="shared" si="29"/>
        <v xml:space="preserve"> </v>
      </c>
      <c r="H627" s="58" t="str">
        <f t="shared" si="30"/>
        <v xml:space="preserve"> </v>
      </c>
      <c r="I627" s="77" t="str">
        <f t="shared" si="31"/>
        <v xml:space="preserve"> </v>
      </c>
      <c r="L627" s="51" t="str">
        <f>IF(AND($G627&gt;0,$I627&gt;0.0000001,$C$6=1,$I$5&gt;0),$A627," ")</f>
        <v xml:space="preserve"> </v>
      </c>
      <c r="M627" s="51" t="str">
        <f>IF(AND($G627,$I627&gt;0.0000001,$C$6=1,$I$5&gt;0),"…………..."," ")</f>
        <v xml:space="preserve"> </v>
      </c>
    </row>
    <row r="628" spans="1:13" x14ac:dyDescent="0.2">
      <c r="A628" s="71">
        <v>619</v>
      </c>
      <c r="B628" s="39" t="str">
        <f>IF($C$6=1,'3. Input Data'!B634," ")</f>
        <v xml:space="preserve"> </v>
      </c>
      <c r="C628" s="39" t="str">
        <f>IF($C$6=1,'3. Input Data'!C634," ")</f>
        <v xml:space="preserve"> </v>
      </c>
      <c r="D628" s="58" t="str">
        <f>IF($C$6=1,'3a. Skor Data'!D626," ")</f>
        <v xml:space="preserve"> </v>
      </c>
      <c r="E628" s="58" t="str">
        <f>IF($C$6=1,(0.702*'3a. Skor Data'!F626)+'3a. Skor Data'!H626," ")</f>
        <v xml:space="preserve"> </v>
      </c>
      <c r="F628" s="58" t="str">
        <f>IF($C$6=1,(0.471*'3a. Skor Data'!J626)+(0.681*'3a. Skor Data'!L626)+(1*'3a. Skor Data'!N626)+(0.278*'3a. Skor Data'!T626)," ")</f>
        <v xml:space="preserve"> </v>
      </c>
      <c r="G628" s="58" t="str">
        <f t="shared" si="29"/>
        <v xml:space="preserve"> </v>
      </c>
      <c r="H628" s="58" t="str">
        <f t="shared" si="30"/>
        <v xml:space="preserve"> </v>
      </c>
      <c r="I628" s="77" t="str">
        <f t="shared" si="31"/>
        <v xml:space="preserve"> </v>
      </c>
      <c r="J628" s="51" t="str">
        <f>IF(AND($G628&gt;0,$I628&gt;0.0000001,$C$6=1,$I$5&gt;0),$A628," ")</f>
        <v xml:space="preserve"> </v>
      </c>
      <c r="K628" s="51" t="str">
        <f>IF(AND($G628,$I628&gt;0.0000001,$C$6=1,$I$5&gt;0),"…………..."," ")</f>
        <v xml:space="preserve"> </v>
      </c>
    </row>
    <row r="629" spans="1:13" x14ac:dyDescent="0.2">
      <c r="A629" s="71">
        <v>620</v>
      </c>
      <c r="B629" s="39" t="str">
        <f>IF($C$6=1,'3. Input Data'!B635," ")</f>
        <v xml:space="preserve"> </v>
      </c>
      <c r="C629" s="39" t="str">
        <f>IF($C$6=1,'3. Input Data'!C635," ")</f>
        <v xml:space="preserve"> </v>
      </c>
      <c r="D629" s="58" t="str">
        <f>IF($C$6=1,'3a. Skor Data'!D627," ")</f>
        <v xml:space="preserve"> </v>
      </c>
      <c r="E629" s="58" t="str">
        <f>IF($C$6=1,(0.702*'3a. Skor Data'!F627)+'3a. Skor Data'!H627," ")</f>
        <v xml:space="preserve"> </v>
      </c>
      <c r="F629" s="58" t="str">
        <f>IF($C$6=1,(0.471*'3a. Skor Data'!J627)+(0.681*'3a. Skor Data'!L627)+(1*'3a. Skor Data'!N627)+(0.278*'3a. Skor Data'!T627)," ")</f>
        <v xml:space="preserve"> </v>
      </c>
      <c r="G629" s="58" t="str">
        <f t="shared" si="29"/>
        <v xml:space="preserve"> </v>
      </c>
      <c r="H629" s="58" t="str">
        <f t="shared" si="30"/>
        <v xml:space="preserve"> </v>
      </c>
      <c r="I629" s="77" t="str">
        <f t="shared" si="31"/>
        <v xml:space="preserve"> </v>
      </c>
      <c r="L629" s="51" t="str">
        <f>IF(AND($G629&gt;0,$I629&gt;0.0000001,$C$6=1,$I$5&gt;0),$A629," ")</f>
        <v xml:space="preserve"> </v>
      </c>
      <c r="M629" s="51" t="str">
        <f>IF(AND($G629,$I629&gt;0.0000001,$C$6=1,$I$5&gt;0),"…………..."," ")</f>
        <v xml:space="preserve"> </v>
      </c>
    </row>
    <row r="630" spans="1:13" x14ac:dyDescent="0.2">
      <c r="A630" s="71">
        <v>621</v>
      </c>
      <c r="B630" s="39" t="str">
        <f>IF($C$6=1,'3. Input Data'!B636," ")</f>
        <v xml:space="preserve"> </v>
      </c>
      <c r="C630" s="39" t="str">
        <f>IF($C$6=1,'3. Input Data'!C636," ")</f>
        <v xml:space="preserve"> </v>
      </c>
      <c r="D630" s="58" t="str">
        <f>IF($C$6=1,'3a. Skor Data'!D628," ")</f>
        <v xml:space="preserve"> </v>
      </c>
      <c r="E630" s="58" t="str">
        <f>IF($C$6=1,(0.702*'3a. Skor Data'!F628)+'3a. Skor Data'!H628," ")</f>
        <v xml:space="preserve"> </v>
      </c>
      <c r="F630" s="58" t="str">
        <f>IF($C$6=1,(0.471*'3a. Skor Data'!J628)+(0.681*'3a. Skor Data'!L628)+(1*'3a. Skor Data'!N628)+(0.278*'3a. Skor Data'!T628)," ")</f>
        <v xml:space="preserve"> </v>
      </c>
      <c r="G630" s="58" t="str">
        <f t="shared" si="29"/>
        <v xml:space="preserve"> </v>
      </c>
      <c r="H630" s="58" t="str">
        <f t="shared" si="30"/>
        <v xml:space="preserve"> </v>
      </c>
      <c r="I630" s="77" t="str">
        <f t="shared" si="31"/>
        <v xml:space="preserve"> </v>
      </c>
      <c r="J630" s="51" t="str">
        <f>IF(AND($G630&gt;0,$I630&gt;0.0000001,$C$6=1,$I$5&gt;0),$A630," ")</f>
        <v xml:space="preserve"> </v>
      </c>
      <c r="K630" s="51" t="str">
        <f>IF(AND($G630,$I630&gt;0.0000001,$C$6=1,$I$5&gt;0),"…………..."," ")</f>
        <v xml:space="preserve"> </v>
      </c>
    </row>
    <row r="631" spans="1:13" x14ac:dyDescent="0.2">
      <c r="A631" s="71">
        <v>622</v>
      </c>
      <c r="B631" s="39" t="str">
        <f>IF($C$6=1,'3. Input Data'!B637," ")</f>
        <v xml:space="preserve"> </v>
      </c>
      <c r="C631" s="39" t="str">
        <f>IF($C$6=1,'3. Input Data'!C637," ")</f>
        <v xml:space="preserve"> </v>
      </c>
      <c r="D631" s="58" t="str">
        <f>IF($C$6=1,'3a. Skor Data'!D629," ")</f>
        <v xml:space="preserve"> </v>
      </c>
      <c r="E631" s="58" t="str">
        <f>IF($C$6=1,(0.702*'3a. Skor Data'!F629)+'3a. Skor Data'!H629," ")</f>
        <v xml:space="preserve"> </v>
      </c>
      <c r="F631" s="58" t="str">
        <f>IF($C$6=1,(0.471*'3a. Skor Data'!J629)+(0.681*'3a. Skor Data'!L629)+(1*'3a. Skor Data'!N629)+(0.278*'3a. Skor Data'!T629)," ")</f>
        <v xml:space="preserve"> </v>
      </c>
      <c r="G631" s="58" t="str">
        <f t="shared" si="29"/>
        <v xml:space="preserve"> </v>
      </c>
      <c r="H631" s="58" t="str">
        <f t="shared" si="30"/>
        <v xml:space="preserve"> </v>
      </c>
      <c r="I631" s="77" t="str">
        <f t="shared" si="31"/>
        <v xml:space="preserve"> </v>
      </c>
      <c r="L631" s="51" t="str">
        <f>IF(AND($G631&gt;0,$I631&gt;0.0000001,$C$6=1,$I$5&gt;0),$A631," ")</f>
        <v xml:space="preserve"> </v>
      </c>
      <c r="M631" s="51" t="str">
        <f>IF(AND($G631,$I631&gt;0.0000001,$C$6=1,$I$5&gt;0),"…………..."," ")</f>
        <v xml:space="preserve"> </v>
      </c>
    </row>
    <row r="632" spans="1:13" x14ac:dyDescent="0.2">
      <c r="A632" s="71">
        <v>623</v>
      </c>
      <c r="B632" s="39" t="str">
        <f>IF($C$6=1,'3. Input Data'!B638," ")</f>
        <v xml:space="preserve"> </v>
      </c>
      <c r="C632" s="39" t="str">
        <f>IF($C$6=1,'3. Input Data'!C638," ")</f>
        <v xml:space="preserve"> </v>
      </c>
      <c r="D632" s="58" t="str">
        <f>IF($C$6=1,'3a. Skor Data'!D630," ")</f>
        <v xml:space="preserve"> </v>
      </c>
      <c r="E632" s="58" t="str">
        <f>IF($C$6=1,(0.702*'3a. Skor Data'!F630)+'3a. Skor Data'!H630," ")</f>
        <v xml:space="preserve"> </v>
      </c>
      <c r="F632" s="58" t="str">
        <f>IF($C$6=1,(0.471*'3a. Skor Data'!J630)+(0.681*'3a. Skor Data'!L630)+(1*'3a. Skor Data'!N630)+(0.278*'3a. Skor Data'!T630)," ")</f>
        <v xml:space="preserve"> </v>
      </c>
      <c r="G632" s="58" t="str">
        <f t="shared" si="29"/>
        <v xml:space="preserve"> </v>
      </c>
      <c r="H632" s="58" t="str">
        <f t="shared" si="30"/>
        <v xml:space="preserve"> </v>
      </c>
      <c r="I632" s="77" t="str">
        <f t="shared" si="31"/>
        <v xml:space="preserve"> </v>
      </c>
      <c r="J632" s="51" t="str">
        <f>IF(AND($G632&gt;0,$I632&gt;0.0000001,$C$6=1,$I$5&gt;0),$A632," ")</f>
        <v xml:space="preserve"> </v>
      </c>
      <c r="K632" s="51" t="str">
        <f>IF(AND($G632,$I632&gt;0.0000001,$C$6=1,$I$5&gt;0),"…………..."," ")</f>
        <v xml:space="preserve"> </v>
      </c>
    </row>
    <row r="633" spans="1:13" x14ac:dyDescent="0.2">
      <c r="A633" s="71">
        <v>624</v>
      </c>
      <c r="B633" s="39" t="str">
        <f>IF($C$6=1,'3. Input Data'!B639," ")</f>
        <v xml:space="preserve"> </v>
      </c>
      <c r="C633" s="39" t="str">
        <f>IF($C$6=1,'3. Input Data'!C639," ")</f>
        <v xml:space="preserve"> </v>
      </c>
      <c r="D633" s="58" t="str">
        <f>IF($C$6=1,'3a. Skor Data'!D631," ")</f>
        <v xml:space="preserve"> </v>
      </c>
      <c r="E633" s="58" t="str">
        <f>IF($C$6=1,(0.702*'3a. Skor Data'!F631)+'3a. Skor Data'!H631," ")</f>
        <v xml:space="preserve"> </v>
      </c>
      <c r="F633" s="58" t="str">
        <f>IF($C$6=1,(0.471*'3a. Skor Data'!J631)+(0.681*'3a. Skor Data'!L631)+(1*'3a. Skor Data'!N631)+(0.278*'3a. Skor Data'!T631)," ")</f>
        <v xml:space="preserve"> </v>
      </c>
      <c r="G633" s="58" t="str">
        <f t="shared" si="29"/>
        <v xml:space="preserve"> </v>
      </c>
      <c r="H633" s="58" t="str">
        <f t="shared" si="30"/>
        <v xml:space="preserve"> </v>
      </c>
      <c r="I633" s="77" t="str">
        <f t="shared" si="31"/>
        <v xml:space="preserve"> </v>
      </c>
      <c r="L633" s="51" t="str">
        <f>IF(AND($G633&gt;0,$I633&gt;0.0000001,$C$6=1,$I$5&gt;0),$A633," ")</f>
        <v xml:space="preserve"> </v>
      </c>
      <c r="M633" s="51" t="str">
        <f>IF(AND($G633,$I633&gt;0.0000001,$C$6=1,$I$5&gt;0),"…………..."," ")</f>
        <v xml:space="preserve"> </v>
      </c>
    </row>
    <row r="634" spans="1:13" x14ac:dyDescent="0.2">
      <c r="A634" s="71">
        <v>625</v>
      </c>
      <c r="B634" s="39" t="str">
        <f>IF($C$6=1,'3. Input Data'!B640," ")</f>
        <v xml:space="preserve"> </v>
      </c>
      <c r="C634" s="39" t="str">
        <f>IF($C$6=1,'3. Input Data'!C640," ")</f>
        <v xml:space="preserve"> </v>
      </c>
      <c r="D634" s="58" t="str">
        <f>IF($C$6=1,'3a. Skor Data'!D632," ")</f>
        <v xml:space="preserve"> </v>
      </c>
      <c r="E634" s="58" t="str">
        <f>IF($C$6=1,(0.702*'3a. Skor Data'!F632)+'3a. Skor Data'!H632," ")</f>
        <v xml:space="preserve"> </v>
      </c>
      <c r="F634" s="58" t="str">
        <f>IF($C$6=1,(0.471*'3a. Skor Data'!J632)+(0.681*'3a. Skor Data'!L632)+(1*'3a. Skor Data'!N632)+(0.278*'3a. Skor Data'!T632)," ")</f>
        <v xml:space="preserve"> </v>
      </c>
      <c r="G634" s="58" t="str">
        <f t="shared" si="29"/>
        <v xml:space="preserve"> </v>
      </c>
      <c r="H634" s="58" t="str">
        <f t="shared" si="30"/>
        <v xml:space="preserve"> </v>
      </c>
      <c r="I634" s="77" t="str">
        <f t="shared" si="31"/>
        <v xml:space="preserve"> </v>
      </c>
      <c r="J634" s="51" t="str">
        <f>IF(AND($G634&gt;0,$I634&gt;0.0000001,$C$6=1,$I$5&gt;0),$A634," ")</f>
        <v xml:space="preserve"> </v>
      </c>
      <c r="K634" s="51" t="str">
        <f>IF(AND($G634,$I634&gt;0.0000001,$C$6=1,$I$5&gt;0),"…………..."," ")</f>
        <v xml:space="preserve"> </v>
      </c>
    </row>
    <row r="635" spans="1:13" x14ac:dyDescent="0.2">
      <c r="A635" s="71">
        <v>626</v>
      </c>
      <c r="B635" s="39" t="str">
        <f>IF($C$6=1,'3. Input Data'!B641," ")</f>
        <v xml:space="preserve"> </v>
      </c>
      <c r="C635" s="39" t="str">
        <f>IF($C$6=1,'3. Input Data'!C641," ")</f>
        <v xml:space="preserve"> </v>
      </c>
      <c r="D635" s="58" t="str">
        <f>IF($C$6=1,'3a. Skor Data'!D633," ")</f>
        <v xml:space="preserve"> </v>
      </c>
      <c r="E635" s="58" t="str">
        <f>IF($C$6=1,(0.702*'3a. Skor Data'!F633)+'3a. Skor Data'!H633," ")</f>
        <v xml:space="preserve"> </v>
      </c>
      <c r="F635" s="58" t="str">
        <f>IF($C$6=1,(0.471*'3a. Skor Data'!J633)+(0.681*'3a. Skor Data'!L633)+(1*'3a. Skor Data'!N633)+(0.278*'3a. Skor Data'!T633)," ")</f>
        <v xml:space="preserve"> </v>
      </c>
      <c r="G635" s="58" t="str">
        <f t="shared" si="29"/>
        <v xml:space="preserve"> </v>
      </c>
      <c r="H635" s="58" t="str">
        <f t="shared" si="30"/>
        <v xml:space="preserve"> </v>
      </c>
      <c r="I635" s="77" t="str">
        <f t="shared" si="31"/>
        <v xml:space="preserve"> </v>
      </c>
      <c r="L635" s="51" t="str">
        <f>IF(AND($G635&gt;0,$I635&gt;0.0000001,$C$6=1,$I$5&gt;0),$A635," ")</f>
        <v xml:space="preserve"> </v>
      </c>
      <c r="M635" s="51" t="str">
        <f>IF(AND($G635,$I635&gt;0.0000001,$C$6=1,$I$5&gt;0),"…………..."," ")</f>
        <v xml:space="preserve"> </v>
      </c>
    </row>
    <row r="636" spans="1:13" x14ac:dyDescent="0.2">
      <c r="A636" s="71">
        <v>627</v>
      </c>
      <c r="B636" s="39" t="str">
        <f>IF($C$6=1,'3. Input Data'!B642," ")</f>
        <v xml:space="preserve"> </v>
      </c>
      <c r="C636" s="39" t="str">
        <f>IF($C$6=1,'3. Input Data'!C642," ")</f>
        <v xml:space="preserve"> </v>
      </c>
      <c r="D636" s="58" t="str">
        <f>IF($C$6=1,'3a. Skor Data'!D634," ")</f>
        <v xml:space="preserve"> </v>
      </c>
      <c r="E636" s="58" t="str">
        <f>IF($C$6=1,(0.702*'3a. Skor Data'!F634)+'3a. Skor Data'!H634," ")</f>
        <v xml:space="preserve"> </v>
      </c>
      <c r="F636" s="58" t="str">
        <f>IF($C$6=1,(0.471*'3a. Skor Data'!J634)+(0.681*'3a. Skor Data'!L634)+(1*'3a. Skor Data'!N634)+(0.278*'3a. Skor Data'!T634)," ")</f>
        <v xml:space="preserve"> </v>
      </c>
      <c r="G636" s="58" t="str">
        <f t="shared" si="29"/>
        <v xml:space="preserve"> </v>
      </c>
      <c r="H636" s="58" t="str">
        <f t="shared" si="30"/>
        <v xml:space="preserve"> </v>
      </c>
      <c r="I636" s="77" t="str">
        <f t="shared" si="31"/>
        <v xml:space="preserve"> </v>
      </c>
      <c r="J636" s="51" t="str">
        <f>IF(AND($G636&gt;0,$I636&gt;0.0000001,$C$6=1,$I$5&gt;0),$A636," ")</f>
        <v xml:space="preserve"> </v>
      </c>
      <c r="K636" s="51" t="str">
        <f>IF(AND($G636,$I636&gt;0.0000001,$C$6=1,$I$5&gt;0),"…………..."," ")</f>
        <v xml:space="preserve"> </v>
      </c>
    </row>
    <row r="637" spans="1:13" x14ac:dyDescent="0.2">
      <c r="A637" s="71">
        <v>628</v>
      </c>
      <c r="B637" s="39" t="str">
        <f>IF($C$6=1,'3. Input Data'!B643," ")</f>
        <v xml:space="preserve"> </v>
      </c>
      <c r="C637" s="39" t="str">
        <f>IF($C$6=1,'3. Input Data'!C643," ")</f>
        <v xml:space="preserve"> </v>
      </c>
      <c r="D637" s="58" t="str">
        <f>IF($C$6=1,'3a. Skor Data'!D635," ")</f>
        <v xml:space="preserve"> </v>
      </c>
      <c r="E637" s="58" t="str">
        <f>IF($C$6=1,(0.702*'3a. Skor Data'!F635)+'3a. Skor Data'!H635," ")</f>
        <v xml:space="preserve"> </v>
      </c>
      <c r="F637" s="58" t="str">
        <f>IF($C$6=1,(0.471*'3a. Skor Data'!J635)+(0.681*'3a. Skor Data'!L635)+(1*'3a. Skor Data'!N635)+(0.278*'3a. Skor Data'!T635)," ")</f>
        <v xml:space="preserve"> </v>
      </c>
      <c r="G637" s="58" t="str">
        <f t="shared" si="29"/>
        <v xml:space="preserve"> </v>
      </c>
      <c r="H637" s="58" t="str">
        <f t="shared" si="30"/>
        <v xml:space="preserve"> </v>
      </c>
      <c r="I637" s="77" t="str">
        <f t="shared" si="31"/>
        <v xml:space="preserve"> </v>
      </c>
      <c r="L637" s="51" t="str">
        <f>IF(AND($G637&gt;0,$I637&gt;0.0000001,$C$6=1,$I$5&gt;0),$A637," ")</f>
        <v xml:space="preserve"> </v>
      </c>
      <c r="M637" s="51" t="str">
        <f>IF(AND($G637,$I637&gt;0.0000001,$C$6=1,$I$5&gt;0),"…………..."," ")</f>
        <v xml:space="preserve"> </v>
      </c>
    </row>
    <row r="638" spans="1:13" x14ac:dyDescent="0.2">
      <c r="A638" s="71">
        <v>629</v>
      </c>
      <c r="B638" s="39" t="str">
        <f>IF($C$6=1,'3. Input Data'!B644," ")</f>
        <v xml:space="preserve"> </v>
      </c>
      <c r="C638" s="39" t="str">
        <f>IF($C$6=1,'3. Input Data'!C644," ")</f>
        <v xml:space="preserve"> </v>
      </c>
      <c r="D638" s="58" t="str">
        <f>IF($C$6=1,'3a. Skor Data'!D636," ")</f>
        <v xml:space="preserve"> </v>
      </c>
      <c r="E638" s="58" t="str">
        <f>IF($C$6=1,(0.702*'3a. Skor Data'!F636)+'3a. Skor Data'!H636," ")</f>
        <v xml:space="preserve"> </v>
      </c>
      <c r="F638" s="58" t="str">
        <f>IF($C$6=1,(0.471*'3a. Skor Data'!J636)+(0.681*'3a. Skor Data'!L636)+(1*'3a. Skor Data'!N636)+(0.278*'3a. Skor Data'!T636)," ")</f>
        <v xml:space="preserve"> </v>
      </c>
      <c r="G638" s="58" t="str">
        <f t="shared" si="29"/>
        <v xml:space="preserve"> </v>
      </c>
      <c r="H638" s="58" t="str">
        <f t="shared" si="30"/>
        <v xml:space="preserve"> </v>
      </c>
      <c r="I638" s="77" t="str">
        <f t="shared" si="31"/>
        <v xml:space="preserve"> </v>
      </c>
      <c r="J638" s="51" t="str">
        <f>IF(AND($G638&gt;0,$I638&gt;0.0000001,$C$6=1,$I$5&gt;0),$A638," ")</f>
        <v xml:space="preserve"> </v>
      </c>
      <c r="K638" s="51" t="str">
        <f>IF(AND($G638,$I638&gt;0.0000001,$C$6=1,$I$5&gt;0),"…………..."," ")</f>
        <v xml:space="preserve"> </v>
      </c>
    </row>
    <row r="639" spans="1:13" x14ac:dyDescent="0.2">
      <c r="A639" s="71">
        <v>630</v>
      </c>
      <c r="B639" s="39" t="str">
        <f>IF($C$6=1,'3. Input Data'!B645," ")</f>
        <v xml:space="preserve"> </v>
      </c>
      <c r="C639" s="39" t="str">
        <f>IF($C$6=1,'3. Input Data'!C645," ")</f>
        <v xml:space="preserve"> </v>
      </c>
      <c r="D639" s="58" t="str">
        <f>IF($C$6=1,'3a. Skor Data'!D637," ")</f>
        <v xml:space="preserve"> </v>
      </c>
      <c r="E639" s="58" t="str">
        <f>IF($C$6=1,(0.702*'3a. Skor Data'!F637)+'3a. Skor Data'!H637," ")</f>
        <v xml:space="preserve"> </v>
      </c>
      <c r="F639" s="58" t="str">
        <f>IF($C$6=1,(0.471*'3a. Skor Data'!J637)+(0.681*'3a. Skor Data'!L637)+(1*'3a. Skor Data'!N637)+(0.278*'3a. Skor Data'!T637)," ")</f>
        <v xml:space="preserve"> </v>
      </c>
      <c r="G639" s="58" t="str">
        <f t="shared" si="29"/>
        <v xml:space="preserve"> </v>
      </c>
      <c r="H639" s="58" t="str">
        <f t="shared" si="30"/>
        <v xml:space="preserve"> </v>
      </c>
      <c r="I639" s="77" t="str">
        <f t="shared" si="31"/>
        <v xml:space="preserve"> </v>
      </c>
      <c r="L639" s="51" t="str">
        <f>IF(AND($G639&gt;0,$I639&gt;0.0000001,$C$6=1,$I$5&gt;0),$A639," ")</f>
        <v xml:space="preserve"> </v>
      </c>
      <c r="M639" s="51" t="str">
        <f>IF(AND($G639,$I639&gt;0.0000001,$C$6=1,$I$5&gt;0),"…………..."," ")</f>
        <v xml:space="preserve"> </v>
      </c>
    </row>
    <row r="640" spans="1:13" x14ac:dyDescent="0.2">
      <c r="A640" s="71">
        <v>631</v>
      </c>
      <c r="B640" s="39" t="str">
        <f>IF($C$6=1,'3. Input Data'!B646," ")</f>
        <v xml:space="preserve"> </v>
      </c>
      <c r="C640" s="39" t="str">
        <f>IF($C$6=1,'3. Input Data'!C646," ")</f>
        <v xml:space="preserve"> </v>
      </c>
      <c r="D640" s="58" t="str">
        <f>IF($C$6=1,'3a. Skor Data'!D638," ")</f>
        <v xml:space="preserve"> </v>
      </c>
      <c r="E640" s="58" t="str">
        <f>IF($C$6=1,(0.702*'3a. Skor Data'!F638)+'3a. Skor Data'!H638," ")</f>
        <v xml:space="preserve"> </v>
      </c>
      <c r="F640" s="58" t="str">
        <f>IF($C$6=1,(0.471*'3a. Skor Data'!J638)+(0.681*'3a. Skor Data'!L638)+(1*'3a. Skor Data'!N638)+(0.278*'3a. Skor Data'!T638)," ")</f>
        <v xml:space="preserve"> </v>
      </c>
      <c r="G640" s="58" t="str">
        <f t="shared" si="29"/>
        <v xml:space="preserve"> </v>
      </c>
      <c r="H640" s="58" t="str">
        <f t="shared" si="30"/>
        <v xml:space="preserve"> </v>
      </c>
      <c r="I640" s="77" t="str">
        <f t="shared" si="31"/>
        <v xml:space="preserve"> </v>
      </c>
      <c r="J640" s="51" t="str">
        <f>IF(AND($G640&gt;0,$I640&gt;0.0000001,$C$6=1,$I$5&gt;0),$A640," ")</f>
        <v xml:space="preserve"> </v>
      </c>
      <c r="K640" s="51" t="str">
        <f>IF(AND($G640,$I640&gt;0.0000001,$C$6=1,$I$5&gt;0),"…………..."," ")</f>
        <v xml:space="preserve"> </v>
      </c>
    </row>
    <row r="641" spans="1:13" x14ac:dyDescent="0.2">
      <c r="A641" s="71">
        <v>632</v>
      </c>
      <c r="B641" s="39" t="str">
        <f>IF($C$6=1,'3. Input Data'!B647," ")</f>
        <v xml:space="preserve"> </v>
      </c>
      <c r="C641" s="39" t="str">
        <f>IF($C$6=1,'3. Input Data'!C647," ")</f>
        <v xml:space="preserve"> </v>
      </c>
      <c r="D641" s="58" t="str">
        <f>IF($C$6=1,'3a. Skor Data'!D639," ")</f>
        <v xml:space="preserve"> </v>
      </c>
      <c r="E641" s="58" t="str">
        <f>IF($C$6=1,(0.702*'3a. Skor Data'!F639)+'3a. Skor Data'!H639," ")</f>
        <v xml:space="preserve"> </v>
      </c>
      <c r="F641" s="58" t="str">
        <f>IF($C$6=1,(0.471*'3a. Skor Data'!J639)+(0.681*'3a. Skor Data'!L639)+(1*'3a. Skor Data'!N639)+(0.278*'3a. Skor Data'!T639)," ")</f>
        <v xml:space="preserve"> </v>
      </c>
      <c r="G641" s="58" t="str">
        <f t="shared" si="29"/>
        <v xml:space="preserve"> </v>
      </c>
      <c r="H641" s="58" t="str">
        <f t="shared" si="30"/>
        <v xml:space="preserve"> </v>
      </c>
      <c r="I641" s="77" t="str">
        <f t="shared" si="31"/>
        <v xml:space="preserve"> </v>
      </c>
      <c r="L641" s="51" t="str">
        <f>IF(AND($G641&gt;0,$I641&gt;0.0000001,$C$6=1,$I$5&gt;0),$A641," ")</f>
        <v xml:space="preserve"> </v>
      </c>
      <c r="M641" s="51" t="str">
        <f>IF(AND($G641,$I641&gt;0.0000001,$C$6=1,$I$5&gt;0),"…………..."," ")</f>
        <v xml:space="preserve"> </v>
      </c>
    </row>
    <row r="642" spans="1:13" x14ac:dyDescent="0.2">
      <c r="A642" s="71">
        <v>633</v>
      </c>
      <c r="B642" s="39" t="str">
        <f>IF($C$6=1,'3. Input Data'!B648," ")</f>
        <v xml:space="preserve"> </v>
      </c>
      <c r="C642" s="39" t="str">
        <f>IF($C$6=1,'3. Input Data'!C648," ")</f>
        <v xml:space="preserve"> </v>
      </c>
      <c r="D642" s="58" t="str">
        <f>IF($C$6=1,'3a. Skor Data'!D640," ")</f>
        <v xml:space="preserve"> </v>
      </c>
      <c r="E642" s="58" t="str">
        <f>IF($C$6=1,(0.702*'3a. Skor Data'!F640)+'3a. Skor Data'!H640," ")</f>
        <v xml:space="preserve"> </v>
      </c>
      <c r="F642" s="58" t="str">
        <f>IF($C$6=1,(0.471*'3a. Skor Data'!J640)+(0.681*'3a. Skor Data'!L640)+(1*'3a. Skor Data'!N640)+(0.278*'3a. Skor Data'!T640)," ")</f>
        <v xml:space="preserve"> </v>
      </c>
      <c r="G642" s="58" t="str">
        <f t="shared" si="29"/>
        <v xml:space="preserve"> </v>
      </c>
      <c r="H642" s="58" t="str">
        <f t="shared" si="30"/>
        <v xml:space="preserve"> </v>
      </c>
      <c r="I642" s="77" t="str">
        <f t="shared" si="31"/>
        <v xml:space="preserve"> </v>
      </c>
      <c r="J642" s="51" t="str">
        <f>IF(AND($G642&gt;0,$I642&gt;0.0000001,$C$6=1,$I$5&gt;0),$A642," ")</f>
        <v xml:space="preserve"> </v>
      </c>
      <c r="K642" s="51" t="str">
        <f>IF(AND($G642,$I642&gt;0.0000001,$C$6=1,$I$5&gt;0),"…………..."," ")</f>
        <v xml:space="preserve"> </v>
      </c>
    </row>
    <row r="643" spans="1:13" x14ac:dyDescent="0.2">
      <c r="A643" s="71">
        <v>634</v>
      </c>
      <c r="B643" s="39" t="str">
        <f>IF($C$6=1,'3. Input Data'!B649," ")</f>
        <v xml:space="preserve"> </v>
      </c>
      <c r="C643" s="39" t="str">
        <f>IF($C$6=1,'3. Input Data'!C649," ")</f>
        <v xml:space="preserve"> </v>
      </c>
      <c r="D643" s="58" t="str">
        <f>IF($C$6=1,'3a. Skor Data'!D641," ")</f>
        <v xml:space="preserve"> </v>
      </c>
      <c r="E643" s="58" t="str">
        <f>IF($C$6=1,(0.702*'3a. Skor Data'!F641)+'3a. Skor Data'!H641," ")</f>
        <v xml:space="preserve"> </v>
      </c>
      <c r="F643" s="58" t="str">
        <f>IF($C$6=1,(0.471*'3a. Skor Data'!J641)+(0.681*'3a. Skor Data'!L641)+(1*'3a. Skor Data'!N641)+(0.278*'3a. Skor Data'!T641)," ")</f>
        <v xml:space="preserve"> </v>
      </c>
      <c r="G643" s="58" t="str">
        <f t="shared" si="29"/>
        <v xml:space="preserve"> </v>
      </c>
      <c r="H643" s="58" t="str">
        <f t="shared" si="30"/>
        <v xml:space="preserve"> </v>
      </c>
      <c r="I643" s="77" t="str">
        <f t="shared" si="31"/>
        <v xml:space="preserve"> </v>
      </c>
      <c r="L643" s="51" t="str">
        <f>IF(AND($G643&gt;0,$I643&gt;0.0000001,$C$6=1,$I$5&gt;0),$A643," ")</f>
        <v xml:space="preserve"> </v>
      </c>
      <c r="M643" s="51" t="str">
        <f>IF(AND($G643,$I643&gt;0.0000001,$C$6=1,$I$5&gt;0),"…………..."," ")</f>
        <v xml:space="preserve"> </v>
      </c>
    </row>
    <row r="644" spans="1:13" x14ac:dyDescent="0.2">
      <c r="A644" s="71">
        <v>635</v>
      </c>
      <c r="B644" s="39" t="str">
        <f>IF($C$6=1,'3. Input Data'!B650," ")</f>
        <v xml:space="preserve"> </v>
      </c>
      <c r="C644" s="39" t="str">
        <f>IF($C$6=1,'3. Input Data'!C650," ")</f>
        <v xml:space="preserve"> </v>
      </c>
      <c r="D644" s="58" t="str">
        <f>IF($C$6=1,'3a. Skor Data'!D642," ")</f>
        <v xml:space="preserve"> </v>
      </c>
      <c r="E644" s="58" t="str">
        <f>IF($C$6=1,(0.702*'3a. Skor Data'!F642)+'3a. Skor Data'!H642," ")</f>
        <v xml:space="preserve"> </v>
      </c>
      <c r="F644" s="58" t="str">
        <f>IF($C$6=1,(0.471*'3a. Skor Data'!J642)+(0.681*'3a. Skor Data'!L642)+(1*'3a. Skor Data'!N642)+(0.278*'3a. Skor Data'!T642)," ")</f>
        <v xml:space="preserve"> </v>
      </c>
      <c r="G644" s="58" t="str">
        <f t="shared" si="29"/>
        <v xml:space="preserve"> </v>
      </c>
      <c r="H644" s="58" t="str">
        <f t="shared" si="30"/>
        <v xml:space="preserve"> </v>
      </c>
      <c r="I644" s="77" t="str">
        <f t="shared" si="31"/>
        <v xml:space="preserve"> </v>
      </c>
      <c r="J644" s="51" t="str">
        <f>IF(AND($G644&gt;0,$I644&gt;0.0000001,$C$6=1,$I$5&gt;0),$A644," ")</f>
        <v xml:space="preserve"> </v>
      </c>
      <c r="K644" s="51" t="str">
        <f>IF(AND($G644,$I644&gt;0.0000001,$C$6=1,$I$5&gt;0),"…………..."," ")</f>
        <v xml:space="preserve"> </v>
      </c>
    </row>
    <row r="645" spans="1:13" x14ac:dyDescent="0.2">
      <c r="A645" s="71">
        <v>636</v>
      </c>
      <c r="B645" s="39" t="str">
        <f>IF($C$6=1,'3. Input Data'!B651," ")</f>
        <v xml:space="preserve"> </v>
      </c>
      <c r="C645" s="39" t="str">
        <f>IF($C$6=1,'3. Input Data'!C651," ")</f>
        <v xml:space="preserve"> </v>
      </c>
      <c r="D645" s="58" t="str">
        <f>IF($C$6=1,'3a. Skor Data'!D643," ")</f>
        <v xml:space="preserve"> </v>
      </c>
      <c r="E645" s="58" t="str">
        <f>IF($C$6=1,(0.702*'3a. Skor Data'!F643)+'3a. Skor Data'!H643," ")</f>
        <v xml:space="preserve"> </v>
      </c>
      <c r="F645" s="58" t="str">
        <f>IF($C$6=1,(0.471*'3a. Skor Data'!J643)+(0.681*'3a. Skor Data'!L643)+(1*'3a. Skor Data'!N643)+(0.278*'3a. Skor Data'!T643)," ")</f>
        <v xml:space="preserve"> </v>
      </c>
      <c r="G645" s="58" t="str">
        <f t="shared" si="29"/>
        <v xml:space="preserve"> </v>
      </c>
      <c r="H645" s="58" t="str">
        <f t="shared" si="30"/>
        <v xml:space="preserve"> </v>
      </c>
      <c r="I645" s="77" t="str">
        <f t="shared" si="31"/>
        <v xml:space="preserve"> </v>
      </c>
      <c r="L645" s="51" t="str">
        <f>IF(AND($G645&gt;0,$I645&gt;0.0000001,$C$6=1,$I$5&gt;0),$A645," ")</f>
        <v xml:space="preserve"> </v>
      </c>
      <c r="M645" s="51" t="str">
        <f>IF(AND($G645,$I645&gt;0.0000001,$C$6=1,$I$5&gt;0),"…………..."," ")</f>
        <v xml:space="preserve"> </v>
      </c>
    </row>
    <row r="646" spans="1:13" x14ac:dyDescent="0.2">
      <c r="A646" s="71">
        <v>637</v>
      </c>
      <c r="B646" s="39" t="str">
        <f>IF($C$6=1,'3. Input Data'!B652," ")</f>
        <v xml:space="preserve"> </v>
      </c>
      <c r="C646" s="39" t="str">
        <f>IF($C$6=1,'3. Input Data'!C652," ")</f>
        <v xml:space="preserve"> </v>
      </c>
      <c r="D646" s="58" t="str">
        <f>IF($C$6=1,'3a. Skor Data'!D644," ")</f>
        <v xml:space="preserve"> </v>
      </c>
      <c r="E646" s="58" t="str">
        <f>IF($C$6=1,(0.702*'3a. Skor Data'!F644)+'3a. Skor Data'!H644," ")</f>
        <v xml:space="preserve"> </v>
      </c>
      <c r="F646" s="58" t="str">
        <f>IF($C$6=1,(0.471*'3a. Skor Data'!J644)+(0.681*'3a. Skor Data'!L644)+(1*'3a. Skor Data'!N644)+(0.278*'3a. Skor Data'!T644)," ")</f>
        <v xml:space="preserve"> </v>
      </c>
      <c r="G646" s="58" t="str">
        <f t="shared" si="29"/>
        <v xml:space="preserve"> </v>
      </c>
      <c r="H646" s="58" t="str">
        <f t="shared" si="30"/>
        <v xml:space="preserve"> </v>
      </c>
      <c r="I646" s="77" t="str">
        <f t="shared" si="31"/>
        <v xml:space="preserve"> </v>
      </c>
      <c r="J646" s="51" t="str">
        <f>IF(AND($G646&gt;0,$I646&gt;0.0000001,$C$6=1,$I$5&gt;0),$A646," ")</f>
        <v xml:space="preserve"> </v>
      </c>
      <c r="K646" s="51" t="str">
        <f>IF(AND($G646,$I646&gt;0.0000001,$C$6=1,$I$5&gt;0),"…………..."," ")</f>
        <v xml:space="preserve"> </v>
      </c>
    </row>
    <row r="647" spans="1:13" x14ac:dyDescent="0.2">
      <c r="A647" s="71">
        <v>638</v>
      </c>
      <c r="B647" s="39" t="str">
        <f>IF($C$6=1,'3. Input Data'!B653," ")</f>
        <v xml:space="preserve"> </v>
      </c>
      <c r="C647" s="39" t="str">
        <f>IF($C$6=1,'3. Input Data'!C653," ")</f>
        <v xml:space="preserve"> </v>
      </c>
      <c r="D647" s="58" t="str">
        <f>IF($C$6=1,'3a. Skor Data'!D645," ")</f>
        <v xml:space="preserve"> </v>
      </c>
      <c r="E647" s="58" t="str">
        <f>IF($C$6=1,(0.702*'3a. Skor Data'!F645)+'3a. Skor Data'!H645," ")</f>
        <v xml:space="preserve"> </v>
      </c>
      <c r="F647" s="58" t="str">
        <f>IF($C$6=1,(0.471*'3a. Skor Data'!J645)+(0.681*'3a. Skor Data'!L645)+(1*'3a. Skor Data'!N645)+(0.278*'3a. Skor Data'!T645)," ")</f>
        <v xml:space="preserve"> </v>
      </c>
      <c r="G647" s="58" t="str">
        <f t="shared" si="29"/>
        <v xml:space="preserve"> </v>
      </c>
      <c r="H647" s="58" t="str">
        <f t="shared" si="30"/>
        <v xml:space="preserve"> </v>
      </c>
      <c r="I647" s="77" t="str">
        <f t="shared" si="31"/>
        <v xml:space="preserve"> </v>
      </c>
      <c r="L647" s="51" t="str">
        <f>IF(AND($G647&gt;0,$I647&gt;0.0000001,$C$6=1,$I$5&gt;0),$A647," ")</f>
        <v xml:space="preserve"> </v>
      </c>
      <c r="M647" s="51" t="str">
        <f>IF(AND($G647,$I647&gt;0.0000001,$C$6=1,$I$5&gt;0),"…………..."," ")</f>
        <v xml:space="preserve"> </v>
      </c>
    </row>
    <row r="648" spans="1:13" x14ac:dyDescent="0.2">
      <c r="A648" s="71">
        <v>639</v>
      </c>
      <c r="B648" s="39" t="str">
        <f>IF($C$6=1,'3. Input Data'!B654," ")</f>
        <v xml:space="preserve"> </v>
      </c>
      <c r="C648" s="39" t="str">
        <f>IF($C$6=1,'3. Input Data'!C654," ")</f>
        <v xml:space="preserve"> </v>
      </c>
      <c r="D648" s="58" t="str">
        <f>IF($C$6=1,'3a. Skor Data'!D646," ")</f>
        <v xml:space="preserve"> </v>
      </c>
      <c r="E648" s="58" t="str">
        <f>IF($C$6=1,(0.702*'3a. Skor Data'!F646)+'3a. Skor Data'!H646," ")</f>
        <v xml:space="preserve"> </v>
      </c>
      <c r="F648" s="58" t="str">
        <f>IF($C$6=1,(0.471*'3a. Skor Data'!J646)+(0.681*'3a. Skor Data'!L646)+(1*'3a. Skor Data'!N646)+(0.278*'3a. Skor Data'!T646)," ")</f>
        <v xml:space="preserve"> </v>
      </c>
      <c r="G648" s="58" t="str">
        <f t="shared" si="29"/>
        <v xml:space="preserve"> </v>
      </c>
      <c r="H648" s="58" t="str">
        <f t="shared" si="30"/>
        <v xml:space="preserve"> </v>
      </c>
      <c r="I648" s="77" t="str">
        <f t="shared" si="31"/>
        <v xml:space="preserve"> </v>
      </c>
      <c r="J648" s="51" t="str">
        <f>IF(AND($G648&gt;0,$I648&gt;0.0000001,$C$6=1,$I$5&gt;0),$A648," ")</f>
        <v xml:space="preserve"> </v>
      </c>
      <c r="K648" s="51" t="str">
        <f>IF(AND($G648,$I648&gt;0.0000001,$C$6=1,$I$5&gt;0),"…………..."," ")</f>
        <v xml:space="preserve"> </v>
      </c>
    </row>
    <row r="649" spans="1:13" x14ac:dyDescent="0.2">
      <c r="A649" s="71">
        <v>640</v>
      </c>
      <c r="B649" s="39" t="str">
        <f>IF($C$6=1,'3. Input Data'!B655," ")</f>
        <v xml:space="preserve"> </v>
      </c>
      <c r="C649" s="39" t="str">
        <f>IF($C$6=1,'3. Input Data'!C655," ")</f>
        <v xml:space="preserve"> </v>
      </c>
      <c r="D649" s="58" t="str">
        <f>IF($C$6=1,'3a. Skor Data'!D647," ")</f>
        <v xml:space="preserve"> </v>
      </c>
      <c r="E649" s="58" t="str">
        <f>IF($C$6=1,(0.702*'3a. Skor Data'!F647)+'3a. Skor Data'!H647," ")</f>
        <v xml:space="preserve"> </v>
      </c>
      <c r="F649" s="58" t="str">
        <f>IF($C$6=1,(0.471*'3a. Skor Data'!J647)+(0.681*'3a. Skor Data'!L647)+(1*'3a. Skor Data'!N647)+(0.278*'3a. Skor Data'!T647)," ")</f>
        <v xml:space="preserve"> </v>
      </c>
      <c r="G649" s="58" t="str">
        <f t="shared" si="29"/>
        <v xml:space="preserve"> </v>
      </c>
      <c r="H649" s="58" t="str">
        <f t="shared" si="30"/>
        <v xml:space="preserve"> </v>
      </c>
      <c r="I649" s="77" t="str">
        <f t="shared" si="31"/>
        <v xml:space="preserve"> </v>
      </c>
      <c r="L649" s="51" t="str">
        <f>IF(AND($G649&gt;0,$I649&gt;0.0000001,$C$6=1,$I$5&gt;0),$A649," ")</f>
        <v xml:space="preserve"> </v>
      </c>
      <c r="M649" s="51" t="str">
        <f>IF(AND($G649,$I649&gt;0.0000001,$C$6=1,$I$5&gt;0),"…………..."," ")</f>
        <v xml:space="preserve"> </v>
      </c>
    </row>
    <row r="650" spans="1:13" x14ac:dyDescent="0.2">
      <c r="A650" s="71">
        <v>641</v>
      </c>
      <c r="B650" s="39" t="str">
        <f>IF($C$6=1,'3. Input Data'!B656," ")</f>
        <v xml:space="preserve"> </v>
      </c>
      <c r="C650" s="39" t="str">
        <f>IF($C$6=1,'3. Input Data'!C656," ")</f>
        <v xml:space="preserve"> </v>
      </c>
      <c r="D650" s="58" t="str">
        <f>IF($C$6=1,'3a. Skor Data'!D648," ")</f>
        <v xml:space="preserve"> </v>
      </c>
      <c r="E650" s="58" t="str">
        <f>IF($C$6=1,(0.702*'3a. Skor Data'!F648)+'3a. Skor Data'!H648," ")</f>
        <v xml:space="preserve"> </v>
      </c>
      <c r="F650" s="58" t="str">
        <f>IF($C$6=1,(0.471*'3a. Skor Data'!J648)+(0.681*'3a. Skor Data'!L648)+(1*'3a. Skor Data'!N648)+(0.278*'3a. Skor Data'!T648)," ")</f>
        <v xml:space="preserve"> </v>
      </c>
      <c r="G650" s="58" t="str">
        <f t="shared" si="29"/>
        <v xml:space="preserve"> </v>
      </c>
      <c r="H650" s="58" t="str">
        <f t="shared" si="30"/>
        <v xml:space="preserve"> </v>
      </c>
      <c r="I650" s="77" t="str">
        <f t="shared" si="31"/>
        <v xml:space="preserve"> </v>
      </c>
      <c r="J650" s="51" t="str">
        <f>IF(AND($G650&gt;0,$I650&gt;0.0000001,$C$6=1,$I$5&gt;0),$A650," ")</f>
        <v xml:space="preserve"> </v>
      </c>
      <c r="K650" s="51" t="str">
        <f>IF(AND($G650,$I650&gt;0.0000001,$C$6=1,$I$5&gt;0),"…………..."," ")</f>
        <v xml:space="preserve"> </v>
      </c>
    </row>
    <row r="651" spans="1:13" x14ac:dyDescent="0.2">
      <c r="A651" s="71">
        <v>642</v>
      </c>
      <c r="B651" s="39" t="str">
        <f>IF($C$6=1,'3. Input Data'!B657," ")</f>
        <v xml:space="preserve"> </v>
      </c>
      <c r="C651" s="39" t="str">
        <f>IF($C$6=1,'3. Input Data'!C657," ")</f>
        <v xml:space="preserve"> </v>
      </c>
      <c r="D651" s="58" t="str">
        <f>IF($C$6=1,'3a. Skor Data'!D649," ")</f>
        <v xml:space="preserve"> </v>
      </c>
      <c r="E651" s="58" t="str">
        <f>IF($C$6=1,(0.702*'3a. Skor Data'!F649)+'3a. Skor Data'!H649," ")</f>
        <v xml:space="preserve"> </v>
      </c>
      <c r="F651" s="58" t="str">
        <f>IF($C$6=1,(0.471*'3a. Skor Data'!J649)+(0.681*'3a. Skor Data'!L649)+(1*'3a. Skor Data'!N649)+(0.278*'3a. Skor Data'!T649)," ")</f>
        <v xml:space="preserve"> </v>
      </c>
      <c r="G651" s="58" t="str">
        <f t="shared" ref="G651:G714" si="32">IF($C$6=1,(0.252*D651)+(0.226*E651)+(0.218*F651)," ")</f>
        <v xml:space="preserve"> </v>
      </c>
      <c r="H651" s="58" t="str">
        <f t="shared" ref="H651:H714" si="33">IF(AND($C$6=1,$G651&gt;0,$I651&gt;=0.0000001,$I$5&gt;0),"Rp."," ")</f>
        <v xml:space="preserve"> </v>
      </c>
      <c r="I651" s="77" t="str">
        <f t="shared" si="31"/>
        <v xml:space="preserve"> </v>
      </c>
      <c r="L651" s="51" t="str">
        <f>IF(AND($G651&gt;0,$I651&gt;0.0000001,$C$6=1,$I$5&gt;0),$A651," ")</f>
        <v xml:space="preserve"> </v>
      </c>
      <c r="M651" s="51" t="str">
        <f>IF(AND($G651,$I651&gt;0.0000001,$C$6=1,$I$5&gt;0),"…………..."," ")</f>
        <v xml:space="preserve"> </v>
      </c>
    </row>
    <row r="652" spans="1:13" x14ac:dyDescent="0.2">
      <c r="A652" s="71">
        <v>643</v>
      </c>
      <c r="B652" s="39" t="str">
        <f>IF($C$6=1,'3. Input Data'!B658," ")</f>
        <v xml:space="preserve"> </v>
      </c>
      <c r="C652" s="39" t="str">
        <f>IF($C$6=1,'3. Input Data'!C658," ")</f>
        <v xml:space="preserve"> </v>
      </c>
      <c r="D652" s="58" t="str">
        <f>IF($C$6=1,'3a. Skor Data'!D650," ")</f>
        <v xml:space="preserve"> </v>
      </c>
      <c r="E652" s="58" t="str">
        <f>IF($C$6=1,(0.702*'3a. Skor Data'!F650)+'3a. Skor Data'!H650," ")</f>
        <v xml:space="preserve"> </v>
      </c>
      <c r="F652" s="58" t="str">
        <f>IF($C$6=1,(0.471*'3a. Skor Data'!J650)+(0.681*'3a. Skor Data'!L650)+(1*'3a. Skor Data'!N650)+(0.278*'3a. Skor Data'!T650)," ")</f>
        <v xml:space="preserve"> </v>
      </c>
      <c r="G652" s="58" t="str">
        <f t="shared" si="32"/>
        <v xml:space="preserve"> </v>
      </c>
      <c r="H652" s="58" t="str">
        <f t="shared" si="33"/>
        <v xml:space="preserve"> </v>
      </c>
      <c r="I652" s="77" t="str">
        <f t="shared" si="31"/>
        <v xml:space="preserve"> </v>
      </c>
      <c r="J652" s="51" t="str">
        <f>IF(AND($G652&gt;0,$I652&gt;0.0000001,$C$6=1,$I$5&gt;0),$A652," ")</f>
        <v xml:space="preserve"> </v>
      </c>
      <c r="K652" s="51" t="str">
        <f>IF(AND($G652,$I652&gt;0.0000001,$C$6=1,$I$5&gt;0),"…………..."," ")</f>
        <v xml:space="preserve"> </v>
      </c>
    </row>
    <row r="653" spans="1:13" x14ac:dyDescent="0.2">
      <c r="A653" s="71">
        <v>644</v>
      </c>
      <c r="B653" s="39" t="str">
        <f>IF($C$6=1,'3. Input Data'!B659," ")</f>
        <v xml:space="preserve"> </v>
      </c>
      <c r="C653" s="39" t="str">
        <f>IF($C$6=1,'3. Input Data'!C659," ")</f>
        <v xml:space="preserve"> </v>
      </c>
      <c r="D653" s="58" t="str">
        <f>IF($C$6=1,'3a. Skor Data'!D651," ")</f>
        <v xml:space="preserve"> </v>
      </c>
      <c r="E653" s="58" t="str">
        <f>IF($C$6=1,(0.702*'3a. Skor Data'!F651)+'3a. Skor Data'!H651," ")</f>
        <v xml:space="preserve"> </v>
      </c>
      <c r="F653" s="58" t="str">
        <f>IF($C$6=1,(0.471*'3a. Skor Data'!J651)+(0.681*'3a. Skor Data'!L651)+(1*'3a. Skor Data'!N651)+(0.278*'3a. Skor Data'!T651)," ")</f>
        <v xml:space="preserve"> </v>
      </c>
      <c r="G653" s="58" t="str">
        <f t="shared" si="32"/>
        <v xml:space="preserve"> </v>
      </c>
      <c r="H653" s="58" t="str">
        <f t="shared" si="33"/>
        <v xml:space="preserve"> </v>
      </c>
      <c r="I653" s="77" t="str">
        <f t="shared" si="31"/>
        <v xml:space="preserve"> </v>
      </c>
      <c r="L653" s="51" t="str">
        <f>IF(AND($G653&gt;0,$I653&gt;0.0000001,$C$6=1,$I$5&gt;0),$A653," ")</f>
        <v xml:space="preserve"> </v>
      </c>
      <c r="M653" s="51" t="str">
        <f>IF(AND($G653,$I653&gt;0.0000001,$C$6=1,$I$5&gt;0),"…………..."," ")</f>
        <v xml:space="preserve"> </v>
      </c>
    </row>
    <row r="654" spans="1:13" x14ac:dyDescent="0.2">
      <c r="A654" s="71">
        <v>645</v>
      </c>
      <c r="B654" s="39" t="str">
        <f>IF($C$6=1,'3. Input Data'!B660," ")</f>
        <v xml:space="preserve"> </v>
      </c>
      <c r="C654" s="39" t="str">
        <f>IF($C$6=1,'3. Input Data'!C660," ")</f>
        <v xml:space="preserve"> </v>
      </c>
      <c r="D654" s="58" t="str">
        <f>IF($C$6=1,'3a. Skor Data'!D652," ")</f>
        <v xml:space="preserve"> </v>
      </c>
      <c r="E654" s="58" t="str">
        <f>IF($C$6=1,(0.702*'3a. Skor Data'!F652)+'3a. Skor Data'!H652," ")</f>
        <v xml:space="preserve"> </v>
      </c>
      <c r="F654" s="58" t="str">
        <f>IF($C$6=1,(0.471*'3a. Skor Data'!J652)+(0.681*'3a. Skor Data'!L652)+(1*'3a. Skor Data'!N652)+(0.278*'3a. Skor Data'!T652)," ")</f>
        <v xml:space="preserve"> </v>
      </c>
      <c r="G654" s="58" t="str">
        <f t="shared" si="32"/>
        <v xml:space="preserve"> </v>
      </c>
      <c r="H654" s="58" t="str">
        <f t="shared" si="33"/>
        <v xml:space="preserve"> </v>
      </c>
      <c r="I654" s="77" t="str">
        <f t="shared" si="31"/>
        <v xml:space="preserve"> </v>
      </c>
      <c r="J654" s="51" t="str">
        <f>IF(AND($G654&gt;0,$I654&gt;0.0000001,$C$6=1,$I$5&gt;0),$A654," ")</f>
        <v xml:space="preserve"> </v>
      </c>
      <c r="K654" s="51" t="str">
        <f>IF(AND($G654,$I654&gt;0.0000001,$C$6=1,$I$5&gt;0),"…………..."," ")</f>
        <v xml:space="preserve"> </v>
      </c>
    </row>
    <row r="655" spans="1:13" x14ac:dyDescent="0.2">
      <c r="A655" s="71">
        <v>646</v>
      </c>
      <c r="B655" s="39" t="str">
        <f>IF($C$6=1,'3. Input Data'!B661," ")</f>
        <v xml:space="preserve"> </v>
      </c>
      <c r="C655" s="39" t="str">
        <f>IF($C$6=1,'3. Input Data'!C661," ")</f>
        <v xml:space="preserve"> </v>
      </c>
      <c r="D655" s="58" t="str">
        <f>IF($C$6=1,'3a. Skor Data'!D653," ")</f>
        <v xml:space="preserve"> </v>
      </c>
      <c r="E655" s="58" t="str">
        <f>IF($C$6=1,(0.702*'3a. Skor Data'!F653)+'3a. Skor Data'!H653," ")</f>
        <v xml:space="preserve"> </v>
      </c>
      <c r="F655" s="58" t="str">
        <f>IF($C$6=1,(0.471*'3a. Skor Data'!J653)+(0.681*'3a. Skor Data'!L653)+(1*'3a. Skor Data'!N653)+(0.278*'3a. Skor Data'!T653)," ")</f>
        <v xml:space="preserve"> </v>
      </c>
      <c r="G655" s="58" t="str">
        <f t="shared" si="32"/>
        <v xml:space="preserve"> </v>
      </c>
      <c r="H655" s="58" t="str">
        <f t="shared" si="33"/>
        <v xml:space="preserve"> </v>
      </c>
      <c r="I655" s="77" t="str">
        <f t="shared" si="31"/>
        <v xml:space="preserve"> </v>
      </c>
      <c r="L655" s="51" t="str">
        <f>IF(AND($G655&gt;0,$I655&gt;0.0000001,$C$6=1,$I$5&gt;0),$A655," ")</f>
        <v xml:space="preserve"> </v>
      </c>
      <c r="M655" s="51" t="str">
        <f>IF(AND($G655,$I655&gt;0.0000001,$C$6=1,$I$5&gt;0),"…………..."," ")</f>
        <v xml:space="preserve"> </v>
      </c>
    </row>
    <row r="656" spans="1:13" x14ac:dyDescent="0.2">
      <c r="A656" s="71">
        <v>647</v>
      </c>
      <c r="B656" s="39" t="str">
        <f>IF($C$6=1,'3. Input Data'!B662," ")</f>
        <v xml:space="preserve"> </v>
      </c>
      <c r="C656" s="39" t="str">
        <f>IF($C$6=1,'3. Input Data'!C662," ")</f>
        <v xml:space="preserve"> </v>
      </c>
      <c r="D656" s="58" t="str">
        <f>IF($C$6=1,'3a. Skor Data'!D654," ")</f>
        <v xml:space="preserve"> </v>
      </c>
      <c r="E656" s="58" t="str">
        <f>IF($C$6=1,(0.702*'3a. Skor Data'!F654)+'3a. Skor Data'!H654," ")</f>
        <v xml:space="preserve"> </v>
      </c>
      <c r="F656" s="58" t="str">
        <f>IF($C$6=1,(0.471*'3a. Skor Data'!J654)+(0.681*'3a. Skor Data'!L654)+(1*'3a. Skor Data'!N654)+(0.278*'3a. Skor Data'!T654)," ")</f>
        <v xml:space="preserve"> </v>
      </c>
      <c r="G656" s="58" t="str">
        <f t="shared" si="32"/>
        <v xml:space="preserve"> </v>
      </c>
      <c r="H656" s="58" t="str">
        <f t="shared" si="33"/>
        <v xml:space="preserve"> </v>
      </c>
      <c r="I656" s="77" t="str">
        <f t="shared" si="31"/>
        <v xml:space="preserve"> </v>
      </c>
      <c r="J656" s="51" t="str">
        <f>IF(AND($G656&gt;0,$I656&gt;0.0000001,$C$6=1,$I$5&gt;0),$A656," ")</f>
        <v xml:space="preserve"> </v>
      </c>
      <c r="K656" s="51" t="str">
        <f>IF(AND($G656,$I656&gt;0.0000001,$C$6=1,$I$5&gt;0),"…………..."," ")</f>
        <v xml:space="preserve"> </v>
      </c>
    </row>
    <row r="657" spans="1:13" x14ac:dyDescent="0.2">
      <c r="A657" s="71">
        <v>648</v>
      </c>
      <c r="B657" s="39" t="str">
        <f>IF($C$6=1,'3. Input Data'!B663," ")</f>
        <v xml:space="preserve"> </v>
      </c>
      <c r="C657" s="39" t="str">
        <f>IF($C$6=1,'3. Input Data'!C663," ")</f>
        <v xml:space="preserve"> </v>
      </c>
      <c r="D657" s="58" t="str">
        <f>IF($C$6=1,'3a. Skor Data'!D655," ")</f>
        <v xml:space="preserve"> </v>
      </c>
      <c r="E657" s="58" t="str">
        <f>IF($C$6=1,(0.702*'3a. Skor Data'!F655)+'3a. Skor Data'!H655," ")</f>
        <v xml:space="preserve"> </v>
      </c>
      <c r="F657" s="58" t="str">
        <f>IF($C$6=1,(0.471*'3a. Skor Data'!J655)+(0.681*'3a. Skor Data'!L655)+(1*'3a. Skor Data'!N655)+(0.278*'3a. Skor Data'!T655)," ")</f>
        <v xml:space="preserve"> </v>
      </c>
      <c r="G657" s="58" t="str">
        <f t="shared" si="32"/>
        <v xml:space="preserve"> </v>
      </c>
      <c r="H657" s="58" t="str">
        <f t="shared" si="33"/>
        <v xml:space="preserve"> </v>
      </c>
      <c r="I657" s="77" t="str">
        <f t="shared" si="31"/>
        <v xml:space="preserve"> </v>
      </c>
      <c r="L657" s="51" t="str">
        <f>IF(AND($G657&gt;0,$I657&gt;0.0000001,$C$6=1,$I$5&gt;0),$A657," ")</f>
        <v xml:space="preserve"> </v>
      </c>
      <c r="M657" s="51" t="str">
        <f>IF(AND($G657,$I657&gt;0.0000001,$C$6=1,$I$5&gt;0),"…………..."," ")</f>
        <v xml:space="preserve"> </v>
      </c>
    </row>
    <row r="658" spans="1:13" x14ac:dyDescent="0.2">
      <c r="A658" s="71">
        <v>649</v>
      </c>
      <c r="B658" s="39" t="str">
        <f>IF($C$6=1,'3. Input Data'!B664," ")</f>
        <v xml:space="preserve"> </v>
      </c>
      <c r="C658" s="39" t="str">
        <f>IF($C$6=1,'3. Input Data'!C664," ")</f>
        <v xml:space="preserve"> </v>
      </c>
      <c r="D658" s="58" t="str">
        <f>IF($C$6=1,'3a. Skor Data'!D656," ")</f>
        <v xml:space="preserve"> </v>
      </c>
      <c r="E658" s="58" t="str">
        <f>IF($C$6=1,(0.702*'3a. Skor Data'!F656)+'3a. Skor Data'!H656," ")</f>
        <v xml:space="preserve"> </v>
      </c>
      <c r="F658" s="58" t="str">
        <f>IF($C$6=1,(0.471*'3a. Skor Data'!J656)+(0.681*'3a. Skor Data'!L656)+(1*'3a. Skor Data'!N656)+(0.278*'3a. Skor Data'!T656)," ")</f>
        <v xml:space="preserve"> </v>
      </c>
      <c r="G658" s="58" t="str">
        <f t="shared" si="32"/>
        <v xml:space="preserve"> </v>
      </c>
      <c r="H658" s="58" t="str">
        <f t="shared" si="33"/>
        <v xml:space="preserve"> </v>
      </c>
      <c r="I658" s="77" t="str">
        <f t="shared" si="31"/>
        <v xml:space="preserve"> </v>
      </c>
      <c r="J658" s="51" t="str">
        <f>IF(AND($G658&gt;0,$I658&gt;0.0000001,$C$6=1,$I$5&gt;0),$A658," ")</f>
        <v xml:space="preserve"> </v>
      </c>
      <c r="K658" s="51" t="str">
        <f>IF(AND($G658,$I658&gt;0.0000001,$C$6=1,$I$5&gt;0),"…………..."," ")</f>
        <v xml:space="preserve"> </v>
      </c>
    </row>
    <row r="659" spans="1:13" x14ac:dyDescent="0.2">
      <c r="A659" s="71">
        <v>650</v>
      </c>
      <c r="B659" s="39" t="str">
        <f>IF($C$6=1,'3. Input Data'!B665," ")</f>
        <v xml:space="preserve"> </v>
      </c>
      <c r="C659" s="39" t="str">
        <f>IF($C$6=1,'3. Input Data'!C665," ")</f>
        <v xml:space="preserve"> </v>
      </c>
      <c r="D659" s="58" t="str">
        <f>IF($C$6=1,'3a. Skor Data'!D657," ")</f>
        <v xml:space="preserve"> </v>
      </c>
      <c r="E659" s="58" t="str">
        <f>IF($C$6=1,(0.702*'3a. Skor Data'!F657)+'3a. Skor Data'!H657," ")</f>
        <v xml:space="preserve"> </v>
      </c>
      <c r="F659" s="58" t="str">
        <f>IF($C$6=1,(0.471*'3a. Skor Data'!J657)+(0.681*'3a. Skor Data'!L657)+(1*'3a. Skor Data'!N657)+(0.278*'3a. Skor Data'!T657)," ")</f>
        <v xml:space="preserve"> </v>
      </c>
      <c r="G659" s="58" t="str">
        <f t="shared" si="32"/>
        <v xml:space="preserve"> </v>
      </c>
      <c r="H659" s="58" t="str">
        <f t="shared" si="33"/>
        <v xml:space="preserve"> </v>
      </c>
      <c r="I659" s="77" t="str">
        <f t="shared" si="31"/>
        <v xml:space="preserve"> </v>
      </c>
      <c r="L659" s="51" t="str">
        <f>IF(AND($G659&gt;0,$I659&gt;0.0000001,$C$6=1,$I$5&gt;0),$A659," ")</f>
        <v xml:space="preserve"> </v>
      </c>
      <c r="M659" s="51" t="str">
        <f>IF(AND($G659,$I659&gt;0.0000001,$C$6=1,$I$5&gt;0),"…………..."," ")</f>
        <v xml:space="preserve"> </v>
      </c>
    </row>
    <row r="660" spans="1:13" x14ac:dyDescent="0.2">
      <c r="A660" s="71">
        <v>651</v>
      </c>
      <c r="B660" s="39" t="str">
        <f>IF($C$6=1,'3. Input Data'!B666," ")</f>
        <v xml:space="preserve"> </v>
      </c>
      <c r="C660" s="39" t="str">
        <f>IF($C$6=1,'3. Input Data'!C666," ")</f>
        <v xml:space="preserve"> </v>
      </c>
      <c r="D660" s="58" t="str">
        <f>IF($C$6=1,'3a. Skor Data'!D658," ")</f>
        <v xml:space="preserve"> </v>
      </c>
      <c r="E660" s="58" t="str">
        <f>IF($C$6=1,(0.702*'3a. Skor Data'!F658)+'3a. Skor Data'!H658," ")</f>
        <v xml:space="preserve"> </v>
      </c>
      <c r="F660" s="58" t="str">
        <f>IF($C$6=1,(0.471*'3a. Skor Data'!J658)+(0.681*'3a. Skor Data'!L658)+(1*'3a. Skor Data'!N658)+(0.278*'3a. Skor Data'!T658)," ")</f>
        <v xml:space="preserve"> </v>
      </c>
      <c r="G660" s="58" t="str">
        <f t="shared" si="32"/>
        <v xml:space="preserve"> </v>
      </c>
      <c r="H660" s="58" t="str">
        <f t="shared" si="33"/>
        <v xml:space="preserve"> </v>
      </c>
      <c r="I660" s="77" t="str">
        <f t="shared" si="31"/>
        <v xml:space="preserve"> </v>
      </c>
      <c r="J660" s="51" t="str">
        <f>IF(AND($G660&gt;0,$I660&gt;0.0000001,$C$6=1,$I$5&gt;0),$A660," ")</f>
        <v xml:space="preserve"> </v>
      </c>
      <c r="K660" s="51" t="str">
        <f>IF(AND($G660,$I660&gt;0.0000001,$C$6=1,$I$5&gt;0),"…………..."," ")</f>
        <v xml:space="preserve"> </v>
      </c>
    </row>
    <row r="661" spans="1:13" x14ac:dyDescent="0.2">
      <c r="A661" s="71">
        <v>652</v>
      </c>
      <c r="B661" s="39" t="str">
        <f>IF($C$6=1,'3. Input Data'!B667," ")</f>
        <v xml:space="preserve"> </v>
      </c>
      <c r="C661" s="39" t="str">
        <f>IF($C$6=1,'3. Input Data'!C667," ")</f>
        <v xml:space="preserve"> </v>
      </c>
      <c r="D661" s="58" t="str">
        <f>IF($C$6=1,'3a. Skor Data'!D659," ")</f>
        <v xml:space="preserve"> </v>
      </c>
      <c r="E661" s="58" t="str">
        <f>IF($C$6=1,(0.702*'3a. Skor Data'!F659)+'3a. Skor Data'!H659," ")</f>
        <v xml:space="preserve"> </v>
      </c>
      <c r="F661" s="58" t="str">
        <f>IF($C$6=1,(0.471*'3a. Skor Data'!J659)+(0.681*'3a. Skor Data'!L659)+(1*'3a. Skor Data'!N659)+(0.278*'3a. Skor Data'!T659)," ")</f>
        <v xml:space="preserve"> </v>
      </c>
      <c r="G661" s="58" t="str">
        <f t="shared" si="32"/>
        <v xml:space="preserve"> </v>
      </c>
      <c r="H661" s="58" t="str">
        <f t="shared" si="33"/>
        <v xml:space="preserve"> </v>
      </c>
      <c r="I661" s="77" t="str">
        <f t="shared" ref="I661:I724" si="34">IF(AND($C$6=1,$I$5&gt;0.0001),(G661/$G$3)*$I$5," ")</f>
        <v xml:space="preserve"> </v>
      </c>
      <c r="L661" s="51" t="str">
        <f>IF(AND($G661&gt;0,$I661&gt;0.0000001,$C$6=1,$I$5&gt;0),$A661," ")</f>
        <v xml:space="preserve"> </v>
      </c>
      <c r="M661" s="51" t="str">
        <f>IF(AND($G661,$I661&gt;0.0000001,$C$6=1,$I$5&gt;0),"…………..."," ")</f>
        <v xml:space="preserve"> </v>
      </c>
    </row>
    <row r="662" spans="1:13" x14ac:dyDescent="0.2">
      <c r="A662" s="71">
        <v>653</v>
      </c>
      <c r="B662" s="39" t="str">
        <f>IF($C$6=1,'3. Input Data'!B668," ")</f>
        <v xml:space="preserve"> </v>
      </c>
      <c r="C662" s="39" t="str">
        <f>IF($C$6=1,'3. Input Data'!C668," ")</f>
        <v xml:space="preserve"> </v>
      </c>
      <c r="D662" s="58" t="str">
        <f>IF($C$6=1,'3a. Skor Data'!D660," ")</f>
        <v xml:space="preserve"> </v>
      </c>
      <c r="E662" s="58" t="str">
        <f>IF($C$6=1,(0.702*'3a. Skor Data'!F660)+'3a. Skor Data'!H660," ")</f>
        <v xml:space="preserve"> </v>
      </c>
      <c r="F662" s="58" t="str">
        <f>IF($C$6=1,(0.471*'3a. Skor Data'!J660)+(0.681*'3a. Skor Data'!L660)+(1*'3a. Skor Data'!N660)+(0.278*'3a. Skor Data'!T660)," ")</f>
        <v xml:space="preserve"> </v>
      </c>
      <c r="G662" s="58" t="str">
        <f t="shared" si="32"/>
        <v xml:space="preserve"> </v>
      </c>
      <c r="H662" s="58" t="str">
        <f t="shared" si="33"/>
        <v xml:space="preserve"> </v>
      </c>
      <c r="I662" s="77" t="str">
        <f t="shared" si="34"/>
        <v xml:space="preserve"> </v>
      </c>
      <c r="J662" s="51" t="str">
        <f>IF(AND($G662&gt;0,$I662&gt;0.0000001,$C$6=1,$I$5&gt;0),$A662," ")</f>
        <v xml:space="preserve"> </v>
      </c>
      <c r="K662" s="51" t="str">
        <f>IF(AND($G662,$I662&gt;0.0000001,$C$6=1,$I$5&gt;0),"…………..."," ")</f>
        <v xml:space="preserve"> </v>
      </c>
    </row>
    <row r="663" spans="1:13" x14ac:dyDescent="0.2">
      <c r="A663" s="71">
        <v>654</v>
      </c>
      <c r="B663" s="39" t="str">
        <f>IF($C$6=1,'3. Input Data'!B669," ")</f>
        <v xml:space="preserve"> </v>
      </c>
      <c r="C663" s="39" t="str">
        <f>IF($C$6=1,'3. Input Data'!C669," ")</f>
        <v xml:space="preserve"> </v>
      </c>
      <c r="D663" s="58" t="str">
        <f>IF($C$6=1,'3a. Skor Data'!D661," ")</f>
        <v xml:space="preserve"> </v>
      </c>
      <c r="E663" s="58" t="str">
        <f>IF($C$6=1,(0.702*'3a. Skor Data'!F661)+'3a. Skor Data'!H661," ")</f>
        <v xml:space="preserve"> </v>
      </c>
      <c r="F663" s="58" t="str">
        <f>IF($C$6=1,(0.471*'3a. Skor Data'!J661)+(0.681*'3a. Skor Data'!L661)+(1*'3a. Skor Data'!N661)+(0.278*'3a. Skor Data'!T661)," ")</f>
        <v xml:space="preserve"> </v>
      </c>
      <c r="G663" s="58" t="str">
        <f t="shared" si="32"/>
        <v xml:space="preserve"> </v>
      </c>
      <c r="H663" s="58" t="str">
        <f t="shared" si="33"/>
        <v xml:space="preserve"> </v>
      </c>
      <c r="I663" s="77" t="str">
        <f t="shared" si="34"/>
        <v xml:space="preserve"> </v>
      </c>
      <c r="L663" s="51" t="str">
        <f>IF(AND($G663&gt;0,$I663&gt;0.0000001,$C$6=1,$I$5&gt;0),$A663," ")</f>
        <v xml:space="preserve"> </v>
      </c>
      <c r="M663" s="51" t="str">
        <f>IF(AND($G663,$I663&gt;0.0000001,$C$6=1,$I$5&gt;0),"…………..."," ")</f>
        <v xml:space="preserve"> </v>
      </c>
    </row>
    <row r="664" spans="1:13" x14ac:dyDescent="0.2">
      <c r="A664" s="71">
        <v>655</v>
      </c>
      <c r="B664" s="39" t="str">
        <f>IF($C$6=1,'3. Input Data'!B670," ")</f>
        <v xml:space="preserve"> </v>
      </c>
      <c r="C664" s="39" t="str">
        <f>IF($C$6=1,'3. Input Data'!C670," ")</f>
        <v xml:space="preserve"> </v>
      </c>
      <c r="D664" s="58" t="str">
        <f>IF($C$6=1,'3a. Skor Data'!D662," ")</f>
        <v xml:space="preserve"> </v>
      </c>
      <c r="E664" s="58" t="str">
        <f>IF($C$6=1,(0.702*'3a. Skor Data'!F662)+'3a. Skor Data'!H662," ")</f>
        <v xml:space="preserve"> </v>
      </c>
      <c r="F664" s="58" t="str">
        <f>IF($C$6=1,(0.471*'3a. Skor Data'!J662)+(0.681*'3a. Skor Data'!L662)+(1*'3a. Skor Data'!N662)+(0.278*'3a. Skor Data'!T662)," ")</f>
        <v xml:space="preserve"> </v>
      </c>
      <c r="G664" s="58" t="str">
        <f t="shared" si="32"/>
        <v xml:space="preserve"> </v>
      </c>
      <c r="H664" s="58" t="str">
        <f t="shared" si="33"/>
        <v xml:space="preserve"> </v>
      </c>
      <c r="I664" s="77" t="str">
        <f t="shared" si="34"/>
        <v xml:space="preserve"> </v>
      </c>
      <c r="J664" s="51" t="str">
        <f>IF(AND($G664&gt;0,$I664&gt;0.0000001,$C$6=1,$I$5&gt;0),$A664," ")</f>
        <v xml:space="preserve"> </v>
      </c>
      <c r="K664" s="51" t="str">
        <f>IF(AND($G664,$I664&gt;0.0000001,$C$6=1,$I$5&gt;0),"…………..."," ")</f>
        <v xml:space="preserve"> </v>
      </c>
    </row>
    <row r="665" spans="1:13" x14ac:dyDescent="0.2">
      <c r="A665" s="71">
        <v>656</v>
      </c>
      <c r="B665" s="39" t="str">
        <f>IF($C$6=1,'3. Input Data'!B671," ")</f>
        <v xml:space="preserve"> </v>
      </c>
      <c r="C665" s="39" t="str">
        <f>IF($C$6=1,'3. Input Data'!C671," ")</f>
        <v xml:space="preserve"> </v>
      </c>
      <c r="D665" s="58" t="str">
        <f>IF($C$6=1,'3a. Skor Data'!D663," ")</f>
        <v xml:space="preserve"> </v>
      </c>
      <c r="E665" s="58" t="str">
        <f>IF($C$6=1,(0.702*'3a. Skor Data'!F663)+'3a. Skor Data'!H663," ")</f>
        <v xml:space="preserve"> </v>
      </c>
      <c r="F665" s="58" t="str">
        <f>IF($C$6=1,(0.471*'3a. Skor Data'!J663)+(0.681*'3a. Skor Data'!L663)+(1*'3a. Skor Data'!N663)+(0.278*'3a. Skor Data'!T663)," ")</f>
        <v xml:space="preserve"> </v>
      </c>
      <c r="G665" s="58" t="str">
        <f t="shared" si="32"/>
        <v xml:space="preserve"> </v>
      </c>
      <c r="H665" s="58" t="str">
        <f t="shared" si="33"/>
        <v xml:space="preserve"> </v>
      </c>
      <c r="I665" s="77" t="str">
        <f t="shared" si="34"/>
        <v xml:space="preserve"> </v>
      </c>
      <c r="L665" s="51" t="str">
        <f>IF(AND($G665&gt;0,$I665&gt;0.0000001,$C$6=1,$I$5&gt;0),$A665," ")</f>
        <v xml:space="preserve"> </v>
      </c>
      <c r="M665" s="51" t="str">
        <f>IF(AND($G665,$I665&gt;0.0000001,$C$6=1,$I$5&gt;0),"…………..."," ")</f>
        <v xml:space="preserve"> </v>
      </c>
    </row>
    <row r="666" spans="1:13" x14ac:dyDescent="0.2">
      <c r="A666" s="71">
        <v>657</v>
      </c>
      <c r="B666" s="39" t="str">
        <f>IF($C$6=1,'3. Input Data'!B672," ")</f>
        <v xml:space="preserve"> </v>
      </c>
      <c r="C666" s="39" t="str">
        <f>IF($C$6=1,'3. Input Data'!C672," ")</f>
        <v xml:space="preserve"> </v>
      </c>
      <c r="D666" s="58" t="str">
        <f>IF($C$6=1,'3a. Skor Data'!D664," ")</f>
        <v xml:space="preserve"> </v>
      </c>
      <c r="E666" s="58" t="str">
        <f>IF($C$6=1,(0.702*'3a. Skor Data'!F664)+'3a. Skor Data'!H664," ")</f>
        <v xml:space="preserve"> </v>
      </c>
      <c r="F666" s="58" t="str">
        <f>IF($C$6=1,(0.471*'3a. Skor Data'!J664)+(0.681*'3a. Skor Data'!L664)+(1*'3a. Skor Data'!N664)+(0.278*'3a. Skor Data'!T664)," ")</f>
        <v xml:space="preserve"> </v>
      </c>
      <c r="G666" s="58" t="str">
        <f t="shared" si="32"/>
        <v xml:space="preserve"> </v>
      </c>
      <c r="H666" s="58" t="str">
        <f t="shared" si="33"/>
        <v xml:space="preserve"> </v>
      </c>
      <c r="I666" s="77" t="str">
        <f t="shared" si="34"/>
        <v xml:space="preserve"> </v>
      </c>
      <c r="J666" s="51" t="str">
        <f>IF(AND($G666&gt;0,$I666&gt;0.0000001,$C$6=1,$I$5&gt;0),$A666," ")</f>
        <v xml:space="preserve"> </v>
      </c>
      <c r="K666" s="51" t="str">
        <f>IF(AND($G666,$I666&gt;0.0000001,$C$6=1,$I$5&gt;0),"…………..."," ")</f>
        <v xml:space="preserve"> </v>
      </c>
    </row>
    <row r="667" spans="1:13" x14ac:dyDescent="0.2">
      <c r="A667" s="71">
        <v>658</v>
      </c>
      <c r="B667" s="39" t="str">
        <f>IF($C$6=1,'3. Input Data'!B673," ")</f>
        <v xml:space="preserve"> </v>
      </c>
      <c r="C667" s="39" t="str">
        <f>IF($C$6=1,'3. Input Data'!C673," ")</f>
        <v xml:space="preserve"> </v>
      </c>
      <c r="D667" s="58" t="str">
        <f>IF($C$6=1,'3a. Skor Data'!D665," ")</f>
        <v xml:space="preserve"> </v>
      </c>
      <c r="E667" s="58" t="str">
        <f>IF($C$6=1,(0.702*'3a. Skor Data'!F665)+'3a. Skor Data'!H665," ")</f>
        <v xml:space="preserve"> </v>
      </c>
      <c r="F667" s="58" t="str">
        <f>IF($C$6=1,(0.471*'3a. Skor Data'!J665)+(0.681*'3a. Skor Data'!L665)+(1*'3a. Skor Data'!N665)+(0.278*'3a. Skor Data'!T665)," ")</f>
        <v xml:space="preserve"> </v>
      </c>
      <c r="G667" s="58" t="str">
        <f t="shared" si="32"/>
        <v xml:space="preserve"> </v>
      </c>
      <c r="H667" s="58" t="str">
        <f t="shared" si="33"/>
        <v xml:space="preserve"> </v>
      </c>
      <c r="I667" s="77" t="str">
        <f t="shared" si="34"/>
        <v xml:space="preserve"> </v>
      </c>
      <c r="L667" s="51" t="str">
        <f>IF(AND($G667&gt;0,$I667&gt;0.0000001,$C$6=1,$I$5&gt;0),$A667," ")</f>
        <v xml:space="preserve"> </v>
      </c>
      <c r="M667" s="51" t="str">
        <f>IF(AND($G667,$I667&gt;0.0000001,$C$6=1,$I$5&gt;0),"…………..."," ")</f>
        <v xml:space="preserve"> </v>
      </c>
    </row>
    <row r="668" spans="1:13" x14ac:dyDescent="0.2">
      <c r="A668" s="71">
        <v>659</v>
      </c>
      <c r="B668" s="39" t="str">
        <f>IF($C$6=1,'3. Input Data'!B674," ")</f>
        <v xml:space="preserve"> </v>
      </c>
      <c r="C668" s="39" t="str">
        <f>IF($C$6=1,'3. Input Data'!C674," ")</f>
        <v xml:space="preserve"> </v>
      </c>
      <c r="D668" s="58" t="str">
        <f>IF($C$6=1,'3a. Skor Data'!D666," ")</f>
        <v xml:space="preserve"> </v>
      </c>
      <c r="E668" s="58" t="str">
        <f>IF($C$6=1,(0.702*'3a. Skor Data'!F666)+'3a. Skor Data'!H666," ")</f>
        <v xml:space="preserve"> </v>
      </c>
      <c r="F668" s="58" t="str">
        <f>IF($C$6=1,(0.471*'3a. Skor Data'!J666)+(0.681*'3a. Skor Data'!L666)+(1*'3a. Skor Data'!N666)+(0.278*'3a. Skor Data'!T666)," ")</f>
        <v xml:space="preserve"> </v>
      </c>
      <c r="G668" s="58" t="str">
        <f t="shared" si="32"/>
        <v xml:space="preserve"> </v>
      </c>
      <c r="H668" s="58" t="str">
        <f t="shared" si="33"/>
        <v xml:space="preserve"> </v>
      </c>
      <c r="I668" s="77" t="str">
        <f t="shared" si="34"/>
        <v xml:space="preserve"> </v>
      </c>
      <c r="J668" s="51" t="str">
        <f>IF(AND($G668&gt;0,$I668&gt;0.0000001,$C$6=1,$I$5&gt;0),$A668," ")</f>
        <v xml:space="preserve"> </v>
      </c>
      <c r="K668" s="51" t="str">
        <f>IF(AND($G668,$I668&gt;0.0000001,$C$6=1,$I$5&gt;0),"…………..."," ")</f>
        <v xml:space="preserve"> </v>
      </c>
    </row>
    <row r="669" spans="1:13" x14ac:dyDescent="0.2">
      <c r="A669" s="71">
        <v>660</v>
      </c>
      <c r="B669" s="39" t="str">
        <f>IF($C$6=1,'3. Input Data'!B675," ")</f>
        <v xml:space="preserve"> </v>
      </c>
      <c r="C669" s="39" t="str">
        <f>IF($C$6=1,'3. Input Data'!C675," ")</f>
        <v xml:space="preserve"> </v>
      </c>
      <c r="D669" s="58" t="str">
        <f>IF($C$6=1,'3a. Skor Data'!D667," ")</f>
        <v xml:space="preserve"> </v>
      </c>
      <c r="E669" s="58" t="str">
        <f>IF($C$6=1,(0.702*'3a. Skor Data'!F667)+'3a. Skor Data'!H667," ")</f>
        <v xml:space="preserve"> </v>
      </c>
      <c r="F669" s="58" t="str">
        <f>IF($C$6=1,(0.471*'3a. Skor Data'!J667)+(0.681*'3a. Skor Data'!L667)+(1*'3a. Skor Data'!N667)+(0.278*'3a. Skor Data'!T667)," ")</f>
        <v xml:space="preserve"> </v>
      </c>
      <c r="G669" s="58" t="str">
        <f t="shared" si="32"/>
        <v xml:space="preserve"> </v>
      </c>
      <c r="H669" s="58" t="str">
        <f t="shared" si="33"/>
        <v xml:space="preserve"> </v>
      </c>
      <c r="I669" s="77" t="str">
        <f t="shared" si="34"/>
        <v xml:space="preserve"> </v>
      </c>
      <c r="L669" s="51" t="str">
        <f>IF(AND($G669&gt;0,$I669&gt;0.0000001,$C$6=1,$I$5&gt;0),$A669," ")</f>
        <v xml:space="preserve"> </v>
      </c>
      <c r="M669" s="51" t="str">
        <f>IF(AND($G669,$I669&gt;0.0000001,$C$6=1,$I$5&gt;0),"…………..."," ")</f>
        <v xml:space="preserve"> </v>
      </c>
    </row>
    <row r="670" spans="1:13" x14ac:dyDescent="0.2">
      <c r="A670" s="71">
        <v>661</v>
      </c>
      <c r="B670" s="39" t="str">
        <f>IF($C$6=1,'3. Input Data'!B676," ")</f>
        <v xml:space="preserve"> </v>
      </c>
      <c r="C670" s="39" t="str">
        <f>IF($C$6=1,'3. Input Data'!C676," ")</f>
        <v xml:space="preserve"> </v>
      </c>
      <c r="D670" s="58" t="str">
        <f>IF($C$6=1,'3a. Skor Data'!D668," ")</f>
        <v xml:space="preserve"> </v>
      </c>
      <c r="E670" s="58" t="str">
        <f>IF($C$6=1,(0.702*'3a. Skor Data'!F668)+'3a. Skor Data'!H668," ")</f>
        <v xml:space="preserve"> </v>
      </c>
      <c r="F670" s="58" t="str">
        <f>IF($C$6=1,(0.471*'3a. Skor Data'!J668)+(0.681*'3a. Skor Data'!L668)+(1*'3a. Skor Data'!N668)+(0.278*'3a. Skor Data'!T668)," ")</f>
        <v xml:space="preserve"> </v>
      </c>
      <c r="G670" s="58" t="str">
        <f t="shared" si="32"/>
        <v xml:space="preserve"> </v>
      </c>
      <c r="H670" s="58" t="str">
        <f t="shared" si="33"/>
        <v xml:space="preserve"> </v>
      </c>
      <c r="I670" s="77" t="str">
        <f t="shared" si="34"/>
        <v xml:space="preserve"> </v>
      </c>
      <c r="J670" s="51" t="str">
        <f>IF(AND($G670&gt;0,$I670&gt;0.0000001,$C$6=1,$I$5&gt;0),$A670," ")</f>
        <v xml:space="preserve"> </v>
      </c>
      <c r="K670" s="51" t="str">
        <f>IF(AND($G670,$I670&gt;0.0000001,$C$6=1,$I$5&gt;0),"…………..."," ")</f>
        <v xml:space="preserve"> </v>
      </c>
    </row>
    <row r="671" spans="1:13" x14ac:dyDescent="0.2">
      <c r="A671" s="71">
        <v>662</v>
      </c>
      <c r="B671" s="39" t="str">
        <f>IF($C$6=1,'3. Input Data'!B677," ")</f>
        <v xml:space="preserve"> </v>
      </c>
      <c r="C671" s="39" t="str">
        <f>IF($C$6=1,'3. Input Data'!C677," ")</f>
        <v xml:space="preserve"> </v>
      </c>
      <c r="D671" s="58" t="str">
        <f>IF($C$6=1,'3a. Skor Data'!D669," ")</f>
        <v xml:space="preserve"> </v>
      </c>
      <c r="E671" s="58" t="str">
        <f>IF($C$6=1,(0.702*'3a. Skor Data'!F669)+'3a. Skor Data'!H669," ")</f>
        <v xml:space="preserve"> </v>
      </c>
      <c r="F671" s="58" t="str">
        <f>IF($C$6=1,(0.471*'3a. Skor Data'!J669)+(0.681*'3a. Skor Data'!L669)+(1*'3a. Skor Data'!N669)+(0.278*'3a. Skor Data'!T669)," ")</f>
        <v xml:space="preserve"> </v>
      </c>
      <c r="G671" s="58" t="str">
        <f t="shared" si="32"/>
        <v xml:space="preserve"> </v>
      </c>
      <c r="H671" s="58" t="str">
        <f t="shared" si="33"/>
        <v xml:space="preserve"> </v>
      </c>
      <c r="I671" s="77" t="str">
        <f t="shared" si="34"/>
        <v xml:space="preserve"> </v>
      </c>
      <c r="L671" s="51" t="str">
        <f>IF(AND($G671&gt;0,$I671&gt;0.0000001,$C$6=1,$I$5&gt;0),$A671," ")</f>
        <v xml:space="preserve"> </v>
      </c>
      <c r="M671" s="51" t="str">
        <f>IF(AND($G671,$I671&gt;0.0000001,$C$6=1,$I$5&gt;0),"…………..."," ")</f>
        <v xml:space="preserve"> </v>
      </c>
    </row>
    <row r="672" spans="1:13" x14ac:dyDescent="0.2">
      <c r="A672" s="71">
        <v>663</v>
      </c>
      <c r="B672" s="39" t="str">
        <f>IF($C$6=1,'3. Input Data'!B678," ")</f>
        <v xml:space="preserve"> </v>
      </c>
      <c r="C672" s="39" t="str">
        <f>IF($C$6=1,'3. Input Data'!C678," ")</f>
        <v xml:space="preserve"> </v>
      </c>
      <c r="D672" s="58" t="str">
        <f>IF($C$6=1,'3a. Skor Data'!D670," ")</f>
        <v xml:space="preserve"> </v>
      </c>
      <c r="E672" s="58" t="str">
        <f>IF($C$6=1,(0.702*'3a. Skor Data'!F670)+'3a. Skor Data'!H670," ")</f>
        <v xml:space="preserve"> </v>
      </c>
      <c r="F672" s="58" t="str">
        <f>IF($C$6=1,(0.471*'3a. Skor Data'!J670)+(0.681*'3a. Skor Data'!L670)+(1*'3a. Skor Data'!N670)+(0.278*'3a. Skor Data'!T670)," ")</f>
        <v xml:space="preserve"> </v>
      </c>
      <c r="G672" s="58" t="str">
        <f t="shared" si="32"/>
        <v xml:space="preserve"> </v>
      </c>
      <c r="H672" s="58" t="str">
        <f t="shared" si="33"/>
        <v xml:space="preserve"> </v>
      </c>
      <c r="I672" s="77" t="str">
        <f t="shared" si="34"/>
        <v xml:space="preserve"> </v>
      </c>
      <c r="J672" s="51" t="str">
        <f>IF(AND($G672&gt;0,$I672&gt;0.0000001,$C$6=1,$I$5&gt;0),$A672," ")</f>
        <v xml:space="preserve"> </v>
      </c>
      <c r="K672" s="51" t="str">
        <f>IF(AND($G672,$I672&gt;0.0000001,$C$6=1,$I$5&gt;0),"…………..."," ")</f>
        <v xml:space="preserve"> </v>
      </c>
    </row>
    <row r="673" spans="1:13" x14ac:dyDescent="0.2">
      <c r="A673" s="71">
        <v>664</v>
      </c>
      <c r="B673" s="39" t="str">
        <f>IF($C$6=1,'3. Input Data'!B679," ")</f>
        <v xml:space="preserve"> </v>
      </c>
      <c r="C673" s="39" t="str">
        <f>IF($C$6=1,'3. Input Data'!C679," ")</f>
        <v xml:space="preserve"> </v>
      </c>
      <c r="D673" s="58" t="str">
        <f>IF($C$6=1,'3a. Skor Data'!D671," ")</f>
        <v xml:space="preserve"> </v>
      </c>
      <c r="E673" s="58" t="str">
        <f>IF($C$6=1,(0.702*'3a. Skor Data'!F671)+'3a. Skor Data'!H671," ")</f>
        <v xml:space="preserve"> </v>
      </c>
      <c r="F673" s="58" t="str">
        <f>IF($C$6=1,(0.471*'3a. Skor Data'!J671)+(0.681*'3a. Skor Data'!L671)+(1*'3a. Skor Data'!N671)+(0.278*'3a. Skor Data'!T671)," ")</f>
        <v xml:space="preserve"> </v>
      </c>
      <c r="G673" s="58" t="str">
        <f t="shared" si="32"/>
        <v xml:space="preserve"> </v>
      </c>
      <c r="H673" s="58" t="str">
        <f t="shared" si="33"/>
        <v xml:space="preserve"> </v>
      </c>
      <c r="I673" s="77" t="str">
        <f t="shared" si="34"/>
        <v xml:space="preserve"> </v>
      </c>
      <c r="L673" s="51" t="str">
        <f>IF(AND($G673&gt;0,$I673&gt;0.0000001,$C$6=1,$I$5&gt;0),$A673," ")</f>
        <v xml:space="preserve"> </v>
      </c>
      <c r="M673" s="51" t="str">
        <f>IF(AND($G673,$I673&gt;0.0000001,$C$6=1,$I$5&gt;0),"…………..."," ")</f>
        <v xml:space="preserve"> </v>
      </c>
    </row>
    <row r="674" spans="1:13" x14ac:dyDescent="0.2">
      <c r="A674" s="71">
        <v>665</v>
      </c>
      <c r="B674" s="39" t="str">
        <f>IF($C$6=1,'3. Input Data'!B680," ")</f>
        <v xml:space="preserve"> </v>
      </c>
      <c r="C674" s="39" t="str">
        <f>IF($C$6=1,'3. Input Data'!C680," ")</f>
        <v xml:space="preserve"> </v>
      </c>
      <c r="D674" s="58" t="str">
        <f>IF($C$6=1,'3a. Skor Data'!D672," ")</f>
        <v xml:space="preserve"> </v>
      </c>
      <c r="E674" s="58" t="str">
        <f>IF($C$6=1,(0.702*'3a. Skor Data'!F672)+'3a. Skor Data'!H672," ")</f>
        <v xml:space="preserve"> </v>
      </c>
      <c r="F674" s="58" t="str">
        <f>IF($C$6=1,(0.471*'3a. Skor Data'!J672)+(0.681*'3a. Skor Data'!L672)+(1*'3a. Skor Data'!N672)+(0.278*'3a. Skor Data'!T672)," ")</f>
        <v xml:space="preserve"> </v>
      </c>
      <c r="G674" s="58" t="str">
        <f t="shared" si="32"/>
        <v xml:space="preserve"> </v>
      </c>
      <c r="H674" s="58" t="str">
        <f t="shared" si="33"/>
        <v xml:space="preserve"> </v>
      </c>
      <c r="I674" s="77" t="str">
        <f t="shared" si="34"/>
        <v xml:space="preserve"> </v>
      </c>
      <c r="J674" s="51" t="str">
        <f>IF(AND($G674&gt;0,$I674&gt;0.0000001,$C$6=1,$I$5&gt;0),$A674," ")</f>
        <v xml:space="preserve"> </v>
      </c>
      <c r="K674" s="51" t="str">
        <f>IF(AND($G674,$I674&gt;0.0000001,$C$6=1,$I$5&gt;0),"…………..."," ")</f>
        <v xml:space="preserve"> </v>
      </c>
    </row>
    <row r="675" spans="1:13" x14ac:dyDescent="0.2">
      <c r="A675" s="71">
        <v>666</v>
      </c>
      <c r="B675" s="39" t="str">
        <f>IF($C$6=1,'3. Input Data'!B681," ")</f>
        <v xml:space="preserve"> </v>
      </c>
      <c r="C675" s="39" t="str">
        <f>IF($C$6=1,'3. Input Data'!C681," ")</f>
        <v xml:space="preserve"> </v>
      </c>
      <c r="D675" s="58" t="str">
        <f>IF($C$6=1,'3a. Skor Data'!D673," ")</f>
        <v xml:space="preserve"> </v>
      </c>
      <c r="E675" s="58" t="str">
        <f>IF($C$6=1,(0.702*'3a. Skor Data'!F673)+'3a. Skor Data'!H673," ")</f>
        <v xml:space="preserve"> </v>
      </c>
      <c r="F675" s="58" t="str">
        <f>IF($C$6=1,(0.471*'3a. Skor Data'!J673)+(0.681*'3a. Skor Data'!L673)+(1*'3a. Skor Data'!N673)+(0.278*'3a. Skor Data'!T673)," ")</f>
        <v xml:space="preserve"> </v>
      </c>
      <c r="G675" s="58" t="str">
        <f t="shared" si="32"/>
        <v xml:space="preserve"> </v>
      </c>
      <c r="H675" s="58" t="str">
        <f t="shared" si="33"/>
        <v xml:space="preserve"> </v>
      </c>
      <c r="I675" s="77" t="str">
        <f t="shared" si="34"/>
        <v xml:space="preserve"> </v>
      </c>
      <c r="L675" s="51" t="str">
        <f>IF(AND($G675&gt;0,$I675&gt;0.0000001,$C$6=1,$I$5&gt;0),$A675," ")</f>
        <v xml:space="preserve"> </v>
      </c>
      <c r="M675" s="51" t="str">
        <f>IF(AND($G675,$I675&gt;0.0000001,$C$6=1,$I$5&gt;0),"…………..."," ")</f>
        <v xml:space="preserve"> </v>
      </c>
    </row>
    <row r="676" spans="1:13" x14ac:dyDescent="0.2">
      <c r="A676" s="71">
        <v>667</v>
      </c>
      <c r="B676" s="39" t="str">
        <f>IF($C$6=1,'3. Input Data'!B682," ")</f>
        <v xml:space="preserve"> </v>
      </c>
      <c r="C676" s="39" t="str">
        <f>IF($C$6=1,'3. Input Data'!C682," ")</f>
        <v xml:space="preserve"> </v>
      </c>
      <c r="D676" s="58" t="str">
        <f>IF($C$6=1,'3a. Skor Data'!D674," ")</f>
        <v xml:space="preserve"> </v>
      </c>
      <c r="E676" s="58" t="str">
        <f>IF($C$6=1,(0.702*'3a. Skor Data'!F674)+'3a. Skor Data'!H674," ")</f>
        <v xml:space="preserve"> </v>
      </c>
      <c r="F676" s="58" t="str">
        <f>IF($C$6=1,(0.471*'3a. Skor Data'!J674)+(0.681*'3a. Skor Data'!L674)+(1*'3a. Skor Data'!N674)+(0.278*'3a. Skor Data'!T674)," ")</f>
        <v xml:space="preserve"> </v>
      </c>
      <c r="G676" s="58" t="str">
        <f t="shared" si="32"/>
        <v xml:space="preserve"> </v>
      </c>
      <c r="H676" s="58" t="str">
        <f t="shared" si="33"/>
        <v xml:space="preserve"> </v>
      </c>
      <c r="I676" s="77" t="str">
        <f t="shared" si="34"/>
        <v xml:space="preserve"> </v>
      </c>
      <c r="J676" s="51" t="str">
        <f>IF(AND($G676&gt;0,$I676&gt;0.0000001,$C$6=1,$I$5&gt;0),$A676," ")</f>
        <v xml:space="preserve"> </v>
      </c>
      <c r="K676" s="51" t="str">
        <f>IF(AND($G676,$I676&gt;0.0000001,$C$6=1,$I$5&gt;0),"…………..."," ")</f>
        <v xml:space="preserve"> </v>
      </c>
    </row>
    <row r="677" spans="1:13" x14ac:dyDescent="0.2">
      <c r="A677" s="71">
        <v>668</v>
      </c>
      <c r="B677" s="39" t="str">
        <f>IF($C$6=1,'3. Input Data'!B683," ")</f>
        <v xml:space="preserve"> </v>
      </c>
      <c r="C677" s="39" t="str">
        <f>IF($C$6=1,'3. Input Data'!C683," ")</f>
        <v xml:space="preserve"> </v>
      </c>
      <c r="D677" s="58" t="str">
        <f>IF($C$6=1,'3a. Skor Data'!D675," ")</f>
        <v xml:space="preserve"> </v>
      </c>
      <c r="E677" s="58" t="str">
        <f>IF($C$6=1,(0.702*'3a. Skor Data'!F675)+'3a. Skor Data'!H675," ")</f>
        <v xml:space="preserve"> </v>
      </c>
      <c r="F677" s="58" t="str">
        <f>IF($C$6=1,(0.471*'3a. Skor Data'!J675)+(0.681*'3a. Skor Data'!L675)+(1*'3a. Skor Data'!N675)+(0.278*'3a. Skor Data'!T675)," ")</f>
        <v xml:space="preserve"> </v>
      </c>
      <c r="G677" s="58" t="str">
        <f t="shared" si="32"/>
        <v xml:space="preserve"> </v>
      </c>
      <c r="H677" s="58" t="str">
        <f t="shared" si="33"/>
        <v xml:space="preserve"> </v>
      </c>
      <c r="I677" s="77" t="str">
        <f t="shared" si="34"/>
        <v xml:space="preserve"> </v>
      </c>
      <c r="L677" s="51" t="str">
        <f>IF(AND($G677&gt;0,$I677&gt;0.0000001,$C$6=1,$I$5&gt;0),$A677," ")</f>
        <v xml:space="preserve"> </v>
      </c>
      <c r="M677" s="51" t="str">
        <f>IF(AND($G677,$I677&gt;0.0000001,$C$6=1,$I$5&gt;0),"…………..."," ")</f>
        <v xml:space="preserve"> </v>
      </c>
    </row>
    <row r="678" spans="1:13" x14ac:dyDescent="0.2">
      <c r="A678" s="71">
        <v>669</v>
      </c>
      <c r="B678" s="39" t="str">
        <f>IF($C$6=1,'3. Input Data'!B684," ")</f>
        <v xml:space="preserve"> </v>
      </c>
      <c r="C678" s="39" t="str">
        <f>IF($C$6=1,'3. Input Data'!C684," ")</f>
        <v xml:space="preserve"> </v>
      </c>
      <c r="D678" s="58" t="str">
        <f>IF($C$6=1,'3a. Skor Data'!D676," ")</f>
        <v xml:space="preserve"> </v>
      </c>
      <c r="E678" s="58" t="str">
        <f>IF($C$6=1,(0.702*'3a. Skor Data'!F676)+'3a. Skor Data'!H676," ")</f>
        <v xml:space="preserve"> </v>
      </c>
      <c r="F678" s="58" t="str">
        <f>IF($C$6=1,(0.471*'3a. Skor Data'!J676)+(0.681*'3a. Skor Data'!L676)+(1*'3a. Skor Data'!N676)+(0.278*'3a. Skor Data'!T676)," ")</f>
        <v xml:space="preserve"> </v>
      </c>
      <c r="G678" s="58" t="str">
        <f t="shared" si="32"/>
        <v xml:space="preserve"> </v>
      </c>
      <c r="H678" s="58" t="str">
        <f t="shared" si="33"/>
        <v xml:space="preserve"> </v>
      </c>
      <c r="I678" s="77" t="str">
        <f t="shared" si="34"/>
        <v xml:space="preserve"> </v>
      </c>
      <c r="J678" s="51" t="str">
        <f>IF(AND($G678&gt;0,$I678&gt;0.0000001,$C$6=1,$I$5&gt;0),$A678," ")</f>
        <v xml:space="preserve"> </v>
      </c>
      <c r="K678" s="51" t="str">
        <f>IF(AND($G678,$I678&gt;0.0000001,$C$6=1,$I$5&gt;0),"…………..."," ")</f>
        <v xml:space="preserve"> </v>
      </c>
    </row>
    <row r="679" spans="1:13" x14ac:dyDescent="0.2">
      <c r="A679" s="71">
        <v>670</v>
      </c>
      <c r="B679" s="39" t="str">
        <f>IF($C$6=1,'3. Input Data'!B685," ")</f>
        <v xml:space="preserve"> </v>
      </c>
      <c r="C679" s="39" t="str">
        <f>IF($C$6=1,'3. Input Data'!C685," ")</f>
        <v xml:space="preserve"> </v>
      </c>
      <c r="D679" s="58" t="str">
        <f>IF($C$6=1,'3a. Skor Data'!D677," ")</f>
        <v xml:space="preserve"> </v>
      </c>
      <c r="E679" s="58" t="str">
        <f>IF($C$6=1,(0.702*'3a. Skor Data'!F677)+'3a. Skor Data'!H677," ")</f>
        <v xml:space="preserve"> </v>
      </c>
      <c r="F679" s="58" t="str">
        <f>IF($C$6=1,(0.471*'3a. Skor Data'!J677)+(0.681*'3a. Skor Data'!L677)+(1*'3a. Skor Data'!N677)+(0.278*'3a. Skor Data'!T677)," ")</f>
        <v xml:space="preserve"> </v>
      </c>
      <c r="G679" s="58" t="str">
        <f t="shared" si="32"/>
        <v xml:space="preserve"> </v>
      </c>
      <c r="H679" s="58" t="str">
        <f t="shared" si="33"/>
        <v xml:space="preserve"> </v>
      </c>
      <c r="I679" s="77" t="str">
        <f t="shared" si="34"/>
        <v xml:space="preserve"> </v>
      </c>
      <c r="L679" s="51" t="str">
        <f>IF(AND($G679&gt;0,$I679&gt;0.0000001,$C$6=1,$I$5&gt;0),$A679," ")</f>
        <v xml:space="preserve"> </v>
      </c>
      <c r="M679" s="51" t="str">
        <f>IF(AND($G679,$I679&gt;0.0000001,$C$6=1,$I$5&gt;0),"…………..."," ")</f>
        <v xml:space="preserve"> </v>
      </c>
    </row>
    <row r="680" spans="1:13" x14ac:dyDescent="0.2">
      <c r="A680" s="71">
        <v>671</v>
      </c>
      <c r="B680" s="39" t="str">
        <f>IF($C$6=1,'3. Input Data'!B686," ")</f>
        <v xml:space="preserve"> </v>
      </c>
      <c r="C680" s="39" t="str">
        <f>IF($C$6=1,'3. Input Data'!C686," ")</f>
        <v xml:space="preserve"> </v>
      </c>
      <c r="D680" s="58" t="str">
        <f>IF($C$6=1,'3a. Skor Data'!D678," ")</f>
        <v xml:space="preserve"> </v>
      </c>
      <c r="E680" s="58" t="str">
        <f>IF($C$6=1,(0.702*'3a. Skor Data'!F678)+'3a. Skor Data'!H678," ")</f>
        <v xml:space="preserve"> </v>
      </c>
      <c r="F680" s="58" t="str">
        <f>IF($C$6=1,(0.471*'3a. Skor Data'!J678)+(0.681*'3a. Skor Data'!L678)+(1*'3a. Skor Data'!N678)+(0.278*'3a. Skor Data'!T678)," ")</f>
        <v xml:space="preserve"> </v>
      </c>
      <c r="G680" s="58" t="str">
        <f t="shared" si="32"/>
        <v xml:space="preserve"> </v>
      </c>
      <c r="H680" s="58" t="str">
        <f t="shared" si="33"/>
        <v xml:space="preserve"> </v>
      </c>
      <c r="I680" s="77" t="str">
        <f t="shared" si="34"/>
        <v xml:space="preserve"> </v>
      </c>
      <c r="J680" s="51" t="str">
        <f>IF(AND($G680&gt;0,$I680&gt;0.0000001,$C$6=1,$I$5&gt;0),$A680," ")</f>
        <v xml:space="preserve"> </v>
      </c>
      <c r="K680" s="51" t="str">
        <f>IF(AND($G680,$I680&gt;0.0000001,$C$6=1,$I$5&gt;0),"…………..."," ")</f>
        <v xml:space="preserve"> </v>
      </c>
    </row>
    <row r="681" spans="1:13" x14ac:dyDescent="0.2">
      <c r="A681" s="71">
        <v>672</v>
      </c>
      <c r="B681" s="39" t="str">
        <f>IF($C$6=1,'3. Input Data'!B687," ")</f>
        <v xml:space="preserve"> </v>
      </c>
      <c r="C681" s="39" t="str">
        <f>IF($C$6=1,'3. Input Data'!C687," ")</f>
        <v xml:space="preserve"> </v>
      </c>
      <c r="D681" s="58" t="str">
        <f>IF($C$6=1,'3a. Skor Data'!D679," ")</f>
        <v xml:space="preserve"> </v>
      </c>
      <c r="E681" s="58" t="str">
        <f>IF($C$6=1,(0.702*'3a. Skor Data'!F679)+'3a. Skor Data'!H679," ")</f>
        <v xml:space="preserve"> </v>
      </c>
      <c r="F681" s="58" t="str">
        <f>IF($C$6=1,(0.471*'3a. Skor Data'!J679)+(0.681*'3a. Skor Data'!L679)+(1*'3a. Skor Data'!N679)+(0.278*'3a. Skor Data'!T679)," ")</f>
        <v xml:space="preserve"> </v>
      </c>
      <c r="G681" s="58" t="str">
        <f t="shared" si="32"/>
        <v xml:space="preserve"> </v>
      </c>
      <c r="H681" s="58" t="str">
        <f t="shared" si="33"/>
        <v xml:space="preserve"> </v>
      </c>
      <c r="I681" s="77" t="str">
        <f t="shared" si="34"/>
        <v xml:space="preserve"> </v>
      </c>
      <c r="L681" s="51" t="str">
        <f>IF(AND($G681&gt;0,$I681&gt;0.0000001,$C$6=1,$I$5&gt;0),$A681," ")</f>
        <v xml:space="preserve"> </v>
      </c>
      <c r="M681" s="51" t="str">
        <f>IF(AND($G681,$I681&gt;0.0000001,$C$6=1,$I$5&gt;0),"…………..."," ")</f>
        <v xml:space="preserve"> </v>
      </c>
    </row>
    <row r="682" spans="1:13" x14ac:dyDescent="0.2">
      <c r="A682" s="71">
        <v>673</v>
      </c>
      <c r="B682" s="39" t="str">
        <f>IF($C$6=1,'3. Input Data'!B688," ")</f>
        <v xml:space="preserve"> </v>
      </c>
      <c r="C682" s="39" t="str">
        <f>IF($C$6=1,'3. Input Data'!C688," ")</f>
        <v xml:space="preserve"> </v>
      </c>
      <c r="D682" s="58" t="str">
        <f>IF($C$6=1,'3a. Skor Data'!D680," ")</f>
        <v xml:space="preserve"> </v>
      </c>
      <c r="E682" s="58" t="str">
        <f>IF($C$6=1,(0.702*'3a. Skor Data'!F680)+'3a. Skor Data'!H680," ")</f>
        <v xml:space="preserve"> </v>
      </c>
      <c r="F682" s="58" t="str">
        <f>IF($C$6=1,(0.471*'3a. Skor Data'!J680)+(0.681*'3a. Skor Data'!L680)+(1*'3a. Skor Data'!N680)+(0.278*'3a. Skor Data'!T680)," ")</f>
        <v xml:space="preserve"> </v>
      </c>
      <c r="G682" s="58" t="str">
        <f t="shared" si="32"/>
        <v xml:space="preserve"> </v>
      </c>
      <c r="H682" s="58" t="str">
        <f t="shared" si="33"/>
        <v xml:space="preserve"> </v>
      </c>
      <c r="I682" s="77" t="str">
        <f t="shared" si="34"/>
        <v xml:space="preserve"> </v>
      </c>
      <c r="J682" s="51" t="str">
        <f>IF(AND($G682&gt;0,$I682&gt;0.0000001,$C$6=1,$I$5&gt;0),$A682," ")</f>
        <v xml:space="preserve"> </v>
      </c>
      <c r="K682" s="51" t="str">
        <f>IF(AND($G682,$I682&gt;0.0000001,$C$6=1,$I$5&gt;0),"…………..."," ")</f>
        <v xml:space="preserve"> </v>
      </c>
    </row>
    <row r="683" spans="1:13" x14ac:dyDescent="0.2">
      <c r="A683" s="71">
        <v>674</v>
      </c>
      <c r="B683" s="39" t="str">
        <f>IF($C$6=1,'3. Input Data'!B689," ")</f>
        <v xml:space="preserve"> </v>
      </c>
      <c r="C683" s="39" t="str">
        <f>IF($C$6=1,'3. Input Data'!C689," ")</f>
        <v xml:space="preserve"> </v>
      </c>
      <c r="D683" s="58" t="str">
        <f>IF($C$6=1,'3a. Skor Data'!D681," ")</f>
        <v xml:space="preserve"> </v>
      </c>
      <c r="E683" s="58" t="str">
        <f>IF($C$6=1,(0.702*'3a. Skor Data'!F681)+'3a. Skor Data'!H681," ")</f>
        <v xml:space="preserve"> </v>
      </c>
      <c r="F683" s="58" t="str">
        <f>IF($C$6=1,(0.471*'3a. Skor Data'!J681)+(0.681*'3a. Skor Data'!L681)+(1*'3a. Skor Data'!N681)+(0.278*'3a. Skor Data'!T681)," ")</f>
        <v xml:space="preserve"> </v>
      </c>
      <c r="G683" s="58" t="str">
        <f t="shared" si="32"/>
        <v xml:space="preserve"> </v>
      </c>
      <c r="H683" s="58" t="str">
        <f t="shared" si="33"/>
        <v xml:space="preserve"> </v>
      </c>
      <c r="I683" s="77" t="str">
        <f t="shared" si="34"/>
        <v xml:space="preserve"> </v>
      </c>
      <c r="L683" s="51" t="str">
        <f>IF(AND($G683&gt;0,$I683&gt;0.0000001,$C$6=1,$I$5&gt;0),$A683," ")</f>
        <v xml:space="preserve"> </v>
      </c>
      <c r="M683" s="51" t="str">
        <f>IF(AND($G683,$I683&gt;0.0000001,$C$6=1,$I$5&gt;0),"…………..."," ")</f>
        <v xml:space="preserve"> </v>
      </c>
    </row>
    <row r="684" spans="1:13" x14ac:dyDescent="0.2">
      <c r="A684" s="71">
        <v>675</v>
      </c>
      <c r="B684" s="39" t="str">
        <f>IF($C$6=1,'3. Input Data'!B690," ")</f>
        <v xml:space="preserve"> </v>
      </c>
      <c r="C684" s="39" t="str">
        <f>IF($C$6=1,'3. Input Data'!C690," ")</f>
        <v xml:space="preserve"> </v>
      </c>
      <c r="D684" s="58" t="str">
        <f>IF($C$6=1,'3a. Skor Data'!D682," ")</f>
        <v xml:space="preserve"> </v>
      </c>
      <c r="E684" s="58" t="str">
        <f>IF($C$6=1,(0.702*'3a. Skor Data'!F682)+'3a. Skor Data'!H682," ")</f>
        <v xml:space="preserve"> </v>
      </c>
      <c r="F684" s="58" t="str">
        <f>IF($C$6=1,(0.471*'3a. Skor Data'!J682)+(0.681*'3a. Skor Data'!L682)+(1*'3a. Skor Data'!N682)+(0.278*'3a. Skor Data'!T682)," ")</f>
        <v xml:space="preserve"> </v>
      </c>
      <c r="G684" s="58" t="str">
        <f t="shared" si="32"/>
        <v xml:space="preserve"> </v>
      </c>
      <c r="H684" s="58" t="str">
        <f t="shared" si="33"/>
        <v xml:space="preserve"> </v>
      </c>
      <c r="I684" s="77" t="str">
        <f t="shared" si="34"/>
        <v xml:space="preserve"> </v>
      </c>
      <c r="J684" s="51" t="str">
        <f>IF(AND($G684&gt;0,$I684&gt;0.0000001,$C$6=1,$I$5&gt;0),$A684," ")</f>
        <v xml:space="preserve"> </v>
      </c>
      <c r="K684" s="51" t="str">
        <f>IF(AND($G684,$I684&gt;0.0000001,$C$6=1,$I$5&gt;0),"…………..."," ")</f>
        <v xml:space="preserve"> </v>
      </c>
    </row>
    <row r="685" spans="1:13" x14ac:dyDescent="0.2">
      <c r="A685" s="71">
        <v>676</v>
      </c>
      <c r="B685" s="39" t="str">
        <f>IF($C$6=1,'3. Input Data'!B691," ")</f>
        <v xml:space="preserve"> </v>
      </c>
      <c r="C685" s="39" t="str">
        <f>IF($C$6=1,'3. Input Data'!C691," ")</f>
        <v xml:space="preserve"> </v>
      </c>
      <c r="D685" s="58" t="str">
        <f>IF($C$6=1,'3a. Skor Data'!D683," ")</f>
        <v xml:space="preserve"> </v>
      </c>
      <c r="E685" s="58" t="str">
        <f>IF($C$6=1,(0.702*'3a. Skor Data'!F683)+'3a. Skor Data'!H683," ")</f>
        <v xml:space="preserve"> </v>
      </c>
      <c r="F685" s="58" t="str">
        <f>IF($C$6=1,(0.471*'3a. Skor Data'!J683)+(0.681*'3a. Skor Data'!L683)+(1*'3a. Skor Data'!N683)+(0.278*'3a. Skor Data'!T683)," ")</f>
        <v xml:space="preserve"> </v>
      </c>
      <c r="G685" s="58" t="str">
        <f t="shared" si="32"/>
        <v xml:space="preserve"> </v>
      </c>
      <c r="H685" s="58" t="str">
        <f t="shared" si="33"/>
        <v xml:space="preserve"> </v>
      </c>
      <c r="I685" s="77" t="str">
        <f t="shared" si="34"/>
        <v xml:space="preserve"> </v>
      </c>
      <c r="L685" s="51" t="str">
        <f>IF(AND($G685&gt;0,$I685&gt;0.0000001,$C$6=1,$I$5&gt;0),$A685," ")</f>
        <v xml:space="preserve"> </v>
      </c>
      <c r="M685" s="51" t="str">
        <f>IF(AND($G685,$I685&gt;0.0000001,$C$6=1,$I$5&gt;0),"…………..."," ")</f>
        <v xml:space="preserve"> </v>
      </c>
    </row>
    <row r="686" spans="1:13" x14ac:dyDescent="0.2">
      <c r="A686" s="71">
        <v>677</v>
      </c>
      <c r="B686" s="39" t="str">
        <f>IF($C$6=1,'3. Input Data'!B692," ")</f>
        <v xml:space="preserve"> </v>
      </c>
      <c r="C686" s="39" t="str">
        <f>IF($C$6=1,'3. Input Data'!C692," ")</f>
        <v xml:space="preserve"> </v>
      </c>
      <c r="D686" s="58" t="str">
        <f>IF($C$6=1,'3a. Skor Data'!D684," ")</f>
        <v xml:space="preserve"> </v>
      </c>
      <c r="E686" s="58" t="str">
        <f>IF($C$6=1,(0.702*'3a. Skor Data'!F684)+'3a. Skor Data'!H684," ")</f>
        <v xml:space="preserve"> </v>
      </c>
      <c r="F686" s="58" t="str">
        <f>IF($C$6=1,(0.471*'3a. Skor Data'!J684)+(0.681*'3a. Skor Data'!L684)+(1*'3a. Skor Data'!N684)+(0.278*'3a. Skor Data'!T684)," ")</f>
        <v xml:space="preserve"> </v>
      </c>
      <c r="G686" s="58" t="str">
        <f t="shared" si="32"/>
        <v xml:space="preserve"> </v>
      </c>
      <c r="H686" s="58" t="str">
        <f t="shared" si="33"/>
        <v xml:space="preserve"> </v>
      </c>
      <c r="I686" s="77" t="str">
        <f t="shared" si="34"/>
        <v xml:space="preserve"> </v>
      </c>
      <c r="J686" s="51" t="str">
        <f>IF(AND($G686&gt;0,$I686&gt;0.0000001,$C$6=1,$I$5&gt;0),$A686," ")</f>
        <v xml:space="preserve"> </v>
      </c>
      <c r="K686" s="51" t="str">
        <f>IF(AND($G686,$I686&gt;0.0000001,$C$6=1,$I$5&gt;0),"…………..."," ")</f>
        <v xml:space="preserve"> </v>
      </c>
    </row>
    <row r="687" spans="1:13" x14ac:dyDescent="0.2">
      <c r="A687" s="71">
        <v>678</v>
      </c>
      <c r="B687" s="39" t="str">
        <f>IF($C$6=1,'3. Input Data'!B693," ")</f>
        <v xml:space="preserve"> </v>
      </c>
      <c r="C687" s="39" t="str">
        <f>IF($C$6=1,'3. Input Data'!C693," ")</f>
        <v xml:space="preserve"> </v>
      </c>
      <c r="D687" s="58" t="str">
        <f>IF($C$6=1,'3a. Skor Data'!D685," ")</f>
        <v xml:space="preserve"> </v>
      </c>
      <c r="E687" s="58" t="str">
        <f>IF($C$6=1,(0.702*'3a. Skor Data'!F685)+'3a. Skor Data'!H685," ")</f>
        <v xml:space="preserve"> </v>
      </c>
      <c r="F687" s="58" t="str">
        <f>IF($C$6=1,(0.471*'3a. Skor Data'!J685)+(0.681*'3a. Skor Data'!L685)+(1*'3a. Skor Data'!N685)+(0.278*'3a. Skor Data'!T685)," ")</f>
        <v xml:space="preserve"> </v>
      </c>
      <c r="G687" s="58" t="str">
        <f t="shared" si="32"/>
        <v xml:space="preserve"> </v>
      </c>
      <c r="H687" s="58" t="str">
        <f t="shared" si="33"/>
        <v xml:space="preserve"> </v>
      </c>
      <c r="I687" s="77" t="str">
        <f t="shared" si="34"/>
        <v xml:space="preserve"> </v>
      </c>
      <c r="L687" s="51" t="str">
        <f>IF(AND($G687&gt;0,$I687&gt;0.0000001,$C$6=1,$I$5&gt;0),$A687," ")</f>
        <v xml:space="preserve"> </v>
      </c>
      <c r="M687" s="51" t="str">
        <f>IF(AND($G687,$I687&gt;0.0000001,$C$6=1,$I$5&gt;0),"…………..."," ")</f>
        <v xml:space="preserve"> </v>
      </c>
    </row>
    <row r="688" spans="1:13" x14ac:dyDescent="0.2">
      <c r="A688" s="71">
        <v>679</v>
      </c>
      <c r="B688" s="39" t="str">
        <f>IF($C$6=1,'3. Input Data'!B694," ")</f>
        <v xml:space="preserve"> </v>
      </c>
      <c r="C688" s="39" t="str">
        <f>IF($C$6=1,'3. Input Data'!C694," ")</f>
        <v xml:space="preserve"> </v>
      </c>
      <c r="D688" s="58" t="str">
        <f>IF($C$6=1,'3a. Skor Data'!D686," ")</f>
        <v xml:space="preserve"> </v>
      </c>
      <c r="E688" s="58" t="str">
        <f>IF($C$6=1,(0.702*'3a. Skor Data'!F686)+'3a. Skor Data'!H686," ")</f>
        <v xml:space="preserve"> </v>
      </c>
      <c r="F688" s="58" t="str">
        <f>IF($C$6=1,(0.471*'3a. Skor Data'!J686)+(0.681*'3a. Skor Data'!L686)+(1*'3a. Skor Data'!N686)+(0.278*'3a. Skor Data'!T686)," ")</f>
        <v xml:space="preserve"> </v>
      </c>
      <c r="G688" s="58" t="str">
        <f t="shared" si="32"/>
        <v xml:space="preserve"> </v>
      </c>
      <c r="H688" s="58" t="str">
        <f t="shared" si="33"/>
        <v xml:space="preserve"> </v>
      </c>
      <c r="I688" s="77" t="str">
        <f t="shared" si="34"/>
        <v xml:space="preserve"> </v>
      </c>
      <c r="J688" s="51" t="str">
        <f>IF(AND($G688&gt;0,$I688&gt;0.0000001,$C$6=1,$I$5&gt;0),$A688," ")</f>
        <v xml:space="preserve"> </v>
      </c>
      <c r="K688" s="51" t="str">
        <f>IF(AND($G688,$I688&gt;0.0000001,$C$6=1,$I$5&gt;0),"…………..."," ")</f>
        <v xml:space="preserve"> </v>
      </c>
    </row>
    <row r="689" spans="1:13" x14ac:dyDescent="0.2">
      <c r="A689" s="71">
        <v>680</v>
      </c>
      <c r="B689" s="39" t="str">
        <f>IF($C$6=1,'3. Input Data'!B695," ")</f>
        <v xml:space="preserve"> </v>
      </c>
      <c r="C689" s="39" t="str">
        <f>IF($C$6=1,'3. Input Data'!C695," ")</f>
        <v xml:space="preserve"> </v>
      </c>
      <c r="D689" s="58" t="str">
        <f>IF($C$6=1,'3a. Skor Data'!D687," ")</f>
        <v xml:space="preserve"> </v>
      </c>
      <c r="E689" s="58" t="str">
        <f>IF($C$6=1,(0.702*'3a. Skor Data'!F687)+'3a. Skor Data'!H687," ")</f>
        <v xml:space="preserve"> </v>
      </c>
      <c r="F689" s="58" t="str">
        <f>IF($C$6=1,(0.471*'3a. Skor Data'!J687)+(0.681*'3a. Skor Data'!L687)+(1*'3a. Skor Data'!N687)+(0.278*'3a. Skor Data'!T687)," ")</f>
        <v xml:space="preserve"> </v>
      </c>
      <c r="G689" s="58" t="str">
        <f t="shared" si="32"/>
        <v xml:space="preserve"> </v>
      </c>
      <c r="H689" s="58" t="str">
        <f t="shared" si="33"/>
        <v xml:space="preserve"> </v>
      </c>
      <c r="I689" s="77" t="str">
        <f t="shared" si="34"/>
        <v xml:space="preserve"> </v>
      </c>
      <c r="L689" s="51" t="str">
        <f>IF(AND($G689&gt;0,$I689&gt;0.0000001,$C$6=1,$I$5&gt;0),$A689," ")</f>
        <v xml:space="preserve"> </v>
      </c>
      <c r="M689" s="51" t="str">
        <f>IF(AND($G689,$I689&gt;0.0000001,$C$6=1,$I$5&gt;0),"…………..."," ")</f>
        <v xml:space="preserve"> </v>
      </c>
    </row>
    <row r="690" spans="1:13" x14ac:dyDescent="0.2">
      <c r="A690" s="71">
        <v>681</v>
      </c>
      <c r="B690" s="39" t="str">
        <f>IF($C$6=1,'3. Input Data'!B696," ")</f>
        <v xml:space="preserve"> </v>
      </c>
      <c r="C690" s="39" t="str">
        <f>IF($C$6=1,'3. Input Data'!C696," ")</f>
        <v xml:space="preserve"> </v>
      </c>
      <c r="D690" s="58" t="str">
        <f>IF($C$6=1,'3a. Skor Data'!D688," ")</f>
        <v xml:space="preserve"> </v>
      </c>
      <c r="E690" s="58" t="str">
        <f>IF($C$6=1,(0.702*'3a. Skor Data'!F688)+'3a. Skor Data'!H688," ")</f>
        <v xml:space="preserve"> </v>
      </c>
      <c r="F690" s="58" t="str">
        <f>IF($C$6=1,(0.471*'3a. Skor Data'!J688)+(0.681*'3a. Skor Data'!L688)+(1*'3a. Skor Data'!N688)+(0.278*'3a. Skor Data'!T688)," ")</f>
        <v xml:space="preserve"> </v>
      </c>
      <c r="G690" s="58" t="str">
        <f t="shared" si="32"/>
        <v xml:space="preserve"> </v>
      </c>
      <c r="H690" s="58" t="str">
        <f t="shared" si="33"/>
        <v xml:space="preserve"> </v>
      </c>
      <c r="I690" s="77" t="str">
        <f t="shared" si="34"/>
        <v xml:space="preserve"> </v>
      </c>
      <c r="J690" s="51" t="str">
        <f>IF(AND($G690&gt;0,$I690&gt;0.0000001,$C$6=1,$I$5&gt;0),$A690," ")</f>
        <v xml:space="preserve"> </v>
      </c>
      <c r="K690" s="51" t="str">
        <f>IF(AND($G690,$I690&gt;0.0000001,$C$6=1,$I$5&gt;0),"…………..."," ")</f>
        <v xml:space="preserve"> </v>
      </c>
    </row>
    <row r="691" spans="1:13" x14ac:dyDescent="0.2">
      <c r="A691" s="71">
        <v>682</v>
      </c>
      <c r="B691" s="39" t="str">
        <f>IF($C$6=1,'3. Input Data'!B697," ")</f>
        <v xml:space="preserve"> </v>
      </c>
      <c r="C691" s="39" t="str">
        <f>IF($C$6=1,'3. Input Data'!C697," ")</f>
        <v xml:space="preserve"> </v>
      </c>
      <c r="D691" s="58" t="str">
        <f>IF($C$6=1,'3a. Skor Data'!D689," ")</f>
        <v xml:space="preserve"> </v>
      </c>
      <c r="E691" s="58" t="str">
        <f>IF($C$6=1,(0.702*'3a. Skor Data'!F689)+'3a. Skor Data'!H689," ")</f>
        <v xml:space="preserve"> </v>
      </c>
      <c r="F691" s="58" t="str">
        <f>IF($C$6=1,(0.471*'3a. Skor Data'!J689)+(0.681*'3a. Skor Data'!L689)+(1*'3a. Skor Data'!N689)+(0.278*'3a. Skor Data'!T689)," ")</f>
        <v xml:space="preserve"> </v>
      </c>
      <c r="G691" s="58" t="str">
        <f t="shared" si="32"/>
        <v xml:space="preserve"> </v>
      </c>
      <c r="H691" s="58" t="str">
        <f t="shared" si="33"/>
        <v xml:space="preserve"> </v>
      </c>
      <c r="I691" s="77" t="str">
        <f t="shared" si="34"/>
        <v xml:space="preserve"> </v>
      </c>
      <c r="L691" s="51" t="str">
        <f>IF(AND($G691&gt;0,$I691&gt;0.0000001,$C$6=1,$I$5&gt;0),$A691," ")</f>
        <v xml:space="preserve"> </v>
      </c>
      <c r="M691" s="51" t="str">
        <f>IF(AND($G691,$I691&gt;0.0000001,$C$6=1,$I$5&gt;0),"…………..."," ")</f>
        <v xml:space="preserve"> </v>
      </c>
    </row>
    <row r="692" spans="1:13" x14ac:dyDescent="0.2">
      <c r="A692" s="71">
        <v>683</v>
      </c>
      <c r="B692" s="39" t="str">
        <f>IF($C$6=1,'3. Input Data'!B698," ")</f>
        <v xml:space="preserve"> </v>
      </c>
      <c r="C692" s="39" t="str">
        <f>IF($C$6=1,'3. Input Data'!C698," ")</f>
        <v xml:space="preserve"> </v>
      </c>
      <c r="D692" s="58" t="str">
        <f>IF($C$6=1,'3a. Skor Data'!D690," ")</f>
        <v xml:space="preserve"> </v>
      </c>
      <c r="E692" s="58" t="str">
        <f>IF($C$6=1,(0.702*'3a. Skor Data'!F690)+'3a. Skor Data'!H690," ")</f>
        <v xml:space="preserve"> </v>
      </c>
      <c r="F692" s="58" t="str">
        <f>IF($C$6=1,(0.471*'3a. Skor Data'!J690)+(0.681*'3a. Skor Data'!L690)+(1*'3a. Skor Data'!N690)+(0.278*'3a. Skor Data'!T690)," ")</f>
        <v xml:space="preserve"> </v>
      </c>
      <c r="G692" s="58" t="str">
        <f t="shared" si="32"/>
        <v xml:space="preserve"> </v>
      </c>
      <c r="H692" s="58" t="str">
        <f t="shared" si="33"/>
        <v xml:space="preserve"> </v>
      </c>
      <c r="I692" s="77" t="str">
        <f t="shared" si="34"/>
        <v xml:space="preserve"> </v>
      </c>
      <c r="J692" s="51" t="str">
        <f>IF(AND($G692&gt;0,$I692&gt;0.0000001,$C$6=1,$I$5&gt;0),$A692," ")</f>
        <v xml:space="preserve"> </v>
      </c>
      <c r="K692" s="51" t="str">
        <f>IF(AND($G692,$I692&gt;0.0000001,$C$6=1,$I$5&gt;0),"…………..."," ")</f>
        <v xml:space="preserve"> </v>
      </c>
    </row>
    <row r="693" spans="1:13" x14ac:dyDescent="0.2">
      <c r="A693" s="71">
        <v>684</v>
      </c>
      <c r="B693" s="39" t="str">
        <f>IF($C$6=1,'3. Input Data'!B699," ")</f>
        <v xml:space="preserve"> </v>
      </c>
      <c r="C693" s="39" t="str">
        <f>IF($C$6=1,'3. Input Data'!C699," ")</f>
        <v xml:space="preserve"> </v>
      </c>
      <c r="D693" s="58" t="str">
        <f>IF($C$6=1,'3a. Skor Data'!D691," ")</f>
        <v xml:space="preserve"> </v>
      </c>
      <c r="E693" s="58" t="str">
        <f>IF($C$6=1,(0.702*'3a. Skor Data'!F691)+'3a. Skor Data'!H691," ")</f>
        <v xml:space="preserve"> </v>
      </c>
      <c r="F693" s="58" t="str">
        <f>IF($C$6=1,(0.471*'3a. Skor Data'!J691)+(0.681*'3a. Skor Data'!L691)+(1*'3a. Skor Data'!N691)+(0.278*'3a. Skor Data'!T691)," ")</f>
        <v xml:space="preserve"> </v>
      </c>
      <c r="G693" s="58" t="str">
        <f t="shared" si="32"/>
        <v xml:space="preserve"> </v>
      </c>
      <c r="H693" s="58" t="str">
        <f t="shared" si="33"/>
        <v xml:space="preserve"> </v>
      </c>
      <c r="I693" s="77" t="str">
        <f t="shared" si="34"/>
        <v xml:space="preserve"> </v>
      </c>
      <c r="L693" s="51" t="str">
        <f>IF(AND($G693&gt;0,$I693&gt;0.0000001,$C$6=1,$I$5&gt;0),$A693," ")</f>
        <v xml:space="preserve"> </v>
      </c>
      <c r="M693" s="51" t="str">
        <f>IF(AND($G693,$I693&gt;0.0000001,$C$6=1,$I$5&gt;0),"…………..."," ")</f>
        <v xml:space="preserve"> </v>
      </c>
    </row>
    <row r="694" spans="1:13" x14ac:dyDescent="0.2">
      <c r="A694" s="71">
        <v>685</v>
      </c>
      <c r="B694" s="39" t="str">
        <f>IF($C$6=1,'3. Input Data'!B700," ")</f>
        <v xml:space="preserve"> </v>
      </c>
      <c r="C694" s="39" t="str">
        <f>IF($C$6=1,'3. Input Data'!C700," ")</f>
        <v xml:space="preserve"> </v>
      </c>
      <c r="D694" s="58" t="str">
        <f>IF($C$6=1,'3a. Skor Data'!D692," ")</f>
        <v xml:space="preserve"> </v>
      </c>
      <c r="E694" s="58" t="str">
        <f>IF($C$6=1,(0.702*'3a. Skor Data'!F692)+'3a. Skor Data'!H692," ")</f>
        <v xml:space="preserve"> </v>
      </c>
      <c r="F694" s="58" t="str">
        <f>IF($C$6=1,(0.471*'3a. Skor Data'!J692)+(0.681*'3a. Skor Data'!L692)+(1*'3a. Skor Data'!N692)+(0.278*'3a. Skor Data'!T692)," ")</f>
        <v xml:space="preserve"> </v>
      </c>
      <c r="G694" s="58" t="str">
        <f t="shared" si="32"/>
        <v xml:space="preserve"> </v>
      </c>
      <c r="H694" s="58" t="str">
        <f t="shared" si="33"/>
        <v xml:space="preserve"> </v>
      </c>
      <c r="I694" s="77" t="str">
        <f t="shared" si="34"/>
        <v xml:space="preserve"> </v>
      </c>
      <c r="J694" s="51" t="str">
        <f>IF(AND($G694&gt;0,$I694&gt;0.0000001,$C$6=1,$I$5&gt;0),$A694," ")</f>
        <v xml:space="preserve"> </v>
      </c>
      <c r="K694" s="51" t="str">
        <f>IF(AND($G694,$I694&gt;0.0000001,$C$6=1,$I$5&gt;0),"…………..."," ")</f>
        <v xml:space="preserve"> </v>
      </c>
    </row>
    <row r="695" spans="1:13" x14ac:dyDescent="0.2">
      <c r="A695" s="71">
        <v>686</v>
      </c>
      <c r="B695" s="39" t="str">
        <f>IF($C$6=1,'3. Input Data'!B701," ")</f>
        <v xml:space="preserve"> </v>
      </c>
      <c r="C695" s="39" t="str">
        <f>IF($C$6=1,'3. Input Data'!C701," ")</f>
        <v xml:space="preserve"> </v>
      </c>
      <c r="D695" s="58" t="str">
        <f>IF($C$6=1,'3a. Skor Data'!D693," ")</f>
        <v xml:space="preserve"> </v>
      </c>
      <c r="E695" s="58" t="str">
        <f>IF($C$6=1,(0.702*'3a. Skor Data'!F693)+'3a. Skor Data'!H693," ")</f>
        <v xml:space="preserve"> </v>
      </c>
      <c r="F695" s="58" t="str">
        <f>IF($C$6=1,(0.471*'3a. Skor Data'!J693)+(0.681*'3a. Skor Data'!L693)+(1*'3a. Skor Data'!N693)+(0.278*'3a. Skor Data'!T693)," ")</f>
        <v xml:space="preserve"> </v>
      </c>
      <c r="G695" s="58" t="str">
        <f t="shared" si="32"/>
        <v xml:space="preserve"> </v>
      </c>
      <c r="H695" s="58" t="str">
        <f t="shared" si="33"/>
        <v xml:space="preserve"> </v>
      </c>
      <c r="I695" s="77" t="str">
        <f t="shared" si="34"/>
        <v xml:space="preserve"> </v>
      </c>
      <c r="L695" s="51" t="str">
        <f>IF(AND($G695&gt;0,$I695&gt;0.0000001,$C$6=1,$I$5&gt;0),$A695," ")</f>
        <v xml:space="preserve"> </v>
      </c>
      <c r="M695" s="51" t="str">
        <f>IF(AND($G695,$I695&gt;0.0000001,$C$6=1,$I$5&gt;0),"…………..."," ")</f>
        <v xml:space="preserve"> </v>
      </c>
    </row>
    <row r="696" spans="1:13" x14ac:dyDescent="0.2">
      <c r="A696" s="71">
        <v>687</v>
      </c>
      <c r="B696" s="39" t="str">
        <f>IF($C$6=1,'3. Input Data'!B702," ")</f>
        <v xml:space="preserve"> </v>
      </c>
      <c r="C696" s="39" t="str">
        <f>IF($C$6=1,'3. Input Data'!C702," ")</f>
        <v xml:space="preserve"> </v>
      </c>
      <c r="D696" s="58" t="str">
        <f>IF($C$6=1,'3a. Skor Data'!D694," ")</f>
        <v xml:space="preserve"> </v>
      </c>
      <c r="E696" s="58" t="str">
        <f>IF($C$6=1,(0.702*'3a. Skor Data'!F694)+'3a. Skor Data'!H694," ")</f>
        <v xml:space="preserve"> </v>
      </c>
      <c r="F696" s="58" t="str">
        <f>IF($C$6=1,(0.471*'3a. Skor Data'!J694)+(0.681*'3a. Skor Data'!L694)+(1*'3a. Skor Data'!N694)+(0.278*'3a. Skor Data'!T694)," ")</f>
        <v xml:space="preserve"> </v>
      </c>
      <c r="G696" s="58" t="str">
        <f t="shared" si="32"/>
        <v xml:space="preserve"> </v>
      </c>
      <c r="H696" s="58" t="str">
        <f t="shared" si="33"/>
        <v xml:space="preserve"> </v>
      </c>
      <c r="I696" s="77" t="str">
        <f t="shared" si="34"/>
        <v xml:space="preserve"> </v>
      </c>
      <c r="J696" s="51" t="str">
        <f>IF(AND($G696&gt;0,$I696&gt;0.0000001,$C$6=1,$I$5&gt;0),$A696," ")</f>
        <v xml:space="preserve"> </v>
      </c>
      <c r="K696" s="51" t="str">
        <f>IF(AND($G696,$I696&gt;0.0000001,$C$6=1,$I$5&gt;0),"…………..."," ")</f>
        <v xml:space="preserve"> </v>
      </c>
    </row>
    <row r="697" spans="1:13" x14ac:dyDescent="0.2">
      <c r="A697" s="71">
        <v>688</v>
      </c>
      <c r="B697" s="39" t="str">
        <f>IF($C$6=1,'3. Input Data'!B703," ")</f>
        <v xml:space="preserve"> </v>
      </c>
      <c r="C697" s="39" t="str">
        <f>IF($C$6=1,'3. Input Data'!C703," ")</f>
        <v xml:space="preserve"> </v>
      </c>
      <c r="D697" s="58" t="str">
        <f>IF($C$6=1,'3a. Skor Data'!D695," ")</f>
        <v xml:space="preserve"> </v>
      </c>
      <c r="E697" s="58" t="str">
        <f>IF($C$6=1,(0.702*'3a. Skor Data'!F695)+'3a. Skor Data'!H695," ")</f>
        <v xml:space="preserve"> </v>
      </c>
      <c r="F697" s="58" t="str">
        <f>IF($C$6=1,(0.471*'3a. Skor Data'!J695)+(0.681*'3a. Skor Data'!L695)+(1*'3a. Skor Data'!N695)+(0.278*'3a. Skor Data'!T695)," ")</f>
        <v xml:space="preserve"> </v>
      </c>
      <c r="G697" s="58" t="str">
        <f t="shared" si="32"/>
        <v xml:space="preserve"> </v>
      </c>
      <c r="H697" s="58" t="str">
        <f t="shared" si="33"/>
        <v xml:space="preserve"> </v>
      </c>
      <c r="I697" s="77" t="str">
        <f t="shared" si="34"/>
        <v xml:space="preserve"> </v>
      </c>
      <c r="L697" s="51" t="str">
        <f>IF(AND($G697&gt;0,$I697&gt;0.0000001,$C$6=1,$I$5&gt;0),$A697," ")</f>
        <v xml:space="preserve"> </v>
      </c>
      <c r="M697" s="51" t="str">
        <f>IF(AND($G697,$I697&gt;0.0000001,$C$6=1,$I$5&gt;0),"…………..."," ")</f>
        <v xml:space="preserve"> </v>
      </c>
    </row>
    <row r="698" spans="1:13" x14ac:dyDescent="0.2">
      <c r="A698" s="71">
        <v>689</v>
      </c>
      <c r="B698" s="39" t="str">
        <f>IF($C$6=1,'3. Input Data'!B704," ")</f>
        <v xml:space="preserve"> </v>
      </c>
      <c r="C698" s="39" t="str">
        <f>IF($C$6=1,'3. Input Data'!C704," ")</f>
        <v xml:space="preserve"> </v>
      </c>
      <c r="D698" s="58" t="str">
        <f>IF($C$6=1,'3a. Skor Data'!D696," ")</f>
        <v xml:space="preserve"> </v>
      </c>
      <c r="E698" s="58" t="str">
        <f>IF($C$6=1,(0.702*'3a. Skor Data'!F696)+'3a. Skor Data'!H696," ")</f>
        <v xml:space="preserve"> </v>
      </c>
      <c r="F698" s="58" t="str">
        <f>IF($C$6=1,(0.471*'3a. Skor Data'!J696)+(0.681*'3a. Skor Data'!L696)+(1*'3a. Skor Data'!N696)+(0.278*'3a. Skor Data'!T696)," ")</f>
        <v xml:space="preserve"> </v>
      </c>
      <c r="G698" s="58" t="str">
        <f t="shared" si="32"/>
        <v xml:space="preserve"> </v>
      </c>
      <c r="H698" s="58" t="str">
        <f t="shared" si="33"/>
        <v xml:space="preserve"> </v>
      </c>
      <c r="I698" s="77" t="str">
        <f t="shared" si="34"/>
        <v xml:space="preserve"> </v>
      </c>
      <c r="J698" s="51" t="str">
        <f>IF(AND($G698&gt;0,$I698&gt;0.0000001,$C$6=1,$I$5&gt;0),$A698," ")</f>
        <v xml:space="preserve"> </v>
      </c>
      <c r="K698" s="51" t="str">
        <f>IF(AND($G698,$I698&gt;0.0000001,$C$6=1,$I$5&gt;0),"…………..."," ")</f>
        <v xml:space="preserve"> </v>
      </c>
    </row>
    <row r="699" spans="1:13" x14ac:dyDescent="0.2">
      <c r="A699" s="71">
        <v>690</v>
      </c>
      <c r="B699" s="39" t="str">
        <f>IF($C$6=1,'3. Input Data'!B705," ")</f>
        <v xml:space="preserve"> </v>
      </c>
      <c r="C699" s="39" t="str">
        <f>IF($C$6=1,'3. Input Data'!C705," ")</f>
        <v xml:space="preserve"> </v>
      </c>
      <c r="D699" s="58" t="str">
        <f>IF($C$6=1,'3a. Skor Data'!D697," ")</f>
        <v xml:space="preserve"> </v>
      </c>
      <c r="E699" s="58" t="str">
        <f>IF($C$6=1,(0.702*'3a. Skor Data'!F697)+'3a. Skor Data'!H697," ")</f>
        <v xml:space="preserve"> </v>
      </c>
      <c r="F699" s="58" t="str">
        <f>IF($C$6=1,(0.471*'3a. Skor Data'!J697)+(0.681*'3a. Skor Data'!L697)+(1*'3a. Skor Data'!N697)+(0.278*'3a. Skor Data'!T697)," ")</f>
        <v xml:space="preserve"> </v>
      </c>
      <c r="G699" s="58" t="str">
        <f t="shared" si="32"/>
        <v xml:space="preserve"> </v>
      </c>
      <c r="H699" s="58" t="str">
        <f t="shared" si="33"/>
        <v xml:space="preserve"> </v>
      </c>
      <c r="I699" s="77" t="str">
        <f t="shared" si="34"/>
        <v xml:space="preserve"> </v>
      </c>
      <c r="L699" s="51" t="str">
        <f>IF(AND($G699&gt;0,$I699&gt;0.0000001,$C$6=1,$I$5&gt;0),$A699," ")</f>
        <v xml:space="preserve"> </v>
      </c>
      <c r="M699" s="51" t="str">
        <f>IF(AND($G699,$I699&gt;0.0000001,$C$6=1,$I$5&gt;0),"…………..."," ")</f>
        <v xml:space="preserve"> </v>
      </c>
    </row>
    <row r="700" spans="1:13" x14ac:dyDescent="0.2">
      <c r="A700" s="71">
        <v>691</v>
      </c>
      <c r="B700" s="39" t="str">
        <f>IF($C$6=1,'3. Input Data'!B706," ")</f>
        <v xml:space="preserve"> </v>
      </c>
      <c r="C700" s="39" t="str">
        <f>IF($C$6=1,'3. Input Data'!C706," ")</f>
        <v xml:space="preserve"> </v>
      </c>
      <c r="D700" s="58" t="str">
        <f>IF($C$6=1,'3a. Skor Data'!D698," ")</f>
        <v xml:space="preserve"> </v>
      </c>
      <c r="E700" s="58" t="str">
        <f>IF($C$6=1,(0.702*'3a. Skor Data'!F698)+'3a. Skor Data'!H698," ")</f>
        <v xml:space="preserve"> </v>
      </c>
      <c r="F700" s="58" t="str">
        <f>IF($C$6=1,(0.471*'3a. Skor Data'!J698)+(0.681*'3a. Skor Data'!L698)+(1*'3a. Skor Data'!N698)+(0.278*'3a. Skor Data'!T698)," ")</f>
        <v xml:space="preserve"> </v>
      </c>
      <c r="G700" s="58" t="str">
        <f t="shared" si="32"/>
        <v xml:space="preserve"> </v>
      </c>
      <c r="H700" s="58" t="str">
        <f t="shared" si="33"/>
        <v xml:space="preserve"> </v>
      </c>
      <c r="I700" s="77" t="str">
        <f t="shared" si="34"/>
        <v xml:space="preserve"> </v>
      </c>
      <c r="J700" s="51" t="str">
        <f>IF(AND($G700&gt;0,$I700&gt;0.0000001,$C$6=1,$I$5&gt;0),$A700," ")</f>
        <v xml:space="preserve"> </v>
      </c>
      <c r="K700" s="51" t="str">
        <f>IF(AND($G700,$I700&gt;0.0000001,$C$6=1,$I$5&gt;0),"…………..."," ")</f>
        <v xml:space="preserve"> </v>
      </c>
    </row>
    <row r="701" spans="1:13" x14ac:dyDescent="0.2">
      <c r="A701" s="71">
        <v>692</v>
      </c>
      <c r="B701" s="39" t="str">
        <f>IF($C$6=1,'3. Input Data'!B707," ")</f>
        <v xml:space="preserve"> </v>
      </c>
      <c r="C701" s="39" t="str">
        <f>IF($C$6=1,'3. Input Data'!C707," ")</f>
        <v xml:space="preserve"> </v>
      </c>
      <c r="D701" s="58" t="str">
        <f>IF($C$6=1,'3a. Skor Data'!D699," ")</f>
        <v xml:space="preserve"> </v>
      </c>
      <c r="E701" s="58" t="str">
        <f>IF($C$6=1,(0.702*'3a. Skor Data'!F699)+'3a. Skor Data'!H699," ")</f>
        <v xml:space="preserve"> </v>
      </c>
      <c r="F701" s="58" t="str">
        <f>IF($C$6=1,(0.471*'3a. Skor Data'!J699)+(0.681*'3a. Skor Data'!L699)+(1*'3a. Skor Data'!N699)+(0.278*'3a. Skor Data'!T699)," ")</f>
        <v xml:space="preserve"> </v>
      </c>
      <c r="G701" s="58" t="str">
        <f t="shared" si="32"/>
        <v xml:space="preserve"> </v>
      </c>
      <c r="H701" s="58" t="str">
        <f t="shared" si="33"/>
        <v xml:space="preserve"> </v>
      </c>
      <c r="I701" s="77" t="str">
        <f t="shared" si="34"/>
        <v xml:space="preserve"> </v>
      </c>
      <c r="L701" s="51" t="str">
        <f>IF(AND($G701&gt;0,$I701&gt;0.0000001,$C$6=1,$I$5&gt;0),$A701," ")</f>
        <v xml:space="preserve"> </v>
      </c>
      <c r="M701" s="51" t="str">
        <f>IF(AND($G701,$I701&gt;0.0000001,$C$6=1,$I$5&gt;0),"…………..."," ")</f>
        <v xml:space="preserve"> </v>
      </c>
    </row>
    <row r="702" spans="1:13" x14ac:dyDescent="0.2">
      <c r="A702" s="71">
        <v>693</v>
      </c>
      <c r="B702" s="39" t="str">
        <f>IF($C$6=1,'3. Input Data'!B708," ")</f>
        <v xml:space="preserve"> </v>
      </c>
      <c r="C702" s="39" t="str">
        <f>IF($C$6=1,'3. Input Data'!C708," ")</f>
        <v xml:space="preserve"> </v>
      </c>
      <c r="D702" s="58" t="str">
        <f>IF($C$6=1,'3a. Skor Data'!D700," ")</f>
        <v xml:space="preserve"> </v>
      </c>
      <c r="E702" s="58" t="str">
        <f>IF($C$6=1,(0.702*'3a. Skor Data'!F700)+'3a. Skor Data'!H700," ")</f>
        <v xml:space="preserve"> </v>
      </c>
      <c r="F702" s="58" t="str">
        <f>IF($C$6=1,(0.471*'3a. Skor Data'!J700)+(0.681*'3a. Skor Data'!L700)+(1*'3a. Skor Data'!N700)+(0.278*'3a. Skor Data'!T700)," ")</f>
        <v xml:space="preserve"> </v>
      </c>
      <c r="G702" s="58" t="str">
        <f t="shared" si="32"/>
        <v xml:space="preserve"> </v>
      </c>
      <c r="H702" s="58" t="str">
        <f t="shared" si="33"/>
        <v xml:space="preserve"> </v>
      </c>
      <c r="I702" s="77" t="str">
        <f t="shared" si="34"/>
        <v xml:space="preserve"> </v>
      </c>
      <c r="J702" s="51" t="str">
        <f>IF(AND($G702&gt;0,$I702&gt;0.0000001,$C$6=1,$I$5&gt;0),$A702," ")</f>
        <v xml:space="preserve"> </v>
      </c>
      <c r="K702" s="51" t="str">
        <f>IF(AND($G702,$I702&gt;0.0000001,$C$6=1,$I$5&gt;0),"…………..."," ")</f>
        <v xml:space="preserve"> </v>
      </c>
    </row>
    <row r="703" spans="1:13" x14ac:dyDescent="0.2">
      <c r="A703" s="71">
        <v>694</v>
      </c>
      <c r="B703" s="39" t="str">
        <f>IF($C$6=1,'3. Input Data'!B709," ")</f>
        <v xml:space="preserve"> </v>
      </c>
      <c r="C703" s="39" t="str">
        <f>IF($C$6=1,'3. Input Data'!C709," ")</f>
        <v xml:space="preserve"> </v>
      </c>
      <c r="D703" s="58" t="str">
        <f>IF($C$6=1,'3a. Skor Data'!D701," ")</f>
        <v xml:space="preserve"> </v>
      </c>
      <c r="E703" s="58" t="str">
        <f>IF($C$6=1,(0.702*'3a. Skor Data'!F701)+'3a. Skor Data'!H701," ")</f>
        <v xml:space="preserve"> </v>
      </c>
      <c r="F703" s="58" t="str">
        <f>IF($C$6=1,(0.471*'3a. Skor Data'!J701)+(0.681*'3a. Skor Data'!L701)+(1*'3a. Skor Data'!N701)+(0.278*'3a. Skor Data'!T701)," ")</f>
        <v xml:space="preserve"> </v>
      </c>
      <c r="G703" s="58" t="str">
        <f t="shared" si="32"/>
        <v xml:space="preserve"> </v>
      </c>
      <c r="H703" s="58" t="str">
        <f t="shared" si="33"/>
        <v xml:space="preserve"> </v>
      </c>
      <c r="I703" s="77" t="str">
        <f t="shared" si="34"/>
        <v xml:space="preserve"> </v>
      </c>
      <c r="L703" s="51" t="str">
        <f>IF(AND($G703&gt;0,$I703&gt;0.0000001,$C$6=1,$I$5&gt;0),$A703," ")</f>
        <v xml:space="preserve"> </v>
      </c>
      <c r="M703" s="51" t="str">
        <f>IF(AND($G703,$I703&gt;0.0000001,$C$6=1,$I$5&gt;0),"…………..."," ")</f>
        <v xml:space="preserve"> </v>
      </c>
    </row>
    <row r="704" spans="1:13" x14ac:dyDescent="0.2">
      <c r="A704" s="71">
        <v>695</v>
      </c>
      <c r="B704" s="39" t="str">
        <f>IF($C$6=1,'3. Input Data'!B710," ")</f>
        <v xml:space="preserve"> </v>
      </c>
      <c r="C704" s="39" t="str">
        <f>IF($C$6=1,'3. Input Data'!C710," ")</f>
        <v xml:space="preserve"> </v>
      </c>
      <c r="D704" s="58" t="str">
        <f>IF($C$6=1,'3a. Skor Data'!D702," ")</f>
        <v xml:space="preserve"> </v>
      </c>
      <c r="E704" s="58" t="str">
        <f>IF($C$6=1,(0.702*'3a. Skor Data'!F702)+'3a. Skor Data'!H702," ")</f>
        <v xml:space="preserve"> </v>
      </c>
      <c r="F704" s="58" t="str">
        <f>IF($C$6=1,(0.471*'3a. Skor Data'!J702)+(0.681*'3a. Skor Data'!L702)+(1*'3a. Skor Data'!N702)+(0.278*'3a. Skor Data'!T702)," ")</f>
        <v xml:space="preserve"> </v>
      </c>
      <c r="G704" s="58" t="str">
        <f t="shared" si="32"/>
        <v xml:space="preserve"> </v>
      </c>
      <c r="H704" s="58" t="str">
        <f t="shared" si="33"/>
        <v xml:space="preserve"> </v>
      </c>
      <c r="I704" s="77" t="str">
        <f t="shared" si="34"/>
        <v xml:space="preserve"> </v>
      </c>
      <c r="J704" s="51" t="str">
        <f>IF(AND($G704&gt;0,$I704&gt;0.0000001,$C$6=1,$I$5&gt;0),$A704," ")</f>
        <v xml:space="preserve"> </v>
      </c>
      <c r="K704" s="51" t="str">
        <f>IF(AND($G704,$I704&gt;0.0000001,$C$6=1,$I$5&gt;0),"…………..."," ")</f>
        <v xml:space="preserve"> </v>
      </c>
    </row>
    <row r="705" spans="1:13" x14ac:dyDescent="0.2">
      <c r="A705" s="71">
        <v>696</v>
      </c>
      <c r="B705" s="39" t="str">
        <f>IF($C$6=1,'3. Input Data'!B711," ")</f>
        <v xml:space="preserve"> </v>
      </c>
      <c r="C705" s="39" t="str">
        <f>IF($C$6=1,'3. Input Data'!C711," ")</f>
        <v xml:space="preserve"> </v>
      </c>
      <c r="D705" s="58" t="str">
        <f>IF($C$6=1,'3a. Skor Data'!D703," ")</f>
        <v xml:space="preserve"> </v>
      </c>
      <c r="E705" s="58" t="str">
        <f>IF($C$6=1,(0.702*'3a. Skor Data'!F703)+'3a. Skor Data'!H703," ")</f>
        <v xml:space="preserve"> </v>
      </c>
      <c r="F705" s="58" t="str">
        <f>IF($C$6=1,(0.471*'3a. Skor Data'!J703)+(0.681*'3a. Skor Data'!L703)+(1*'3a. Skor Data'!N703)+(0.278*'3a. Skor Data'!T703)," ")</f>
        <v xml:space="preserve"> </v>
      </c>
      <c r="G705" s="58" t="str">
        <f t="shared" si="32"/>
        <v xml:space="preserve"> </v>
      </c>
      <c r="H705" s="58" t="str">
        <f t="shared" si="33"/>
        <v xml:space="preserve"> </v>
      </c>
      <c r="I705" s="77" t="str">
        <f t="shared" si="34"/>
        <v xml:space="preserve"> </v>
      </c>
      <c r="L705" s="51" t="str">
        <f>IF(AND($G705&gt;0,$I705&gt;0.0000001,$C$6=1,$I$5&gt;0),$A705," ")</f>
        <v xml:space="preserve"> </v>
      </c>
      <c r="M705" s="51" t="str">
        <f>IF(AND($G705,$I705&gt;0.0000001,$C$6=1,$I$5&gt;0),"…………..."," ")</f>
        <v xml:space="preserve"> </v>
      </c>
    </row>
    <row r="706" spans="1:13" x14ac:dyDescent="0.2">
      <c r="A706" s="71">
        <v>697</v>
      </c>
      <c r="B706" s="39" t="str">
        <f>IF($C$6=1,'3. Input Data'!B712," ")</f>
        <v xml:space="preserve"> </v>
      </c>
      <c r="C706" s="39" t="str">
        <f>IF($C$6=1,'3. Input Data'!C712," ")</f>
        <v xml:space="preserve"> </v>
      </c>
      <c r="D706" s="58" t="str">
        <f>IF($C$6=1,'3a. Skor Data'!D704," ")</f>
        <v xml:space="preserve"> </v>
      </c>
      <c r="E706" s="58" t="str">
        <f>IF($C$6=1,(0.702*'3a. Skor Data'!F704)+'3a. Skor Data'!H704," ")</f>
        <v xml:space="preserve"> </v>
      </c>
      <c r="F706" s="58" t="str">
        <f>IF($C$6=1,(0.471*'3a. Skor Data'!J704)+(0.681*'3a. Skor Data'!L704)+(1*'3a. Skor Data'!N704)+(0.278*'3a. Skor Data'!T704)," ")</f>
        <v xml:space="preserve"> </v>
      </c>
      <c r="G706" s="58" t="str">
        <f t="shared" si="32"/>
        <v xml:space="preserve"> </v>
      </c>
      <c r="H706" s="58" t="str">
        <f t="shared" si="33"/>
        <v xml:space="preserve"> </v>
      </c>
      <c r="I706" s="77" t="str">
        <f t="shared" si="34"/>
        <v xml:space="preserve"> </v>
      </c>
      <c r="J706" s="51" t="str">
        <f>IF(AND($G706&gt;0,$I706&gt;0.0000001,$C$6=1,$I$5&gt;0),$A706," ")</f>
        <v xml:space="preserve"> </v>
      </c>
      <c r="K706" s="51" t="str">
        <f>IF(AND($G706,$I706&gt;0.0000001,$C$6=1,$I$5&gt;0),"…………..."," ")</f>
        <v xml:space="preserve"> </v>
      </c>
    </row>
    <row r="707" spans="1:13" x14ac:dyDescent="0.2">
      <c r="A707" s="71">
        <v>698</v>
      </c>
      <c r="B707" s="39" t="str">
        <f>IF($C$6=1,'3. Input Data'!B713," ")</f>
        <v xml:space="preserve"> </v>
      </c>
      <c r="C707" s="39" t="str">
        <f>IF($C$6=1,'3. Input Data'!C713," ")</f>
        <v xml:space="preserve"> </v>
      </c>
      <c r="D707" s="58" t="str">
        <f>IF($C$6=1,'3a. Skor Data'!D705," ")</f>
        <v xml:space="preserve"> </v>
      </c>
      <c r="E707" s="58" t="str">
        <f>IF($C$6=1,(0.702*'3a. Skor Data'!F705)+'3a. Skor Data'!H705," ")</f>
        <v xml:space="preserve"> </v>
      </c>
      <c r="F707" s="58" t="str">
        <f>IF($C$6=1,(0.471*'3a. Skor Data'!J705)+(0.681*'3a. Skor Data'!L705)+(1*'3a. Skor Data'!N705)+(0.278*'3a. Skor Data'!T705)," ")</f>
        <v xml:space="preserve"> </v>
      </c>
      <c r="G707" s="58" t="str">
        <f t="shared" si="32"/>
        <v xml:space="preserve"> </v>
      </c>
      <c r="H707" s="58" t="str">
        <f t="shared" si="33"/>
        <v xml:space="preserve"> </v>
      </c>
      <c r="I707" s="77" t="str">
        <f t="shared" si="34"/>
        <v xml:space="preserve"> </v>
      </c>
      <c r="L707" s="51" t="str">
        <f>IF(AND($G707&gt;0,$I707&gt;0.0000001,$C$6=1,$I$5&gt;0),$A707," ")</f>
        <v xml:space="preserve"> </v>
      </c>
      <c r="M707" s="51" t="str">
        <f>IF(AND($G707,$I707&gt;0.0000001,$C$6=1,$I$5&gt;0),"…………..."," ")</f>
        <v xml:space="preserve"> </v>
      </c>
    </row>
    <row r="708" spans="1:13" x14ac:dyDescent="0.2">
      <c r="A708" s="71">
        <v>699</v>
      </c>
      <c r="B708" s="39" t="str">
        <f>IF($C$6=1,'3. Input Data'!B714," ")</f>
        <v xml:space="preserve"> </v>
      </c>
      <c r="C708" s="39" t="str">
        <f>IF($C$6=1,'3. Input Data'!C714," ")</f>
        <v xml:space="preserve"> </v>
      </c>
      <c r="D708" s="58" t="str">
        <f>IF($C$6=1,'3a. Skor Data'!D706," ")</f>
        <v xml:space="preserve"> </v>
      </c>
      <c r="E708" s="58" t="str">
        <f>IF($C$6=1,(0.702*'3a. Skor Data'!F706)+'3a. Skor Data'!H706," ")</f>
        <v xml:space="preserve"> </v>
      </c>
      <c r="F708" s="58" t="str">
        <f>IF($C$6=1,(0.471*'3a. Skor Data'!J706)+(0.681*'3a. Skor Data'!L706)+(1*'3a. Skor Data'!N706)+(0.278*'3a. Skor Data'!T706)," ")</f>
        <v xml:space="preserve"> </v>
      </c>
      <c r="G708" s="58" t="str">
        <f t="shared" si="32"/>
        <v xml:space="preserve"> </v>
      </c>
      <c r="H708" s="58" t="str">
        <f t="shared" si="33"/>
        <v xml:space="preserve"> </v>
      </c>
      <c r="I708" s="77" t="str">
        <f t="shared" si="34"/>
        <v xml:space="preserve"> </v>
      </c>
      <c r="J708" s="51" t="str">
        <f>IF(AND($G708&gt;0,$I708&gt;0.0000001,$C$6=1,$I$5&gt;0),$A708," ")</f>
        <v xml:space="preserve"> </v>
      </c>
      <c r="K708" s="51" t="str">
        <f>IF(AND($G708,$I708&gt;0.0000001,$C$6=1,$I$5&gt;0),"…………..."," ")</f>
        <v xml:space="preserve"> </v>
      </c>
    </row>
    <row r="709" spans="1:13" x14ac:dyDescent="0.2">
      <c r="A709" s="71">
        <v>700</v>
      </c>
      <c r="B709" s="39" t="str">
        <f>IF($C$6=1,'3. Input Data'!B715," ")</f>
        <v xml:space="preserve"> </v>
      </c>
      <c r="C709" s="39" t="str">
        <f>IF($C$6=1,'3. Input Data'!C715," ")</f>
        <v xml:space="preserve"> </v>
      </c>
      <c r="D709" s="58" t="str">
        <f>IF($C$6=1,'3a. Skor Data'!D707," ")</f>
        <v xml:space="preserve"> </v>
      </c>
      <c r="E709" s="58" t="str">
        <f>IF($C$6=1,(0.702*'3a. Skor Data'!F707)+'3a. Skor Data'!H707," ")</f>
        <v xml:space="preserve"> </v>
      </c>
      <c r="F709" s="58" t="str">
        <f>IF($C$6=1,(0.471*'3a. Skor Data'!J707)+(0.681*'3a. Skor Data'!L707)+(1*'3a. Skor Data'!N707)+(0.278*'3a. Skor Data'!T707)," ")</f>
        <v xml:space="preserve"> </v>
      </c>
      <c r="G709" s="58" t="str">
        <f t="shared" si="32"/>
        <v xml:space="preserve"> </v>
      </c>
      <c r="H709" s="58" t="str">
        <f t="shared" si="33"/>
        <v xml:space="preserve"> </v>
      </c>
      <c r="I709" s="77" t="str">
        <f t="shared" si="34"/>
        <v xml:space="preserve"> </v>
      </c>
      <c r="L709" s="51" t="str">
        <f>IF(AND($G709&gt;0,$I709&gt;0.0000001,$C$6=1,$I$5&gt;0),$A709," ")</f>
        <v xml:space="preserve"> </v>
      </c>
      <c r="M709" s="51" t="str">
        <f>IF(AND($G709,$I709&gt;0.0000001,$C$6=1,$I$5&gt;0),"…………..."," ")</f>
        <v xml:space="preserve"> </v>
      </c>
    </row>
    <row r="710" spans="1:13" x14ac:dyDescent="0.2">
      <c r="A710" s="71">
        <v>701</v>
      </c>
      <c r="B710" s="39" t="str">
        <f>IF($C$6=1,'3. Input Data'!B716," ")</f>
        <v xml:space="preserve"> </v>
      </c>
      <c r="C710" s="39" t="str">
        <f>IF($C$6=1,'3. Input Data'!C716," ")</f>
        <v xml:space="preserve"> </v>
      </c>
      <c r="D710" s="58" t="str">
        <f>IF($C$6=1,'3a. Skor Data'!D708," ")</f>
        <v xml:space="preserve"> </v>
      </c>
      <c r="E710" s="58" t="str">
        <f>IF($C$6=1,(0.702*'3a. Skor Data'!F708)+'3a. Skor Data'!H708," ")</f>
        <v xml:space="preserve"> </v>
      </c>
      <c r="F710" s="58" t="str">
        <f>IF($C$6=1,(0.471*'3a. Skor Data'!J708)+(0.681*'3a. Skor Data'!L708)+(1*'3a. Skor Data'!N708)+(0.278*'3a. Skor Data'!T708)," ")</f>
        <v xml:space="preserve"> </v>
      </c>
      <c r="G710" s="58" t="str">
        <f t="shared" si="32"/>
        <v xml:space="preserve"> </v>
      </c>
      <c r="H710" s="58" t="str">
        <f t="shared" si="33"/>
        <v xml:space="preserve"> </v>
      </c>
      <c r="I710" s="77" t="str">
        <f t="shared" si="34"/>
        <v xml:space="preserve"> </v>
      </c>
      <c r="J710" s="51" t="str">
        <f>IF(AND($G710&gt;0,$I710&gt;0.0000001,$C$6=1,$I$5&gt;0),$A710," ")</f>
        <v xml:space="preserve"> </v>
      </c>
      <c r="K710" s="51" t="str">
        <f>IF(AND($G710,$I710&gt;0.0000001,$C$6=1,$I$5&gt;0),"…………..."," ")</f>
        <v xml:space="preserve"> </v>
      </c>
    </row>
    <row r="711" spans="1:13" x14ac:dyDescent="0.2">
      <c r="A711" s="71">
        <v>702</v>
      </c>
      <c r="B711" s="39" t="str">
        <f>IF($C$6=1,'3. Input Data'!B717," ")</f>
        <v xml:space="preserve"> </v>
      </c>
      <c r="C711" s="39" t="str">
        <f>IF($C$6=1,'3. Input Data'!C717," ")</f>
        <v xml:space="preserve"> </v>
      </c>
      <c r="D711" s="58" t="str">
        <f>IF($C$6=1,'3a. Skor Data'!D709," ")</f>
        <v xml:space="preserve"> </v>
      </c>
      <c r="E711" s="58" t="str">
        <f>IF($C$6=1,(0.702*'3a. Skor Data'!F709)+'3a. Skor Data'!H709," ")</f>
        <v xml:space="preserve"> </v>
      </c>
      <c r="F711" s="58" t="str">
        <f>IF($C$6=1,(0.471*'3a. Skor Data'!J709)+(0.681*'3a. Skor Data'!L709)+(1*'3a. Skor Data'!N709)+(0.278*'3a. Skor Data'!T709)," ")</f>
        <v xml:space="preserve"> </v>
      </c>
      <c r="G711" s="58" t="str">
        <f t="shared" si="32"/>
        <v xml:space="preserve"> </v>
      </c>
      <c r="H711" s="58" t="str">
        <f t="shared" si="33"/>
        <v xml:space="preserve"> </v>
      </c>
      <c r="I711" s="77" t="str">
        <f t="shared" si="34"/>
        <v xml:space="preserve"> </v>
      </c>
      <c r="L711" s="51" t="str">
        <f>IF(AND($G711&gt;0,$I711&gt;0.0000001,$C$6=1,$I$5&gt;0),$A711," ")</f>
        <v xml:space="preserve"> </v>
      </c>
      <c r="M711" s="51" t="str">
        <f>IF(AND($G711,$I711&gt;0.0000001,$C$6=1,$I$5&gt;0),"…………..."," ")</f>
        <v xml:space="preserve"> </v>
      </c>
    </row>
    <row r="712" spans="1:13" x14ac:dyDescent="0.2">
      <c r="A712" s="71">
        <v>703</v>
      </c>
      <c r="B712" s="39" t="str">
        <f>IF($C$6=1,'3. Input Data'!B718," ")</f>
        <v xml:space="preserve"> </v>
      </c>
      <c r="C712" s="39" t="str">
        <f>IF($C$6=1,'3. Input Data'!C718," ")</f>
        <v xml:space="preserve"> </v>
      </c>
      <c r="D712" s="58" t="str">
        <f>IF($C$6=1,'3a. Skor Data'!D710," ")</f>
        <v xml:space="preserve"> </v>
      </c>
      <c r="E712" s="58" t="str">
        <f>IF($C$6=1,(0.702*'3a. Skor Data'!F710)+'3a. Skor Data'!H710," ")</f>
        <v xml:space="preserve"> </v>
      </c>
      <c r="F712" s="58" t="str">
        <f>IF($C$6=1,(0.471*'3a. Skor Data'!J710)+(0.681*'3a. Skor Data'!L710)+(1*'3a. Skor Data'!N710)+(0.278*'3a. Skor Data'!T710)," ")</f>
        <v xml:space="preserve"> </v>
      </c>
      <c r="G712" s="58" t="str">
        <f t="shared" si="32"/>
        <v xml:space="preserve"> </v>
      </c>
      <c r="H712" s="58" t="str">
        <f t="shared" si="33"/>
        <v xml:space="preserve"> </v>
      </c>
      <c r="I712" s="77" t="str">
        <f t="shared" si="34"/>
        <v xml:space="preserve"> </v>
      </c>
      <c r="J712" s="51" t="str">
        <f>IF(AND($G712&gt;0,$I712&gt;0.0000001,$C$6=1,$I$5&gt;0),$A712," ")</f>
        <v xml:space="preserve"> </v>
      </c>
      <c r="K712" s="51" t="str">
        <f>IF(AND($G712,$I712&gt;0.0000001,$C$6=1,$I$5&gt;0),"…………..."," ")</f>
        <v xml:space="preserve"> </v>
      </c>
    </row>
    <row r="713" spans="1:13" x14ac:dyDescent="0.2">
      <c r="A713" s="71">
        <v>704</v>
      </c>
      <c r="B713" s="39" t="str">
        <f>IF($C$6=1,'3. Input Data'!B719," ")</f>
        <v xml:space="preserve"> </v>
      </c>
      <c r="C713" s="39" t="str">
        <f>IF($C$6=1,'3. Input Data'!C719," ")</f>
        <v xml:space="preserve"> </v>
      </c>
      <c r="D713" s="58" t="str">
        <f>IF($C$6=1,'3a. Skor Data'!D711," ")</f>
        <v xml:space="preserve"> </v>
      </c>
      <c r="E713" s="58" t="str">
        <f>IF($C$6=1,(0.702*'3a. Skor Data'!F711)+'3a. Skor Data'!H711," ")</f>
        <v xml:space="preserve"> </v>
      </c>
      <c r="F713" s="58" t="str">
        <f>IF($C$6=1,(0.471*'3a. Skor Data'!J711)+(0.681*'3a. Skor Data'!L711)+(1*'3a. Skor Data'!N711)+(0.278*'3a. Skor Data'!T711)," ")</f>
        <v xml:space="preserve"> </v>
      </c>
      <c r="G713" s="58" t="str">
        <f t="shared" si="32"/>
        <v xml:space="preserve"> </v>
      </c>
      <c r="H713" s="58" t="str">
        <f t="shared" si="33"/>
        <v xml:space="preserve"> </v>
      </c>
      <c r="I713" s="77" t="str">
        <f t="shared" si="34"/>
        <v xml:space="preserve"> </v>
      </c>
      <c r="L713" s="51" t="str">
        <f>IF(AND($G713&gt;0,$I713&gt;0.0000001,$C$6=1,$I$5&gt;0),$A713," ")</f>
        <v xml:space="preserve"> </v>
      </c>
      <c r="M713" s="51" t="str">
        <f>IF(AND($G713,$I713&gt;0.0000001,$C$6=1,$I$5&gt;0),"…………..."," ")</f>
        <v xml:space="preserve"> </v>
      </c>
    </row>
    <row r="714" spans="1:13" x14ac:dyDescent="0.2">
      <c r="A714" s="71">
        <v>705</v>
      </c>
      <c r="B714" s="39" t="str">
        <f>IF($C$6=1,'3. Input Data'!B720," ")</f>
        <v xml:space="preserve"> </v>
      </c>
      <c r="C714" s="39" t="str">
        <f>IF($C$6=1,'3. Input Data'!C720," ")</f>
        <v xml:space="preserve"> </v>
      </c>
      <c r="D714" s="58" t="str">
        <f>IF($C$6=1,'3a. Skor Data'!D712," ")</f>
        <v xml:space="preserve"> </v>
      </c>
      <c r="E714" s="58" t="str">
        <f>IF($C$6=1,(0.702*'3a. Skor Data'!F712)+'3a. Skor Data'!H712," ")</f>
        <v xml:space="preserve"> </v>
      </c>
      <c r="F714" s="58" t="str">
        <f>IF($C$6=1,(0.471*'3a. Skor Data'!J712)+(0.681*'3a. Skor Data'!L712)+(1*'3a. Skor Data'!N712)+(0.278*'3a. Skor Data'!T712)," ")</f>
        <v xml:space="preserve"> </v>
      </c>
      <c r="G714" s="58" t="str">
        <f t="shared" si="32"/>
        <v xml:space="preserve"> </v>
      </c>
      <c r="H714" s="58" t="str">
        <f t="shared" si="33"/>
        <v xml:space="preserve"> </v>
      </c>
      <c r="I714" s="77" t="str">
        <f t="shared" si="34"/>
        <v xml:space="preserve"> </v>
      </c>
      <c r="J714" s="51" t="str">
        <f>IF(AND($G714&gt;0,$I714&gt;0.0000001,$C$6=1,$I$5&gt;0),$A714," ")</f>
        <v xml:space="preserve"> </v>
      </c>
      <c r="K714" s="51" t="str">
        <f>IF(AND($G714,$I714&gt;0.0000001,$C$6=1,$I$5&gt;0),"…………..."," ")</f>
        <v xml:space="preserve"> </v>
      </c>
    </row>
    <row r="715" spans="1:13" x14ac:dyDescent="0.2">
      <c r="A715" s="71">
        <v>706</v>
      </c>
      <c r="B715" s="39" t="str">
        <f>IF($C$6=1,'3. Input Data'!B721," ")</f>
        <v xml:space="preserve"> </v>
      </c>
      <c r="C715" s="39" t="str">
        <f>IF($C$6=1,'3. Input Data'!C721," ")</f>
        <v xml:space="preserve"> </v>
      </c>
      <c r="D715" s="58" t="str">
        <f>IF($C$6=1,'3a. Skor Data'!D713," ")</f>
        <v xml:space="preserve"> </v>
      </c>
      <c r="E715" s="58" t="str">
        <f>IF($C$6=1,(0.702*'3a. Skor Data'!F713)+'3a. Skor Data'!H713," ")</f>
        <v xml:space="preserve"> </v>
      </c>
      <c r="F715" s="58" t="str">
        <f>IF($C$6=1,(0.471*'3a. Skor Data'!J713)+(0.681*'3a. Skor Data'!L713)+(1*'3a. Skor Data'!N713)+(0.278*'3a. Skor Data'!T713)," ")</f>
        <v xml:space="preserve"> </v>
      </c>
      <c r="G715" s="58" t="str">
        <f t="shared" ref="G715:G778" si="35">IF($C$6=1,(0.252*D715)+(0.226*E715)+(0.218*F715)," ")</f>
        <v xml:space="preserve"> </v>
      </c>
      <c r="H715" s="58" t="str">
        <f t="shared" ref="H715:H778" si="36">IF(AND($C$6=1,$G715&gt;0,$I715&gt;=0.0000001,$I$5&gt;0),"Rp."," ")</f>
        <v xml:space="preserve"> </v>
      </c>
      <c r="I715" s="77" t="str">
        <f t="shared" si="34"/>
        <v xml:space="preserve"> </v>
      </c>
      <c r="L715" s="51" t="str">
        <f>IF(AND($G715&gt;0,$I715&gt;0.0000001,$C$6=1,$I$5&gt;0),$A715," ")</f>
        <v xml:space="preserve"> </v>
      </c>
      <c r="M715" s="51" t="str">
        <f>IF(AND($G715,$I715&gt;0.0000001,$C$6=1,$I$5&gt;0),"…………..."," ")</f>
        <v xml:space="preserve"> </v>
      </c>
    </row>
    <row r="716" spans="1:13" x14ac:dyDescent="0.2">
      <c r="A716" s="71">
        <v>707</v>
      </c>
      <c r="B716" s="39" t="str">
        <f>IF($C$6=1,'3. Input Data'!B722," ")</f>
        <v xml:space="preserve"> </v>
      </c>
      <c r="C716" s="39" t="str">
        <f>IF($C$6=1,'3. Input Data'!C722," ")</f>
        <v xml:space="preserve"> </v>
      </c>
      <c r="D716" s="58" t="str">
        <f>IF($C$6=1,'3a. Skor Data'!D714," ")</f>
        <v xml:space="preserve"> </v>
      </c>
      <c r="E716" s="58" t="str">
        <f>IF($C$6=1,(0.702*'3a. Skor Data'!F714)+'3a. Skor Data'!H714," ")</f>
        <v xml:space="preserve"> </v>
      </c>
      <c r="F716" s="58" t="str">
        <f>IF($C$6=1,(0.471*'3a. Skor Data'!J714)+(0.681*'3a. Skor Data'!L714)+(1*'3a. Skor Data'!N714)+(0.278*'3a. Skor Data'!T714)," ")</f>
        <v xml:space="preserve"> </v>
      </c>
      <c r="G716" s="58" t="str">
        <f t="shared" si="35"/>
        <v xml:space="preserve"> </v>
      </c>
      <c r="H716" s="58" t="str">
        <f t="shared" si="36"/>
        <v xml:space="preserve"> </v>
      </c>
      <c r="I716" s="77" t="str">
        <f t="shared" si="34"/>
        <v xml:space="preserve"> </v>
      </c>
      <c r="J716" s="51" t="str">
        <f>IF(AND($G716&gt;0,$I716&gt;0.0000001,$C$6=1,$I$5&gt;0),$A716," ")</f>
        <v xml:space="preserve"> </v>
      </c>
      <c r="K716" s="51" t="str">
        <f>IF(AND($G716,$I716&gt;0.0000001,$C$6=1,$I$5&gt;0),"…………..."," ")</f>
        <v xml:space="preserve"> </v>
      </c>
    </row>
    <row r="717" spans="1:13" x14ac:dyDescent="0.2">
      <c r="A717" s="71">
        <v>708</v>
      </c>
      <c r="B717" s="39" t="str">
        <f>IF($C$6=1,'3. Input Data'!B723," ")</f>
        <v xml:space="preserve"> </v>
      </c>
      <c r="C717" s="39" t="str">
        <f>IF($C$6=1,'3. Input Data'!C723," ")</f>
        <v xml:space="preserve"> </v>
      </c>
      <c r="D717" s="58" t="str">
        <f>IF($C$6=1,'3a. Skor Data'!D715," ")</f>
        <v xml:space="preserve"> </v>
      </c>
      <c r="E717" s="58" t="str">
        <f>IF($C$6=1,(0.702*'3a. Skor Data'!F715)+'3a. Skor Data'!H715," ")</f>
        <v xml:space="preserve"> </v>
      </c>
      <c r="F717" s="58" t="str">
        <f>IF($C$6=1,(0.471*'3a. Skor Data'!J715)+(0.681*'3a. Skor Data'!L715)+(1*'3a. Skor Data'!N715)+(0.278*'3a. Skor Data'!T715)," ")</f>
        <v xml:space="preserve"> </v>
      </c>
      <c r="G717" s="58" t="str">
        <f t="shared" si="35"/>
        <v xml:space="preserve"> </v>
      </c>
      <c r="H717" s="58" t="str">
        <f t="shared" si="36"/>
        <v xml:space="preserve"> </v>
      </c>
      <c r="I717" s="77" t="str">
        <f t="shared" si="34"/>
        <v xml:space="preserve"> </v>
      </c>
      <c r="L717" s="51" t="str">
        <f>IF(AND($G717&gt;0,$I717&gt;0.0000001,$C$6=1,$I$5&gt;0),$A717," ")</f>
        <v xml:space="preserve"> </v>
      </c>
      <c r="M717" s="51" t="str">
        <f>IF(AND($G717,$I717&gt;0.0000001,$C$6=1,$I$5&gt;0),"…………..."," ")</f>
        <v xml:space="preserve"> </v>
      </c>
    </row>
    <row r="718" spans="1:13" x14ac:dyDescent="0.2">
      <c r="A718" s="71">
        <v>709</v>
      </c>
      <c r="B718" s="39" t="str">
        <f>IF($C$6=1,'3. Input Data'!B724," ")</f>
        <v xml:space="preserve"> </v>
      </c>
      <c r="C718" s="39" t="str">
        <f>IF($C$6=1,'3. Input Data'!C724," ")</f>
        <v xml:space="preserve"> </v>
      </c>
      <c r="D718" s="58" t="str">
        <f>IF($C$6=1,'3a. Skor Data'!D716," ")</f>
        <v xml:space="preserve"> </v>
      </c>
      <c r="E718" s="58" t="str">
        <f>IF($C$6=1,(0.702*'3a. Skor Data'!F716)+'3a. Skor Data'!H716," ")</f>
        <v xml:space="preserve"> </v>
      </c>
      <c r="F718" s="58" t="str">
        <f>IF($C$6=1,(0.471*'3a. Skor Data'!J716)+(0.681*'3a. Skor Data'!L716)+(1*'3a. Skor Data'!N716)+(0.278*'3a. Skor Data'!T716)," ")</f>
        <v xml:space="preserve"> </v>
      </c>
      <c r="G718" s="58" t="str">
        <f t="shared" si="35"/>
        <v xml:space="preserve"> </v>
      </c>
      <c r="H718" s="58" t="str">
        <f t="shared" si="36"/>
        <v xml:space="preserve"> </v>
      </c>
      <c r="I718" s="77" t="str">
        <f t="shared" si="34"/>
        <v xml:space="preserve"> </v>
      </c>
      <c r="J718" s="51" t="str">
        <f>IF(AND($G718&gt;0,$I718&gt;0.0000001,$C$6=1,$I$5&gt;0),$A718," ")</f>
        <v xml:space="preserve"> </v>
      </c>
      <c r="K718" s="51" t="str">
        <f>IF(AND($G718,$I718&gt;0.0000001,$C$6=1,$I$5&gt;0),"…………..."," ")</f>
        <v xml:space="preserve"> </v>
      </c>
    </row>
    <row r="719" spans="1:13" x14ac:dyDescent="0.2">
      <c r="A719" s="71">
        <v>710</v>
      </c>
      <c r="B719" s="39" t="str">
        <f>IF($C$6=1,'3. Input Data'!B725," ")</f>
        <v xml:space="preserve"> </v>
      </c>
      <c r="C719" s="39" t="str">
        <f>IF($C$6=1,'3. Input Data'!C725," ")</f>
        <v xml:space="preserve"> </v>
      </c>
      <c r="D719" s="58" t="str">
        <f>IF($C$6=1,'3a. Skor Data'!D717," ")</f>
        <v xml:space="preserve"> </v>
      </c>
      <c r="E719" s="58" t="str">
        <f>IF($C$6=1,(0.702*'3a. Skor Data'!F717)+'3a. Skor Data'!H717," ")</f>
        <v xml:space="preserve"> </v>
      </c>
      <c r="F719" s="58" t="str">
        <f>IF($C$6=1,(0.471*'3a. Skor Data'!J717)+(0.681*'3a. Skor Data'!L717)+(1*'3a. Skor Data'!N717)+(0.278*'3a. Skor Data'!T717)," ")</f>
        <v xml:space="preserve"> </v>
      </c>
      <c r="G719" s="58" t="str">
        <f t="shared" si="35"/>
        <v xml:space="preserve"> </v>
      </c>
      <c r="H719" s="58" t="str">
        <f t="shared" si="36"/>
        <v xml:space="preserve"> </v>
      </c>
      <c r="I719" s="77" t="str">
        <f t="shared" si="34"/>
        <v xml:space="preserve"> </v>
      </c>
      <c r="L719" s="51" t="str">
        <f>IF(AND($G719&gt;0,$I719&gt;0.0000001,$C$6=1,$I$5&gt;0),$A719," ")</f>
        <v xml:space="preserve"> </v>
      </c>
      <c r="M719" s="51" t="str">
        <f>IF(AND($G719,$I719&gt;0.0000001,$C$6=1,$I$5&gt;0),"…………..."," ")</f>
        <v xml:space="preserve"> </v>
      </c>
    </row>
    <row r="720" spans="1:13" x14ac:dyDescent="0.2">
      <c r="A720" s="71">
        <v>711</v>
      </c>
      <c r="B720" s="39" t="str">
        <f>IF($C$6=1,'3. Input Data'!B726," ")</f>
        <v xml:space="preserve"> </v>
      </c>
      <c r="C720" s="39" t="str">
        <f>IF($C$6=1,'3. Input Data'!C726," ")</f>
        <v xml:space="preserve"> </v>
      </c>
      <c r="D720" s="58" t="str">
        <f>IF($C$6=1,'3a. Skor Data'!D718," ")</f>
        <v xml:space="preserve"> </v>
      </c>
      <c r="E720" s="58" t="str">
        <f>IF($C$6=1,(0.702*'3a. Skor Data'!F718)+'3a. Skor Data'!H718," ")</f>
        <v xml:space="preserve"> </v>
      </c>
      <c r="F720" s="58" t="str">
        <f>IF($C$6=1,(0.471*'3a. Skor Data'!J718)+(0.681*'3a. Skor Data'!L718)+(1*'3a. Skor Data'!N718)+(0.278*'3a. Skor Data'!T718)," ")</f>
        <v xml:space="preserve"> </v>
      </c>
      <c r="G720" s="58" t="str">
        <f t="shared" si="35"/>
        <v xml:space="preserve"> </v>
      </c>
      <c r="H720" s="58" t="str">
        <f t="shared" si="36"/>
        <v xml:space="preserve"> </v>
      </c>
      <c r="I720" s="77" t="str">
        <f t="shared" si="34"/>
        <v xml:space="preserve"> </v>
      </c>
      <c r="J720" s="51" t="str">
        <f>IF(AND($G720&gt;0,$I720&gt;0.0000001,$C$6=1,$I$5&gt;0),$A720," ")</f>
        <v xml:space="preserve"> </v>
      </c>
      <c r="K720" s="51" t="str">
        <f>IF(AND($G720,$I720&gt;0.0000001,$C$6=1,$I$5&gt;0),"…………..."," ")</f>
        <v xml:space="preserve"> </v>
      </c>
    </row>
    <row r="721" spans="1:13" x14ac:dyDescent="0.2">
      <c r="A721" s="71">
        <v>712</v>
      </c>
      <c r="B721" s="39" t="str">
        <f>IF($C$6=1,'3. Input Data'!B727," ")</f>
        <v xml:space="preserve"> </v>
      </c>
      <c r="C721" s="39" t="str">
        <f>IF($C$6=1,'3. Input Data'!C727," ")</f>
        <v xml:space="preserve"> </v>
      </c>
      <c r="D721" s="58" t="str">
        <f>IF($C$6=1,'3a. Skor Data'!D719," ")</f>
        <v xml:space="preserve"> </v>
      </c>
      <c r="E721" s="58" t="str">
        <f>IF($C$6=1,(0.702*'3a. Skor Data'!F719)+'3a. Skor Data'!H719," ")</f>
        <v xml:space="preserve"> </v>
      </c>
      <c r="F721" s="58" t="str">
        <f>IF($C$6=1,(0.471*'3a. Skor Data'!J719)+(0.681*'3a. Skor Data'!L719)+(1*'3a. Skor Data'!N719)+(0.278*'3a. Skor Data'!T719)," ")</f>
        <v xml:space="preserve"> </v>
      </c>
      <c r="G721" s="58" t="str">
        <f t="shared" si="35"/>
        <v xml:space="preserve"> </v>
      </c>
      <c r="H721" s="58" t="str">
        <f t="shared" si="36"/>
        <v xml:space="preserve"> </v>
      </c>
      <c r="I721" s="77" t="str">
        <f t="shared" si="34"/>
        <v xml:space="preserve"> </v>
      </c>
      <c r="L721" s="51" t="str">
        <f>IF(AND($G721&gt;0,$I721&gt;0.0000001,$C$6=1,$I$5&gt;0),$A721," ")</f>
        <v xml:space="preserve"> </v>
      </c>
      <c r="M721" s="51" t="str">
        <f>IF(AND($G721,$I721&gt;0.0000001,$C$6=1,$I$5&gt;0),"…………..."," ")</f>
        <v xml:space="preserve"> </v>
      </c>
    </row>
    <row r="722" spans="1:13" x14ac:dyDescent="0.2">
      <c r="A722" s="71">
        <v>713</v>
      </c>
      <c r="B722" s="39" t="str">
        <f>IF($C$6=1,'3. Input Data'!B728," ")</f>
        <v xml:space="preserve"> </v>
      </c>
      <c r="C722" s="39" t="str">
        <f>IF($C$6=1,'3. Input Data'!C728," ")</f>
        <v xml:space="preserve"> </v>
      </c>
      <c r="D722" s="58" t="str">
        <f>IF($C$6=1,'3a. Skor Data'!D720," ")</f>
        <v xml:space="preserve"> </v>
      </c>
      <c r="E722" s="58" t="str">
        <f>IF($C$6=1,(0.702*'3a. Skor Data'!F720)+'3a. Skor Data'!H720," ")</f>
        <v xml:space="preserve"> </v>
      </c>
      <c r="F722" s="58" t="str">
        <f>IF($C$6=1,(0.471*'3a. Skor Data'!J720)+(0.681*'3a. Skor Data'!L720)+(1*'3a. Skor Data'!N720)+(0.278*'3a. Skor Data'!T720)," ")</f>
        <v xml:space="preserve"> </v>
      </c>
      <c r="G722" s="58" t="str">
        <f t="shared" si="35"/>
        <v xml:space="preserve"> </v>
      </c>
      <c r="H722" s="58" t="str">
        <f t="shared" si="36"/>
        <v xml:space="preserve"> </v>
      </c>
      <c r="I722" s="77" t="str">
        <f t="shared" si="34"/>
        <v xml:space="preserve"> </v>
      </c>
      <c r="J722" s="51" t="str">
        <f>IF(AND($G722&gt;0,$I722&gt;0.0000001,$C$6=1,$I$5&gt;0),$A722," ")</f>
        <v xml:space="preserve"> </v>
      </c>
      <c r="K722" s="51" t="str">
        <f>IF(AND($G722,$I722&gt;0.0000001,$C$6=1,$I$5&gt;0),"…………..."," ")</f>
        <v xml:space="preserve"> </v>
      </c>
    </row>
    <row r="723" spans="1:13" x14ac:dyDescent="0.2">
      <c r="A723" s="71">
        <v>714</v>
      </c>
      <c r="B723" s="39" t="str">
        <f>IF($C$6=1,'3. Input Data'!B729," ")</f>
        <v xml:space="preserve"> </v>
      </c>
      <c r="C723" s="39" t="str">
        <f>IF($C$6=1,'3. Input Data'!C729," ")</f>
        <v xml:space="preserve"> </v>
      </c>
      <c r="D723" s="58" t="str">
        <f>IF($C$6=1,'3a. Skor Data'!D721," ")</f>
        <v xml:space="preserve"> </v>
      </c>
      <c r="E723" s="58" t="str">
        <f>IF($C$6=1,(0.702*'3a. Skor Data'!F721)+'3a. Skor Data'!H721," ")</f>
        <v xml:space="preserve"> </v>
      </c>
      <c r="F723" s="58" t="str">
        <f>IF($C$6=1,(0.471*'3a. Skor Data'!J721)+(0.681*'3a. Skor Data'!L721)+(1*'3a. Skor Data'!N721)+(0.278*'3a. Skor Data'!T721)," ")</f>
        <v xml:space="preserve"> </v>
      </c>
      <c r="G723" s="58" t="str">
        <f t="shared" si="35"/>
        <v xml:space="preserve"> </v>
      </c>
      <c r="H723" s="58" t="str">
        <f t="shared" si="36"/>
        <v xml:space="preserve"> </v>
      </c>
      <c r="I723" s="77" t="str">
        <f t="shared" si="34"/>
        <v xml:space="preserve"> </v>
      </c>
      <c r="L723" s="51" t="str">
        <f>IF(AND($G723&gt;0,$I723&gt;0.0000001,$C$6=1,$I$5&gt;0),$A723," ")</f>
        <v xml:space="preserve"> </v>
      </c>
      <c r="M723" s="51" t="str">
        <f>IF(AND($G723,$I723&gt;0.0000001,$C$6=1,$I$5&gt;0),"…………..."," ")</f>
        <v xml:space="preserve"> </v>
      </c>
    </row>
    <row r="724" spans="1:13" x14ac:dyDescent="0.2">
      <c r="A724" s="71">
        <v>715</v>
      </c>
      <c r="B724" s="39" t="str">
        <f>IF($C$6=1,'3. Input Data'!B730," ")</f>
        <v xml:space="preserve"> </v>
      </c>
      <c r="C724" s="39" t="str">
        <f>IF($C$6=1,'3. Input Data'!C730," ")</f>
        <v xml:space="preserve"> </v>
      </c>
      <c r="D724" s="58" t="str">
        <f>IF($C$6=1,'3a. Skor Data'!D722," ")</f>
        <v xml:space="preserve"> </v>
      </c>
      <c r="E724" s="58" t="str">
        <f>IF($C$6=1,(0.702*'3a. Skor Data'!F722)+'3a. Skor Data'!H722," ")</f>
        <v xml:space="preserve"> </v>
      </c>
      <c r="F724" s="58" t="str">
        <f>IF($C$6=1,(0.471*'3a. Skor Data'!J722)+(0.681*'3a. Skor Data'!L722)+(1*'3a. Skor Data'!N722)+(0.278*'3a. Skor Data'!T722)," ")</f>
        <v xml:space="preserve"> </v>
      </c>
      <c r="G724" s="58" t="str">
        <f t="shared" si="35"/>
        <v xml:space="preserve"> </v>
      </c>
      <c r="H724" s="58" t="str">
        <f t="shared" si="36"/>
        <v xml:space="preserve"> </v>
      </c>
      <c r="I724" s="77" t="str">
        <f t="shared" si="34"/>
        <v xml:space="preserve"> </v>
      </c>
      <c r="J724" s="51" t="str">
        <f>IF(AND($G724&gt;0,$I724&gt;0.0000001,$C$6=1,$I$5&gt;0),$A724," ")</f>
        <v xml:space="preserve"> </v>
      </c>
      <c r="K724" s="51" t="str">
        <f>IF(AND($G724,$I724&gt;0.0000001,$C$6=1,$I$5&gt;0),"…………..."," ")</f>
        <v xml:space="preserve"> </v>
      </c>
    </row>
    <row r="725" spans="1:13" x14ac:dyDescent="0.2">
      <c r="A725" s="71">
        <v>716</v>
      </c>
      <c r="B725" s="39" t="str">
        <f>IF($C$6=1,'3. Input Data'!B731," ")</f>
        <v xml:space="preserve"> </v>
      </c>
      <c r="C725" s="39" t="str">
        <f>IF($C$6=1,'3. Input Data'!C731," ")</f>
        <v xml:space="preserve"> </v>
      </c>
      <c r="D725" s="58" t="str">
        <f>IF($C$6=1,'3a. Skor Data'!D723," ")</f>
        <v xml:space="preserve"> </v>
      </c>
      <c r="E725" s="58" t="str">
        <f>IF($C$6=1,(0.702*'3a. Skor Data'!F723)+'3a. Skor Data'!H723," ")</f>
        <v xml:space="preserve"> </v>
      </c>
      <c r="F725" s="58" t="str">
        <f>IF($C$6=1,(0.471*'3a. Skor Data'!J723)+(0.681*'3a. Skor Data'!L723)+(1*'3a. Skor Data'!N723)+(0.278*'3a. Skor Data'!T723)," ")</f>
        <v xml:space="preserve"> </v>
      </c>
      <c r="G725" s="58" t="str">
        <f t="shared" si="35"/>
        <v xml:space="preserve"> </v>
      </c>
      <c r="H725" s="58" t="str">
        <f t="shared" si="36"/>
        <v xml:space="preserve"> </v>
      </c>
      <c r="I725" s="77" t="str">
        <f t="shared" ref="I725:I788" si="37">IF(AND($C$6=1,$I$5&gt;0.0001),(G725/$G$3)*$I$5," ")</f>
        <v xml:space="preserve"> </v>
      </c>
      <c r="L725" s="51" t="str">
        <f>IF(AND($G725&gt;0,$I725&gt;0.0000001,$C$6=1,$I$5&gt;0),$A725," ")</f>
        <v xml:space="preserve"> </v>
      </c>
      <c r="M725" s="51" t="str">
        <f>IF(AND($G725,$I725&gt;0.0000001,$C$6=1,$I$5&gt;0),"…………..."," ")</f>
        <v xml:space="preserve"> </v>
      </c>
    </row>
    <row r="726" spans="1:13" x14ac:dyDescent="0.2">
      <c r="A726" s="71">
        <v>717</v>
      </c>
      <c r="B726" s="39" t="str">
        <f>IF($C$6=1,'3. Input Data'!B732," ")</f>
        <v xml:space="preserve"> </v>
      </c>
      <c r="C726" s="39" t="str">
        <f>IF($C$6=1,'3. Input Data'!C732," ")</f>
        <v xml:space="preserve"> </v>
      </c>
      <c r="D726" s="58" t="str">
        <f>IF($C$6=1,'3a. Skor Data'!D724," ")</f>
        <v xml:space="preserve"> </v>
      </c>
      <c r="E726" s="58" t="str">
        <f>IF($C$6=1,(0.702*'3a. Skor Data'!F724)+'3a. Skor Data'!H724," ")</f>
        <v xml:space="preserve"> </v>
      </c>
      <c r="F726" s="58" t="str">
        <f>IF($C$6=1,(0.471*'3a. Skor Data'!J724)+(0.681*'3a. Skor Data'!L724)+(1*'3a. Skor Data'!N724)+(0.278*'3a. Skor Data'!T724)," ")</f>
        <v xml:space="preserve"> </v>
      </c>
      <c r="G726" s="58" t="str">
        <f t="shared" si="35"/>
        <v xml:space="preserve"> </v>
      </c>
      <c r="H726" s="58" t="str">
        <f t="shared" si="36"/>
        <v xml:space="preserve"> </v>
      </c>
      <c r="I726" s="77" t="str">
        <f t="shared" si="37"/>
        <v xml:space="preserve"> </v>
      </c>
      <c r="J726" s="51" t="str">
        <f>IF(AND($G726&gt;0,$I726&gt;0.0000001,$C$6=1,$I$5&gt;0),$A726," ")</f>
        <v xml:space="preserve"> </v>
      </c>
      <c r="K726" s="51" t="str">
        <f>IF(AND($G726,$I726&gt;0.0000001,$C$6=1,$I$5&gt;0),"…………..."," ")</f>
        <v xml:space="preserve"> </v>
      </c>
    </row>
    <row r="727" spans="1:13" x14ac:dyDescent="0.2">
      <c r="A727" s="71">
        <v>718</v>
      </c>
      <c r="B727" s="39" t="str">
        <f>IF($C$6=1,'3. Input Data'!B733," ")</f>
        <v xml:space="preserve"> </v>
      </c>
      <c r="C727" s="39" t="str">
        <f>IF($C$6=1,'3. Input Data'!C733," ")</f>
        <v xml:space="preserve"> </v>
      </c>
      <c r="D727" s="58" t="str">
        <f>IF($C$6=1,'3a. Skor Data'!D725," ")</f>
        <v xml:space="preserve"> </v>
      </c>
      <c r="E727" s="58" t="str">
        <f>IF($C$6=1,(0.702*'3a. Skor Data'!F725)+'3a. Skor Data'!H725," ")</f>
        <v xml:space="preserve"> </v>
      </c>
      <c r="F727" s="58" t="str">
        <f>IF($C$6=1,(0.471*'3a. Skor Data'!J725)+(0.681*'3a. Skor Data'!L725)+(1*'3a. Skor Data'!N725)+(0.278*'3a. Skor Data'!T725)," ")</f>
        <v xml:space="preserve"> </v>
      </c>
      <c r="G727" s="58" t="str">
        <f t="shared" si="35"/>
        <v xml:space="preserve"> </v>
      </c>
      <c r="H727" s="58" t="str">
        <f t="shared" si="36"/>
        <v xml:space="preserve"> </v>
      </c>
      <c r="I727" s="77" t="str">
        <f t="shared" si="37"/>
        <v xml:space="preserve"> </v>
      </c>
      <c r="L727" s="51" t="str">
        <f>IF(AND($G727&gt;0,$I727&gt;0.0000001,$C$6=1,$I$5&gt;0),$A727," ")</f>
        <v xml:space="preserve"> </v>
      </c>
      <c r="M727" s="51" t="str">
        <f>IF(AND($G727,$I727&gt;0.0000001,$C$6=1,$I$5&gt;0),"…………..."," ")</f>
        <v xml:space="preserve"> </v>
      </c>
    </row>
    <row r="728" spans="1:13" x14ac:dyDescent="0.2">
      <c r="A728" s="71">
        <v>719</v>
      </c>
      <c r="B728" s="39" t="str">
        <f>IF($C$6=1,'3. Input Data'!B734," ")</f>
        <v xml:space="preserve"> </v>
      </c>
      <c r="C728" s="39" t="str">
        <f>IF($C$6=1,'3. Input Data'!C734," ")</f>
        <v xml:space="preserve"> </v>
      </c>
      <c r="D728" s="58" t="str">
        <f>IF($C$6=1,'3a. Skor Data'!D726," ")</f>
        <v xml:space="preserve"> </v>
      </c>
      <c r="E728" s="58" t="str">
        <f>IF($C$6=1,(0.702*'3a. Skor Data'!F726)+'3a. Skor Data'!H726," ")</f>
        <v xml:space="preserve"> </v>
      </c>
      <c r="F728" s="58" t="str">
        <f>IF($C$6=1,(0.471*'3a. Skor Data'!J726)+(0.681*'3a. Skor Data'!L726)+(1*'3a. Skor Data'!N726)+(0.278*'3a. Skor Data'!T726)," ")</f>
        <v xml:space="preserve"> </v>
      </c>
      <c r="G728" s="58" t="str">
        <f t="shared" si="35"/>
        <v xml:space="preserve"> </v>
      </c>
      <c r="H728" s="58" t="str">
        <f t="shared" si="36"/>
        <v xml:space="preserve"> </v>
      </c>
      <c r="I728" s="77" t="str">
        <f t="shared" si="37"/>
        <v xml:space="preserve"> </v>
      </c>
      <c r="J728" s="51" t="str">
        <f>IF(AND($G728&gt;0,$I728&gt;0.0000001,$C$6=1,$I$5&gt;0),$A728," ")</f>
        <v xml:space="preserve"> </v>
      </c>
      <c r="K728" s="51" t="str">
        <f>IF(AND($G728,$I728&gt;0.0000001,$C$6=1,$I$5&gt;0),"…………..."," ")</f>
        <v xml:space="preserve"> </v>
      </c>
    </row>
    <row r="729" spans="1:13" x14ac:dyDescent="0.2">
      <c r="A729" s="71">
        <v>720</v>
      </c>
      <c r="B729" s="39" t="str">
        <f>IF($C$6=1,'3. Input Data'!B735," ")</f>
        <v xml:space="preserve"> </v>
      </c>
      <c r="C729" s="39" t="str">
        <f>IF($C$6=1,'3. Input Data'!C735," ")</f>
        <v xml:space="preserve"> </v>
      </c>
      <c r="D729" s="58" t="str">
        <f>IF($C$6=1,'3a. Skor Data'!D727," ")</f>
        <v xml:space="preserve"> </v>
      </c>
      <c r="E729" s="58" t="str">
        <f>IF($C$6=1,(0.702*'3a. Skor Data'!F727)+'3a. Skor Data'!H727," ")</f>
        <v xml:space="preserve"> </v>
      </c>
      <c r="F729" s="58" t="str">
        <f>IF($C$6=1,(0.471*'3a. Skor Data'!J727)+(0.681*'3a. Skor Data'!L727)+(1*'3a. Skor Data'!N727)+(0.278*'3a. Skor Data'!T727)," ")</f>
        <v xml:space="preserve"> </v>
      </c>
      <c r="G729" s="58" t="str">
        <f t="shared" si="35"/>
        <v xml:space="preserve"> </v>
      </c>
      <c r="H729" s="58" t="str">
        <f t="shared" si="36"/>
        <v xml:space="preserve"> </v>
      </c>
      <c r="I729" s="77" t="str">
        <f t="shared" si="37"/>
        <v xml:space="preserve"> </v>
      </c>
      <c r="L729" s="51" t="str">
        <f>IF(AND($G729&gt;0,$I729&gt;0.0000001,$C$6=1,$I$5&gt;0),$A729," ")</f>
        <v xml:space="preserve"> </v>
      </c>
      <c r="M729" s="51" t="str">
        <f>IF(AND($G729,$I729&gt;0.0000001,$C$6=1,$I$5&gt;0),"…………..."," ")</f>
        <v xml:space="preserve"> </v>
      </c>
    </row>
    <row r="730" spans="1:13" x14ac:dyDescent="0.2">
      <c r="A730" s="71">
        <v>721</v>
      </c>
      <c r="B730" s="39" t="str">
        <f>IF($C$6=1,'3. Input Data'!B736," ")</f>
        <v xml:space="preserve"> </v>
      </c>
      <c r="C730" s="39" t="str">
        <f>IF($C$6=1,'3. Input Data'!C736," ")</f>
        <v xml:space="preserve"> </v>
      </c>
      <c r="D730" s="58" t="str">
        <f>IF($C$6=1,'3a. Skor Data'!D728," ")</f>
        <v xml:space="preserve"> </v>
      </c>
      <c r="E730" s="58" t="str">
        <f>IF($C$6=1,(0.702*'3a. Skor Data'!F728)+'3a. Skor Data'!H728," ")</f>
        <v xml:space="preserve"> </v>
      </c>
      <c r="F730" s="58" t="str">
        <f>IF($C$6=1,(0.471*'3a. Skor Data'!J728)+(0.681*'3a. Skor Data'!L728)+(1*'3a. Skor Data'!N728)+(0.278*'3a. Skor Data'!T728)," ")</f>
        <v xml:space="preserve"> </v>
      </c>
      <c r="G730" s="58" t="str">
        <f t="shared" si="35"/>
        <v xml:space="preserve"> </v>
      </c>
      <c r="H730" s="58" t="str">
        <f t="shared" si="36"/>
        <v xml:space="preserve"> </v>
      </c>
      <c r="I730" s="77" t="str">
        <f t="shared" si="37"/>
        <v xml:space="preserve"> </v>
      </c>
      <c r="J730" s="51" t="str">
        <f>IF(AND($G730&gt;0,$I730&gt;0.0000001,$C$6=1,$I$5&gt;0),$A730," ")</f>
        <v xml:space="preserve"> </v>
      </c>
      <c r="K730" s="51" t="str">
        <f>IF(AND($G730,$I730&gt;0.0000001,$C$6=1,$I$5&gt;0),"…………..."," ")</f>
        <v xml:space="preserve"> </v>
      </c>
    </row>
    <row r="731" spans="1:13" x14ac:dyDescent="0.2">
      <c r="A731" s="71">
        <v>722</v>
      </c>
      <c r="B731" s="39" t="str">
        <f>IF($C$6=1,'3. Input Data'!B737," ")</f>
        <v xml:space="preserve"> </v>
      </c>
      <c r="C731" s="39" t="str">
        <f>IF($C$6=1,'3. Input Data'!C737," ")</f>
        <v xml:space="preserve"> </v>
      </c>
      <c r="D731" s="58" t="str">
        <f>IF($C$6=1,'3a. Skor Data'!D729," ")</f>
        <v xml:space="preserve"> </v>
      </c>
      <c r="E731" s="58" t="str">
        <f>IF($C$6=1,(0.702*'3a. Skor Data'!F729)+'3a. Skor Data'!H729," ")</f>
        <v xml:space="preserve"> </v>
      </c>
      <c r="F731" s="58" t="str">
        <f>IF($C$6=1,(0.471*'3a. Skor Data'!J729)+(0.681*'3a. Skor Data'!L729)+(1*'3a. Skor Data'!N729)+(0.278*'3a. Skor Data'!T729)," ")</f>
        <v xml:space="preserve"> </v>
      </c>
      <c r="G731" s="58" t="str">
        <f t="shared" si="35"/>
        <v xml:space="preserve"> </v>
      </c>
      <c r="H731" s="58" t="str">
        <f t="shared" si="36"/>
        <v xml:space="preserve"> </v>
      </c>
      <c r="I731" s="77" t="str">
        <f t="shared" si="37"/>
        <v xml:space="preserve"> </v>
      </c>
      <c r="L731" s="51" t="str">
        <f>IF(AND($G731&gt;0,$I731&gt;0.0000001,$C$6=1,$I$5&gt;0),$A731," ")</f>
        <v xml:space="preserve"> </v>
      </c>
      <c r="M731" s="51" t="str">
        <f>IF(AND($G731,$I731&gt;0.0000001,$C$6=1,$I$5&gt;0),"…………..."," ")</f>
        <v xml:space="preserve"> </v>
      </c>
    </row>
    <row r="732" spans="1:13" x14ac:dyDescent="0.2">
      <c r="A732" s="71">
        <v>723</v>
      </c>
      <c r="B732" s="39" t="str">
        <f>IF($C$6=1,'3. Input Data'!B738," ")</f>
        <v xml:space="preserve"> </v>
      </c>
      <c r="C732" s="39" t="str">
        <f>IF($C$6=1,'3. Input Data'!C738," ")</f>
        <v xml:space="preserve"> </v>
      </c>
      <c r="D732" s="58" t="str">
        <f>IF($C$6=1,'3a. Skor Data'!D730," ")</f>
        <v xml:space="preserve"> </v>
      </c>
      <c r="E732" s="58" t="str">
        <f>IF($C$6=1,(0.702*'3a. Skor Data'!F730)+'3a. Skor Data'!H730," ")</f>
        <v xml:space="preserve"> </v>
      </c>
      <c r="F732" s="58" t="str">
        <f>IF($C$6=1,(0.471*'3a. Skor Data'!J730)+(0.681*'3a. Skor Data'!L730)+(1*'3a. Skor Data'!N730)+(0.278*'3a. Skor Data'!T730)," ")</f>
        <v xml:space="preserve"> </v>
      </c>
      <c r="G732" s="58" t="str">
        <f t="shared" si="35"/>
        <v xml:space="preserve"> </v>
      </c>
      <c r="H732" s="58" t="str">
        <f t="shared" si="36"/>
        <v xml:space="preserve"> </v>
      </c>
      <c r="I732" s="77" t="str">
        <f t="shared" si="37"/>
        <v xml:space="preserve"> </v>
      </c>
      <c r="J732" s="51" t="str">
        <f>IF(AND($G732&gt;0,$I732&gt;0.0000001,$C$6=1,$I$5&gt;0),$A732," ")</f>
        <v xml:space="preserve"> </v>
      </c>
      <c r="K732" s="51" t="str">
        <f>IF(AND($G732,$I732&gt;0.0000001,$C$6=1,$I$5&gt;0),"…………..."," ")</f>
        <v xml:space="preserve"> </v>
      </c>
    </row>
    <row r="733" spans="1:13" x14ac:dyDescent="0.2">
      <c r="A733" s="71">
        <v>724</v>
      </c>
      <c r="B733" s="39" t="str">
        <f>IF($C$6=1,'3. Input Data'!B739," ")</f>
        <v xml:space="preserve"> </v>
      </c>
      <c r="C733" s="39" t="str">
        <f>IF($C$6=1,'3. Input Data'!C739," ")</f>
        <v xml:space="preserve"> </v>
      </c>
      <c r="D733" s="58" t="str">
        <f>IF($C$6=1,'3a. Skor Data'!D731," ")</f>
        <v xml:space="preserve"> </v>
      </c>
      <c r="E733" s="58" t="str">
        <f>IF($C$6=1,(0.702*'3a. Skor Data'!F731)+'3a. Skor Data'!H731," ")</f>
        <v xml:space="preserve"> </v>
      </c>
      <c r="F733" s="58" t="str">
        <f>IF($C$6=1,(0.471*'3a. Skor Data'!J731)+(0.681*'3a. Skor Data'!L731)+(1*'3a. Skor Data'!N731)+(0.278*'3a. Skor Data'!T731)," ")</f>
        <v xml:space="preserve"> </v>
      </c>
      <c r="G733" s="58" t="str">
        <f t="shared" si="35"/>
        <v xml:space="preserve"> </v>
      </c>
      <c r="H733" s="58" t="str">
        <f t="shared" si="36"/>
        <v xml:space="preserve"> </v>
      </c>
      <c r="I733" s="77" t="str">
        <f t="shared" si="37"/>
        <v xml:space="preserve"> </v>
      </c>
      <c r="L733" s="51" t="str">
        <f>IF(AND($G733&gt;0,$I733&gt;0.0000001,$C$6=1,$I$5&gt;0),$A733," ")</f>
        <v xml:space="preserve"> </v>
      </c>
      <c r="M733" s="51" t="str">
        <f>IF(AND($G733,$I733&gt;0.0000001,$C$6=1,$I$5&gt;0),"…………..."," ")</f>
        <v xml:space="preserve"> </v>
      </c>
    </row>
    <row r="734" spans="1:13" x14ac:dyDescent="0.2">
      <c r="A734" s="71">
        <v>725</v>
      </c>
      <c r="B734" s="39" t="str">
        <f>IF($C$6=1,'3. Input Data'!B740," ")</f>
        <v xml:space="preserve"> </v>
      </c>
      <c r="C734" s="39" t="str">
        <f>IF($C$6=1,'3. Input Data'!C740," ")</f>
        <v xml:space="preserve"> </v>
      </c>
      <c r="D734" s="58" t="str">
        <f>IF($C$6=1,'3a. Skor Data'!D732," ")</f>
        <v xml:space="preserve"> </v>
      </c>
      <c r="E734" s="58" t="str">
        <f>IF($C$6=1,(0.702*'3a. Skor Data'!F732)+'3a. Skor Data'!H732," ")</f>
        <v xml:space="preserve"> </v>
      </c>
      <c r="F734" s="58" t="str">
        <f>IF($C$6=1,(0.471*'3a. Skor Data'!J732)+(0.681*'3a. Skor Data'!L732)+(1*'3a. Skor Data'!N732)+(0.278*'3a. Skor Data'!T732)," ")</f>
        <v xml:space="preserve"> </v>
      </c>
      <c r="G734" s="58" t="str">
        <f t="shared" si="35"/>
        <v xml:space="preserve"> </v>
      </c>
      <c r="H734" s="58" t="str">
        <f t="shared" si="36"/>
        <v xml:space="preserve"> </v>
      </c>
      <c r="I734" s="77" t="str">
        <f t="shared" si="37"/>
        <v xml:space="preserve"> </v>
      </c>
      <c r="J734" s="51" t="str">
        <f>IF(AND($G734&gt;0,$I734&gt;0.0000001,$C$6=1,$I$5&gt;0),$A734," ")</f>
        <v xml:space="preserve"> </v>
      </c>
      <c r="K734" s="51" t="str">
        <f>IF(AND($G734,$I734&gt;0.0000001,$C$6=1,$I$5&gt;0),"…………..."," ")</f>
        <v xml:space="preserve"> </v>
      </c>
    </row>
    <row r="735" spans="1:13" x14ac:dyDescent="0.2">
      <c r="A735" s="71">
        <v>726</v>
      </c>
      <c r="B735" s="39" t="str">
        <f>IF($C$6=1,'3. Input Data'!B741," ")</f>
        <v xml:space="preserve"> </v>
      </c>
      <c r="C735" s="39" t="str">
        <f>IF($C$6=1,'3. Input Data'!C741," ")</f>
        <v xml:space="preserve"> </v>
      </c>
      <c r="D735" s="58" t="str">
        <f>IF($C$6=1,'3a. Skor Data'!D733," ")</f>
        <v xml:space="preserve"> </v>
      </c>
      <c r="E735" s="58" t="str">
        <f>IF($C$6=1,(0.702*'3a. Skor Data'!F733)+'3a. Skor Data'!H733," ")</f>
        <v xml:space="preserve"> </v>
      </c>
      <c r="F735" s="58" t="str">
        <f>IF($C$6=1,(0.471*'3a. Skor Data'!J733)+(0.681*'3a. Skor Data'!L733)+(1*'3a. Skor Data'!N733)+(0.278*'3a. Skor Data'!T733)," ")</f>
        <v xml:space="preserve"> </v>
      </c>
      <c r="G735" s="58" t="str">
        <f t="shared" si="35"/>
        <v xml:space="preserve"> </v>
      </c>
      <c r="H735" s="58" t="str">
        <f t="shared" si="36"/>
        <v xml:space="preserve"> </v>
      </c>
      <c r="I735" s="77" t="str">
        <f t="shared" si="37"/>
        <v xml:space="preserve"> </v>
      </c>
      <c r="L735" s="51" t="str">
        <f>IF(AND($G735&gt;0,$I735&gt;0.0000001,$C$6=1,$I$5&gt;0),$A735," ")</f>
        <v xml:space="preserve"> </v>
      </c>
      <c r="M735" s="51" t="str">
        <f>IF(AND($G735,$I735&gt;0.0000001,$C$6=1,$I$5&gt;0),"…………..."," ")</f>
        <v xml:space="preserve"> </v>
      </c>
    </row>
    <row r="736" spans="1:13" x14ac:dyDescent="0.2">
      <c r="A736" s="71">
        <v>727</v>
      </c>
      <c r="B736" s="39" t="str">
        <f>IF($C$6=1,'3. Input Data'!B742," ")</f>
        <v xml:space="preserve"> </v>
      </c>
      <c r="C736" s="39" t="str">
        <f>IF($C$6=1,'3. Input Data'!C742," ")</f>
        <v xml:space="preserve"> </v>
      </c>
      <c r="D736" s="58" t="str">
        <f>IF($C$6=1,'3a. Skor Data'!D734," ")</f>
        <v xml:space="preserve"> </v>
      </c>
      <c r="E736" s="58" t="str">
        <f>IF($C$6=1,(0.702*'3a. Skor Data'!F734)+'3a. Skor Data'!H734," ")</f>
        <v xml:space="preserve"> </v>
      </c>
      <c r="F736" s="58" t="str">
        <f>IF($C$6=1,(0.471*'3a. Skor Data'!J734)+(0.681*'3a. Skor Data'!L734)+(1*'3a. Skor Data'!N734)+(0.278*'3a. Skor Data'!T734)," ")</f>
        <v xml:space="preserve"> </v>
      </c>
      <c r="G736" s="58" t="str">
        <f t="shared" si="35"/>
        <v xml:space="preserve"> </v>
      </c>
      <c r="H736" s="58" t="str">
        <f t="shared" si="36"/>
        <v xml:space="preserve"> </v>
      </c>
      <c r="I736" s="77" t="str">
        <f t="shared" si="37"/>
        <v xml:space="preserve"> </v>
      </c>
      <c r="J736" s="51" t="str">
        <f>IF(AND($G736&gt;0,$I736&gt;0.0000001,$C$6=1,$I$5&gt;0),$A736," ")</f>
        <v xml:space="preserve"> </v>
      </c>
      <c r="K736" s="51" t="str">
        <f>IF(AND($G736,$I736&gt;0.0000001,$C$6=1,$I$5&gt;0),"…………..."," ")</f>
        <v xml:space="preserve"> </v>
      </c>
    </row>
    <row r="737" spans="1:13" x14ac:dyDescent="0.2">
      <c r="A737" s="71">
        <v>728</v>
      </c>
      <c r="B737" s="39" t="str">
        <f>IF($C$6=1,'3. Input Data'!B743," ")</f>
        <v xml:space="preserve"> </v>
      </c>
      <c r="C737" s="39" t="str">
        <f>IF($C$6=1,'3. Input Data'!C743," ")</f>
        <v xml:space="preserve"> </v>
      </c>
      <c r="D737" s="58" t="str">
        <f>IF($C$6=1,'3a. Skor Data'!D735," ")</f>
        <v xml:space="preserve"> </v>
      </c>
      <c r="E737" s="58" t="str">
        <f>IF($C$6=1,(0.702*'3a. Skor Data'!F735)+'3a. Skor Data'!H735," ")</f>
        <v xml:space="preserve"> </v>
      </c>
      <c r="F737" s="58" t="str">
        <f>IF($C$6=1,(0.471*'3a. Skor Data'!J735)+(0.681*'3a. Skor Data'!L735)+(1*'3a. Skor Data'!N735)+(0.278*'3a. Skor Data'!T735)," ")</f>
        <v xml:space="preserve"> </v>
      </c>
      <c r="G737" s="58" t="str">
        <f t="shared" si="35"/>
        <v xml:space="preserve"> </v>
      </c>
      <c r="H737" s="58" t="str">
        <f t="shared" si="36"/>
        <v xml:space="preserve"> </v>
      </c>
      <c r="I737" s="77" t="str">
        <f t="shared" si="37"/>
        <v xml:space="preserve"> </v>
      </c>
      <c r="L737" s="51" t="str">
        <f>IF(AND($G737&gt;0,$I737&gt;0.0000001,$C$6=1,$I$5&gt;0),$A737," ")</f>
        <v xml:space="preserve"> </v>
      </c>
      <c r="M737" s="51" t="str">
        <f>IF(AND($G737,$I737&gt;0.0000001,$C$6=1,$I$5&gt;0),"…………..."," ")</f>
        <v xml:space="preserve"> </v>
      </c>
    </row>
    <row r="738" spans="1:13" x14ac:dyDescent="0.2">
      <c r="A738" s="71">
        <v>729</v>
      </c>
      <c r="B738" s="39" t="str">
        <f>IF($C$6=1,'3. Input Data'!B744," ")</f>
        <v xml:space="preserve"> </v>
      </c>
      <c r="C738" s="39" t="str">
        <f>IF($C$6=1,'3. Input Data'!C744," ")</f>
        <v xml:space="preserve"> </v>
      </c>
      <c r="D738" s="58" t="str">
        <f>IF($C$6=1,'3a. Skor Data'!D736," ")</f>
        <v xml:space="preserve"> </v>
      </c>
      <c r="E738" s="58" t="str">
        <f>IF($C$6=1,(0.702*'3a. Skor Data'!F736)+'3a. Skor Data'!H736," ")</f>
        <v xml:space="preserve"> </v>
      </c>
      <c r="F738" s="58" t="str">
        <f>IF($C$6=1,(0.471*'3a. Skor Data'!J736)+(0.681*'3a. Skor Data'!L736)+(1*'3a. Skor Data'!N736)+(0.278*'3a. Skor Data'!T736)," ")</f>
        <v xml:space="preserve"> </v>
      </c>
      <c r="G738" s="58" t="str">
        <f t="shared" si="35"/>
        <v xml:space="preserve"> </v>
      </c>
      <c r="H738" s="58" t="str">
        <f t="shared" si="36"/>
        <v xml:space="preserve"> </v>
      </c>
      <c r="I738" s="77" t="str">
        <f t="shared" si="37"/>
        <v xml:space="preserve"> </v>
      </c>
      <c r="J738" s="51" t="str">
        <f>IF(AND($G738&gt;0,$I738&gt;0.0000001,$C$6=1,$I$5&gt;0),$A738," ")</f>
        <v xml:space="preserve"> </v>
      </c>
      <c r="K738" s="51" t="str">
        <f>IF(AND($G738,$I738&gt;0.0000001,$C$6=1,$I$5&gt;0),"…………..."," ")</f>
        <v xml:space="preserve"> </v>
      </c>
    </row>
    <row r="739" spans="1:13" x14ac:dyDescent="0.2">
      <c r="A739" s="71">
        <v>730</v>
      </c>
      <c r="B739" s="39" t="str">
        <f>IF($C$6=1,'3. Input Data'!B745," ")</f>
        <v xml:space="preserve"> </v>
      </c>
      <c r="C739" s="39" t="str">
        <f>IF($C$6=1,'3. Input Data'!C745," ")</f>
        <v xml:space="preserve"> </v>
      </c>
      <c r="D739" s="58" t="str">
        <f>IF($C$6=1,'3a. Skor Data'!D737," ")</f>
        <v xml:space="preserve"> </v>
      </c>
      <c r="E739" s="58" t="str">
        <f>IF($C$6=1,(0.702*'3a. Skor Data'!F737)+'3a. Skor Data'!H737," ")</f>
        <v xml:space="preserve"> </v>
      </c>
      <c r="F739" s="58" t="str">
        <f>IF($C$6=1,(0.471*'3a. Skor Data'!J737)+(0.681*'3a. Skor Data'!L737)+(1*'3a. Skor Data'!N737)+(0.278*'3a. Skor Data'!T737)," ")</f>
        <v xml:space="preserve"> </v>
      </c>
      <c r="G739" s="58" t="str">
        <f t="shared" si="35"/>
        <v xml:space="preserve"> </v>
      </c>
      <c r="H739" s="58" t="str">
        <f t="shared" si="36"/>
        <v xml:space="preserve"> </v>
      </c>
      <c r="I739" s="77" t="str">
        <f t="shared" si="37"/>
        <v xml:space="preserve"> </v>
      </c>
      <c r="L739" s="51" t="str">
        <f>IF(AND($G739&gt;0,$I739&gt;0.0000001,$C$6=1,$I$5&gt;0),$A739," ")</f>
        <v xml:space="preserve"> </v>
      </c>
      <c r="M739" s="51" t="str">
        <f>IF(AND($G739,$I739&gt;0.0000001,$C$6=1,$I$5&gt;0),"…………..."," ")</f>
        <v xml:space="preserve"> </v>
      </c>
    </row>
    <row r="740" spans="1:13" x14ac:dyDescent="0.2">
      <c r="A740" s="71">
        <v>731</v>
      </c>
      <c r="B740" s="39" t="str">
        <f>IF($C$6=1,'3. Input Data'!B746," ")</f>
        <v xml:space="preserve"> </v>
      </c>
      <c r="C740" s="39" t="str">
        <f>IF($C$6=1,'3. Input Data'!C746," ")</f>
        <v xml:space="preserve"> </v>
      </c>
      <c r="D740" s="58" t="str">
        <f>IF($C$6=1,'3a. Skor Data'!D738," ")</f>
        <v xml:space="preserve"> </v>
      </c>
      <c r="E740" s="58" t="str">
        <f>IF($C$6=1,(0.702*'3a. Skor Data'!F738)+'3a. Skor Data'!H738," ")</f>
        <v xml:space="preserve"> </v>
      </c>
      <c r="F740" s="58" t="str">
        <f>IF($C$6=1,(0.471*'3a. Skor Data'!J738)+(0.681*'3a. Skor Data'!L738)+(1*'3a. Skor Data'!N738)+(0.278*'3a. Skor Data'!T738)," ")</f>
        <v xml:space="preserve"> </v>
      </c>
      <c r="G740" s="58" t="str">
        <f t="shared" si="35"/>
        <v xml:space="preserve"> </v>
      </c>
      <c r="H740" s="58" t="str">
        <f t="shared" si="36"/>
        <v xml:space="preserve"> </v>
      </c>
      <c r="I740" s="77" t="str">
        <f t="shared" si="37"/>
        <v xml:space="preserve"> </v>
      </c>
      <c r="J740" s="51" t="str">
        <f>IF(AND($G740&gt;0,$I740&gt;0.0000001,$C$6=1,$I$5&gt;0),$A740," ")</f>
        <v xml:space="preserve"> </v>
      </c>
      <c r="K740" s="51" t="str">
        <f>IF(AND($G740,$I740&gt;0.0000001,$C$6=1,$I$5&gt;0),"…………..."," ")</f>
        <v xml:space="preserve"> </v>
      </c>
    </row>
    <row r="741" spans="1:13" x14ac:dyDescent="0.2">
      <c r="A741" s="71">
        <v>732</v>
      </c>
      <c r="B741" s="39" t="str">
        <f>IF($C$6=1,'3. Input Data'!B747," ")</f>
        <v xml:space="preserve"> </v>
      </c>
      <c r="C741" s="39" t="str">
        <f>IF($C$6=1,'3. Input Data'!C747," ")</f>
        <v xml:space="preserve"> </v>
      </c>
      <c r="D741" s="58" t="str">
        <f>IF($C$6=1,'3a. Skor Data'!D739," ")</f>
        <v xml:space="preserve"> </v>
      </c>
      <c r="E741" s="58" t="str">
        <f>IF($C$6=1,(0.702*'3a. Skor Data'!F739)+'3a. Skor Data'!H739," ")</f>
        <v xml:space="preserve"> </v>
      </c>
      <c r="F741" s="58" t="str">
        <f>IF($C$6=1,(0.471*'3a. Skor Data'!J739)+(0.681*'3a. Skor Data'!L739)+(1*'3a. Skor Data'!N739)+(0.278*'3a. Skor Data'!T739)," ")</f>
        <v xml:space="preserve"> </v>
      </c>
      <c r="G741" s="58" t="str">
        <f t="shared" si="35"/>
        <v xml:space="preserve"> </v>
      </c>
      <c r="H741" s="58" t="str">
        <f t="shared" si="36"/>
        <v xml:space="preserve"> </v>
      </c>
      <c r="I741" s="77" t="str">
        <f t="shared" si="37"/>
        <v xml:space="preserve"> </v>
      </c>
      <c r="L741" s="51" t="str">
        <f>IF(AND($G741&gt;0,$I741&gt;0.0000001,$C$6=1,$I$5&gt;0),$A741," ")</f>
        <v xml:space="preserve"> </v>
      </c>
      <c r="M741" s="51" t="str">
        <f>IF(AND($G741,$I741&gt;0.0000001,$C$6=1,$I$5&gt;0),"…………..."," ")</f>
        <v xml:space="preserve"> </v>
      </c>
    </row>
    <row r="742" spans="1:13" x14ac:dyDescent="0.2">
      <c r="A742" s="71">
        <v>733</v>
      </c>
      <c r="B742" s="39" t="str">
        <f>IF($C$6=1,'3. Input Data'!B748," ")</f>
        <v xml:space="preserve"> </v>
      </c>
      <c r="C742" s="39" t="str">
        <f>IF($C$6=1,'3. Input Data'!C748," ")</f>
        <v xml:space="preserve"> </v>
      </c>
      <c r="D742" s="58" t="str">
        <f>IF($C$6=1,'3a. Skor Data'!D740," ")</f>
        <v xml:space="preserve"> </v>
      </c>
      <c r="E742" s="58" t="str">
        <f>IF($C$6=1,(0.702*'3a. Skor Data'!F740)+'3a. Skor Data'!H740," ")</f>
        <v xml:space="preserve"> </v>
      </c>
      <c r="F742" s="58" t="str">
        <f>IF($C$6=1,(0.471*'3a. Skor Data'!J740)+(0.681*'3a. Skor Data'!L740)+(1*'3a. Skor Data'!N740)+(0.278*'3a. Skor Data'!T740)," ")</f>
        <v xml:space="preserve"> </v>
      </c>
      <c r="G742" s="58" t="str">
        <f t="shared" si="35"/>
        <v xml:space="preserve"> </v>
      </c>
      <c r="H742" s="58" t="str">
        <f t="shared" si="36"/>
        <v xml:space="preserve"> </v>
      </c>
      <c r="I742" s="77" t="str">
        <f t="shared" si="37"/>
        <v xml:space="preserve"> </v>
      </c>
      <c r="J742" s="51" t="str">
        <f>IF(AND($G742&gt;0,$I742&gt;0.0000001,$C$6=1,$I$5&gt;0),$A742," ")</f>
        <v xml:space="preserve"> </v>
      </c>
      <c r="K742" s="51" t="str">
        <f>IF(AND($G742,$I742&gt;0.0000001,$C$6=1,$I$5&gt;0),"…………..."," ")</f>
        <v xml:space="preserve"> </v>
      </c>
    </row>
    <row r="743" spans="1:13" x14ac:dyDescent="0.2">
      <c r="A743" s="71">
        <v>734</v>
      </c>
      <c r="B743" s="39" t="str">
        <f>IF($C$6=1,'3. Input Data'!B749," ")</f>
        <v xml:space="preserve"> </v>
      </c>
      <c r="C743" s="39" t="str">
        <f>IF($C$6=1,'3. Input Data'!C749," ")</f>
        <v xml:space="preserve"> </v>
      </c>
      <c r="D743" s="58" t="str">
        <f>IF($C$6=1,'3a. Skor Data'!D741," ")</f>
        <v xml:space="preserve"> </v>
      </c>
      <c r="E743" s="58" t="str">
        <f>IF($C$6=1,(0.702*'3a. Skor Data'!F741)+'3a. Skor Data'!H741," ")</f>
        <v xml:space="preserve"> </v>
      </c>
      <c r="F743" s="58" t="str">
        <f>IF($C$6=1,(0.471*'3a. Skor Data'!J741)+(0.681*'3a. Skor Data'!L741)+(1*'3a. Skor Data'!N741)+(0.278*'3a. Skor Data'!T741)," ")</f>
        <v xml:space="preserve"> </v>
      </c>
      <c r="G743" s="58" t="str">
        <f t="shared" si="35"/>
        <v xml:space="preserve"> </v>
      </c>
      <c r="H743" s="58" t="str">
        <f t="shared" si="36"/>
        <v xml:space="preserve"> </v>
      </c>
      <c r="I743" s="77" t="str">
        <f t="shared" si="37"/>
        <v xml:space="preserve"> </v>
      </c>
      <c r="L743" s="51" t="str">
        <f>IF(AND($G743&gt;0,$I743&gt;0.0000001,$C$6=1,$I$5&gt;0),$A743," ")</f>
        <v xml:space="preserve"> </v>
      </c>
      <c r="M743" s="51" t="str">
        <f>IF(AND($G743,$I743&gt;0.0000001,$C$6=1,$I$5&gt;0),"…………..."," ")</f>
        <v xml:space="preserve"> </v>
      </c>
    </row>
    <row r="744" spans="1:13" x14ac:dyDescent="0.2">
      <c r="A744" s="71">
        <v>735</v>
      </c>
      <c r="B744" s="39" t="str">
        <f>IF($C$6=1,'3. Input Data'!B750," ")</f>
        <v xml:space="preserve"> </v>
      </c>
      <c r="C744" s="39" t="str">
        <f>IF($C$6=1,'3. Input Data'!C750," ")</f>
        <v xml:space="preserve"> </v>
      </c>
      <c r="D744" s="58" t="str">
        <f>IF($C$6=1,'3a. Skor Data'!D742," ")</f>
        <v xml:space="preserve"> </v>
      </c>
      <c r="E744" s="58" t="str">
        <f>IF($C$6=1,(0.702*'3a. Skor Data'!F742)+'3a. Skor Data'!H742," ")</f>
        <v xml:space="preserve"> </v>
      </c>
      <c r="F744" s="58" t="str">
        <f>IF($C$6=1,(0.471*'3a. Skor Data'!J742)+(0.681*'3a. Skor Data'!L742)+(1*'3a. Skor Data'!N742)+(0.278*'3a. Skor Data'!T742)," ")</f>
        <v xml:space="preserve"> </v>
      </c>
      <c r="G744" s="58" t="str">
        <f t="shared" si="35"/>
        <v xml:space="preserve"> </v>
      </c>
      <c r="H744" s="58" t="str">
        <f t="shared" si="36"/>
        <v xml:space="preserve"> </v>
      </c>
      <c r="I744" s="77" t="str">
        <f t="shared" si="37"/>
        <v xml:space="preserve"> </v>
      </c>
      <c r="J744" s="51" t="str">
        <f>IF(AND($G744&gt;0,$I744&gt;0.0000001,$C$6=1,$I$5&gt;0),$A744," ")</f>
        <v xml:space="preserve"> </v>
      </c>
      <c r="K744" s="51" t="str">
        <f>IF(AND($G744,$I744&gt;0.0000001,$C$6=1,$I$5&gt;0),"…………..."," ")</f>
        <v xml:space="preserve"> </v>
      </c>
    </row>
    <row r="745" spans="1:13" x14ac:dyDescent="0.2">
      <c r="A745" s="71">
        <v>736</v>
      </c>
      <c r="B745" s="39" t="str">
        <f>IF($C$6=1,'3. Input Data'!B751," ")</f>
        <v xml:space="preserve"> </v>
      </c>
      <c r="C745" s="39" t="str">
        <f>IF($C$6=1,'3. Input Data'!C751," ")</f>
        <v xml:space="preserve"> </v>
      </c>
      <c r="D745" s="58" t="str">
        <f>IF($C$6=1,'3a. Skor Data'!D743," ")</f>
        <v xml:space="preserve"> </v>
      </c>
      <c r="E745" s="58" t="str">
        <f>IF($C$6=1,(0.702*'3a. Skor Data'!F743)+'3a. Skor Data'!H743," ")</f>
        <v xml:space="preserve"> </v>
      </c>
      <c r="F745" s="58" t="str">
        <f>IF($C$6=1,(0.471*'3a. Skor Data'!J743)+(0.681*'3a. Skor Data'!L743)+(1*'3a. Skor Data'!N743)+(0.278*'3a. Skor Data'!T743)," ")</f>
        <v xml:space="preserve"> </v>
      </c>
      <c r="G745" s="58" t="str">
        <f t="shared" si="35"/>
        <v xml:space="preserve"> </v>
      </c>
      <c r="H745" s="58" t="str">
        <f t="shared" si="36"/>
        <v xml:space="preserve"> </v>
      </c>
      <c r="I745" s="77" t="str">
        <f t="shared" si="37"/>
        <v xml:space="preserve"> </v>
      </c>
      <c r="L745" s="51" t="str">
        <f>IF(AND($G745&gt;0,$I745&gt;0.0000001,$C$6=1,$I$5&gt;0),$A745," ")</f>
        <v xml:space="preserve"> </v>
      </c>
      <c r="M745" s="51" t="str">
        <f>IF(AND($G745,$I745&gt;0.0000001,$C$6=1,$I$5&gt;0),"…………..."," ")</f>
        <v xml:space="preserve"> </v>
      </c>
    </row>
    <row r="746" spans="1:13" x14ac:dyDescent="0.2">
      <c r="A746" s="71">
        <v>737</v>
      </c>
      <c r="B746" s="39" t="str">
        <f>IF($C$6=1,'3. Input Data'!B752," ")</f>
        <v xml:space="preserve"> </v>
      </c>
      <c r="C746" s="39" t="str">
        <f>IF($C$6=1,'3. Input Data'!C752," ")</f>
        <v xml:space="preserve"> </v>
      </c>
      <c r="D746" s="58" t="str">
        <f>IF($C$6=1,'3a. Skor Data'!D744," ")</f>
        <v xml:space="preserve"> </v>
      </c>
      <c r="E746" s="58" t="str">
        <f>IF($C$6=1,(0.702*'3a. Skor Data'!F744)+'3a. Skor Data'!H744," ")</f>
        <v xml:space="preserve"> </v>
      </c>
      <c r="F746" s="58" t="str">
        <f>IF($C$6=1,(0.471*'3a. Skor Data'!J744)+(0.681*'3a. Skor Data'!L744)+(1*'3a. Skor Data'!N744)+(0.278*'3a. Skor Data'!T744)," ")</f>
        <v xml:space="preserve"> </v>
      </c>
      <c r="G746" s="58" t="str">
        <f t="shared" si="35"/>
        <v xml:space="preserve"> </v>
      </c>
      <c r="H746" s="58" t="str">
        <f t="shared" si="36"/>
        <v xml:space="preserve"> </v>
      </c>
      <c r="I746" s="77" t="str">
        <f t="shared" si="37"/>
        <v xml:space="preserve"> </v>
      </c>
      <c r="J746" s="51" t="str">
        <f>IF(AND($G746&gt;0,$I746&gt;0.0000001,$C$6=1,$I$5&gt;0),$A746," ")</f>
        <v xml:space="preserve"> </v>
      </c>
      <c r="K746" s="51" t="str">
        <f>IF(AND($G746,$I746&gt;0.0000001,$C$6=1,$I$5&gt;0),"…………..."," ")</f>
        <v xml:space="preserve"> </v>
      </c>
    </row>
    <row r="747" spans="1:13" x14ac:dyDescent="0.2">
      <c r="A747" s="71">
        <v>738</v>
      </c>
      <c r="B747" s="39" t="str">
        <f>IF($C$6=1,'3. Input Data'!B753," ")</f>
        <v xml:space="preserve"> </v>
      </c>
      <c r="C747" s="39" t="str">
        <f>IF($C$6=1,'3. Input Data'!C753," ")</f>
        <v xml:space="preserve"> </v>
      </c>
      <c r="D747" s="58" t="str">
        <f>IF($C$6=1,'3a. Skor Data'!D745," ")</f>
        <v xml:space="preserve"> </v>
      </c>
      <c r="E747" s="58" t="str">
        <f>IF($C$6=1,(0.702*'3a. Skor Data'!F745)+'3a. Skor Data'!H745," ")</f>
        <v xml:space="preserve"> </v>
      </c>
      <c r="F747" s="58" t="str">
        <f>IF($C$6=1,(0.471*'3a. Skor Data'!J745)+(0.681*'3a. Skor Data'!L745)+(1*'3a. Skor Data'!N745)+(0.278*'3a. Skor Data'!T745)," ")</f>
        <v xml:space="preserve"> </v>
      </c>
      <c r="G747" s="58" t="str">
        <f t="shared" si="35"/>
        <v xml:space="preserve"> </v>
      </c>
      <c r="H747" s="58" t="str">
        <f t="shared" si="36"/>
        <v xml:space="preserve"> </v>
      </c>
      <c r="I747" s="77" t="str">
        <f t="shared" si="37"/>
        <v xml:space="preserve"> </v>
      </c>
      <c r="L747" s="51" t="str">
        <f>IF(AND($G747&gt;0,$I747&gt;0.0000001,$C$6=1,$I$5&gt;0),$A747," ")</f>
        <v xml:space="preserve"> </v>
      </c>
      <c r="M747" s="51" t="str">
        <f>IF(AND($G747,$I747&gt;0.0000001,$C$6=1,$I$5&gt;0),"…………..."," ")</f>
        <v xml:space="preserve"> </v>
      </c>
    </row>
    <row r="748" spans="1:13" x14ac:dyDescent="0.2">
      <c r="A748" s="71">
        <v>739</v>
      </c>
      <c r="B748" s="39" t="str">
        <f>IF($C$6=1,'3. Input Data'!B754," ")</f>
        <v xml:space="preserve"> </v>
      </c>
      <c r="C748" s="39" t="str">
        <f>IF($C$6=1,'3. Input Data'!C754," ")</f>
        <v xml:space="preserve"> </v>
      </c>
      <c r="D748" s="58" t="str">
        <f>IF($C$6=1,'3a. Skor Data'!D746," ")</f>
        <v xml:space="preserve"> </v>
      </c>
      <c r="E748" s="58" t="str">
        <f>IF($C$6=1,(0.702*'3a. Skor Data'!F746)+'3a. Skor Data'!H746," ")</f>
        <v xml:space="preserve"> </v>
      </c>
      <c r="F748" s="58" t="str">
        <f>IF($C$6=1,(0.471*'3a. Skor Data'!J746)+(0.681*'3a. Skor Data'!L746)+(1*'3a. Skor Data'!N746)+(0.278*'3a. Skor Data'!T746)," ")</f>
        <v xml:space="preserve"> </v>
      </c>
      <c r="G748" s="58" t="str">
        <f t="shared" si="35"/>
        <v xml:space="preserve"> </v>
      </c>
      <c r="H748" s="58" t="str">
        <f t="shared" si="36"/>
        <v xml:space="preserve"> </v>
      </c>
      <c r="I748" s="77" t="str">
        <f t="shared" si="37"/>
        <v xml:space="preserve"> </v>
      </c>
      <c r="J748" s="51" t="str">
        <f>IF(AND($G748&gt;0,$I748&gt;0.0000001,$C$6=1,$I$5&gt;0),$A748," ")</f>
        <v xml:space="preserve"> </v>
      </c>
      <c r="K748" s="51" t="str">
        <f>IF(AND($G748,$I748&gt;0.0000001,$C$6=1,$I$5&gt;0),"…………..."," ")</f>
        <v xml:space="preserve"> </v>
      </c>
    </row>
    <row r="749" spans="1:13" x14ac:dyDescent="0.2">
      <c r="A749" s="71">
        <v>740</v>
      </c>
      <c r="B749" s="39" t="str">
        <f>IF($C$6=1,'3. Input Data'!B755," ")</f>
        <v xml:space="preserve"> </v>
      </c>
      <c r="C749" s="39" t="str">
        <f>IF($C$6=1,'3. Input Data'!C755," ")</f>
        <v xml:space="preserve"> </v>
      </c>
      <c r="D749" s="58" t="str">
        <f>IF($C$6=1,'3a. Skor Data'!D747," ")</f>
        <v xml:space="preserve"> </v>
      </c>
      <c r="E749" s="58" t="str">
        <f>IF($C$6=1,(0.702*'3a. Skor Data'!F747)+'3a. Skor Data'!H747," ")</f>
        <v xml:space="preserve"> </v>
      </c>
      <c r="F749" s="58" t="str">
        <f>IF($C$6=1,(0.471*'3a. Skor Data'!J747)+(0.681*'3a. Skor Data'!L747)+(1*'3a. Skor Data'!N747)+(0.278*'3a. Skor Data'!T747)," ")</f>
        <v xml:space="preserve"> </v>
      </c>
      <c r="G749" s="58" t="str">
        <f t="shared" si="35"/>
        <v xml:space="preserve"> </v>
      </c>
      <c r="H749" s="58" t="str">
        <f t="shared" si="36"/>
        <v xml:space="preserve"> </v>
      </c>
      <c r="I749" s="77" t="str">
        <f t="shared" si="37"/>
        <v xml:space="preserve"> </v>
      </c>
      <c r="L749" s="51" t="str">
        <f>IF(AND($G749&gt;0,$I749&gt;0.0000001,$C$6=1,$I$5&gt;0),$A749," ")</f>
        <v xml:space="preserve"> </v>
      </c>
      <c r="M749" s="51" t="str">
        <f>IF(AND($G749,$I749&gt;0.0000001,$C$6=1,$I$5&gt;0),"…………..."," ")</f>
        <v xml:space="preserve"> </v>
      </c>
    </row>
    <row r="750" spans="1:13" x14ac:dyDescent="0.2">
      <c r="A750" s="71">
        <v>741</v>
      </c>
      <c r="B750" s="39" t="str">
        <f>IF($C$6=1,'3. Input Data'!B756," ")</f>
        <v xml:space="preserve"> </v>
      </c>
      <c r="C750" s="39" t="str">
        <f>IF($C$6=1,'3. Input Data'!C756," ")</f>
        <v xml:space="preserve"> </v>
      </c>
      <c r="D750" s="58" t="str">
        <f>IF($C$6=1,'3a. Skor Data'!D748," ")</f>
        <v xml:space="preserve"> </v>
      </c>
      <c r="E750" s="58" t="str">
        <f>IF($C$6=1,(0.702*'3a. Skor Data'!F748)+'3a. Skor Data'!H748," ")</f>
        <v xml:space="preserve"> </v>
      </c>
      <c r="F750" s="58" t="str">
        <f>IF($C$6=1,(0.471*'3a. Skor Data'!J748)+(0.681*'3a. Skor Data'!L748)+(1*'3a. Skor Data'!N748)+(0.278*'3a. Skor Data'!T748)," ")</f>
        <v xml:space="preserve"> </v>
      </c>
      <c r="G750" s="58" t="str">
        <f t="shared" si="35"/>
        <v xml:space="preserve"> </v>
      </c>
      <c r="H750" s="58" t="str">
        <f t="shared" si="36"/>
        <v xml:space="preserve"> </v>
      </c>
      <c r="I750" s="77" t="str">
        <f t="shared" si="37"/>
        <v xml:space="preserve"> </v>
      </c>
      <c r="J750" s="51" t="str">
        <f>IF(AND($G750&gt;0,$I750&gt;0.0000001,$C$6=1,$I$5&gt;0),$A750," ")</f>
        <v xml:space="preserve"> </v>
      </c>
      <c r="K750" s="51" t="str">
        <f>IF(AND($G750,$I750&gt;0.0000001,$C$6=1,$I$5&gt;0),"…………..."," ")</f>
        <v xml:space="preserve"> </v>
      </c>
    </row>
    <row r="751" spans="1:13" x14ac:dyDescent="0.2">
      <c r="A751" s="71">
        <v>742</v>
      </c>
      <c r="B751" s="39" t="str">
        <f>IF($C$6=1,'3. Input Data'!B757," ")</f>
        <v xml:space="preserve"> </v>
      </c>
      <c r="C751" s="39" t="str">
        <f>IF($C$6=1,'3. Input Data'!C757," ")</f>
        <v xml:space="preserve"> </v>
      </c>
      <c r="D751" s="58" t="str">
        <f>IF($C$6=1,'3a. Skor Data'!D749," ")</f>
        <v xml:space="preserve"> </v>
      </c>
      <c r="E751" s="58" t="str">
        <f>IF($C$6=1,(0.702*'3a. Skor Data'!F749)+'3a. Skor Data'!H749," ")</f>
        <v xml:space="preserve"> </v>
      </c>
      <c r="F751" s="58" t="str">
        <f>IF($C$6=1,(0.471*'3a. Skor Data'!J749)+(0.681*'3a. Skor Data'!L749)+(1*'3a. Skor Data'!N749)+(0.278*'3a. Skor Data'!T749)," ")</f>
        <v xml:space="preserve"> </v>
      </c>
      <c r="G751" s="58" t="str">
        <f t="shared" si="35"/>
        <v xml:space="preserve"> </v>
      </c>
      <c r="H751" s="58" t="str">
        <f t="shared" si="36"/>
        <v xml:space="preserve"> </v>
      </c>
      <c r="I751" s="77" t="str">
        <f t="shared" si="37"/>
        <v xml:space="preserve"> </v>
      </c>
      <c r="L751" s="51" t="str">
        <f>IF(AND($G751&gt;0,$I751&gt;0.0000001,$C$6=1,$I$5&gt;0),$A751," ")</f>
        <v xml:space="preserve"> </v>
      </c>
      <c r="M751" s="51" t="str">
        <f>IF(AND($G751,$I751&gt;0.0000001,$C$6=1,$I$5&gt;0),"…………..."," ")</f>
        <v xml:space="preserve"> </v>
      </c>
    </row>
    <row r="752" spans="1:13" x14ac:dyDescent="0.2">
      <c r="A752" s="71">
        <v>743</v>
      </c>
      <c r="B752" s="39" t="str">
        <f>IF($C$6=1,'3. Input Data'!B758," ")</f>
        <v xml:space="preserve"> </v>
      </c>
      <c r="C752" s="39" t="str">
        <f>IF($C$6=1,'3. Input Data'!C758," ")</f>
        <v xml:space="preserve"> </v>
      </c>
      <c r="D752" s="58" t="str">
        <f>IF($C$6=1,'3a. Skor Data'!D750," ")</f>
        <v xml:space="preserve"> </v>
      </c>
      <c r="E752" s="58" t="str">
        <f>IF($C$6=1,(0.702*'3a. Skor Data'!F750)+'3a. Skor Data'!H750," ")</f>
        <v xml:space="preserve"> </v>
      </c>
      <c r="F752" s="58" t="str">
        <f>IF($C$6=1,(0.471*'3a. Skor Data'!J750)+(0.681*'3a. Skor Data'!L750)+(1*'3a. Skor Data'!N750)+(0.278*'3a. Skor Data'!T750)," ")</f>
        <v xml:space="preserve"> </v>
      </c>
      <c r="G752" s="58" t="str">
        <f t="shared" si="35"/>
        <v xml:space="preserve"> </v>
      </c>
      <c r="H752" s="58" t="str">
        <f t="shared" si="36"/>
        <v xml:space="preserve"> </v>
      </c>
      <c r="I752" s="77" t="str">
        <f t="shared" si="37"/>
        <v xml:space="preserve"> </v>
      </c>
      <c r="J752" s="51" t="str">
        <f>IF(AND($G752&gt;0,$I752&gt;0.0000001,$C$6=1,$I$5&gt;0),$A752," ")</f>
        <v xml:space="preserve"> </v>
      </c>
      <c r="K752" s="51" t="str">
        <f>IF(AND($G752,$I752&gt;0.0000001,$C$6=1,$I$5&gt;0),"…………..."," ")</f>
        <v xml:space="preserve"> </v>
      </c>
    </row>
    <row r="753" spans="1:13" x14ac:dyDescent="0.2">
      <c r="A753" s="71">
        <v>744</v>
      </c>
      <c r="B753" s="39" t="str">
        <f>IF($C$6=1,'3. Input Data'!B759," ")</f>
        <v xml:space="preserve"> </v>
      </c>
      <c r="C753" s="39" t="str">
        <f>IF($C$6=1,'3. Input Data'!C759," ")</f>
        <v xml:space="preserve"> </v>
      </c>
      <c r="D753" s="58" t="str">
        <f>IF($C$6=1,'3a. Skor Data'!D751," ")</f>
        <v xml:space="preserve"> </v>
      </c>
      <c r="E753" s="58" t="str">
        <f>IF($C$6=1,(0.702*'3a. Skor Data'!F751)+'3a. Skor Data'!H751," ")</f>
        <v xml:space="preserve"> </v>
      </c>
      <c r="F753" s="58" t="str">
        <f>IF($C$6=1,(0.471*'3a. Skor Data'!J751)+(0.681*'3a. Skor Data'!L751)+(1*'3a. Skor Data'!N751)+(0.278*'3a. Skor Data'!T751)," ")</f>
        <v xml:space="preserve"> </v>
      </c>
      <c r="G753" s="58" t="str">
        <f t="shared" si="35"/>
        <v xml:space="preserve"> </v>
      </c>
      <c r="H753" s="58" t="str">
        <f t="shared" si="36"/>
        <v xml:space="preserve"> </v>
      </c>
      <c r="I753" s="77" t="str">
        <f t="shared" si="37"/>
        <v xml:space="preserve"> </v>
      </c>
      <c r="L753" s="51" t="str">
        <f>IF(AND($G753&gt;0,$I753&gt;0.0000001,$C$6=1,$I$5&gt;0),$A753," ")</f>
        <v xml:space="preserve"> </v>
      </c>
      <c r="M753" s="51" t="str">
        <f>IF(AND($G753,$I753&gt;0.0000001,$C$6=1,$I$5&gt;0),"…………..."," ")</f>
        <v xml:space="preserve"> </v>
      </c>
    </row>
    <row r="754" spans="1:13" x14ac:dyDescent="0.2">
      <c r="A754" s="71">
        <v>745</v>
      </c>
      <c r="B754" s="39" t="str">
        <f>IF($C$6=1,'3. Input Data'!B760," ")</f>
        <v xml:space="preserve"> </v>
      </c>
      <c r="C754" s="39" t="str">
        <f>IF($C$6=1,'3. Input Data'!C760," ")</f>
        <v xml:space="preserve"> </v>
      </c>
      <c r="D754" s="58" t="str">
        <f>IF($C$6=1,'3a. Skor Data'!D752," ")</f>
        <v xml:space="preserve"> </v>
      </c>
      <c r="E754" s="58" t="str">
        <f>IF($C$6=1,(0.702*'3a. Skor Data'!F752)+'3a. Skor Data'!H752," ")</f>
        <v xml:space="preserve"> </v>
      </c>
      <c r="F754" s="58" t="str">
        <f>IF($C$6=1,(0.471*'3a. Skor Data'!J752)+(0.681*'3a. Skor Data'!L752)+(1*'3a. Skor Data'!N752)+(0.278*'3a. Skor Data'!T752)," ")</f>
        <v xml:space="preserve"> </v>
      </c>
      <c r="G754" s="58" t="str">
        <f t="shared" si="35"/>
        <v xml:space="preserve"> </v>
      </c>
      <c r="H754" s="58" t="str">
        <f t="shared" si="36"/>
        <v xml:space="preserve"> </v>
      </c>
      <c r="I754" s="77" t="str">
        <f t="shared" si="37"/>
        <v xml:space="preserve"> </v>
      </c>
      <c r="J754" s="51" t="str">
        <f>IF(AND($G754&gt;0,$I754&gt;0.0000001,$C$6=1,$I$5&gt;0),$A754," ")</f>
        <v xml:space="preserve"> </v>
      </c>
      <c r="K754" s="51" t="str">
        <f>IF(AND($G754,$I754&gt;0.0000001,$C$6=1,$I$5&gt;0),"…………..."," ")</f>
        <v xml:space="preserve"> </v>
      </c>
    </row>
    <row r="755" spans="1:13" x14ac:dyDescent="0.2">
      <c r="A755" s="71">
        <v>746</v>
      </c>
      <c r="B755" s="39" t="str">
        <f>IF($C$6=1,'3. Input Data'!B761," ")</f>
        <v xml:space="preserve"> </v>
      </c>
      <c r="C755" s="39" t="str">
        <f>IF($C$6=1,'3. Input Data'!C761," ")</f>
        <v xml:space="preserve"> </v>
      </c>
      <c r="D755" s="58" t="str">
        <f>IF($C$6=1,'3a. Skor Data'!D753," ")</f>
        <v xml:space="preserve"> </v>
      </c>
      <c r="E755" s="58" t="str">
        <f>IF($C$6=1,(0.702*'3a. Skor Data'!F753)+'3a. Skor Data'!H753," ")</f>
        <v xml:space="preserve"> </v>
      </c>
      <c r="F755" s="58" t="str">
        <f>IF($C$6=1,(0.471*'3a. Skor Data'!J753)+(0.681*'3a. Skor Data'!L753)+(1*'3a. Skor Data'!N753)+(0.278*'3a. Skor Data'!T753)," ")</f>
        <v xml:space="preserve"> </v>
      </c>
      <c r="G755" s="58" t="str">
        <f t="shared" si="35"/>
        <v xml:space="preserve"> </v>
      </c>
      <c r="H755" s="58" t="str">
        <f t="shared" si="36"/>
        <v xml:space="preserve"> </v>
      </c>
      <c r="I755" s="77" t="str">
        <f t="shared" si="37"/>
        <v xml:space="preserve"> </v>
      </c>
      <c r="L755" s="51" t="str">
        <f>IF(AND($G755&gt;0,$I755&gt;0.0000001,$C$6=1,$I$5&gt;0),$A755," ")</f>
        <v xml:space="preserve"> </v>
      </c>
      <c r="M755" s="51" t="str">
        <f>IF(AND($G755,$I755&gt;0.0000001,$C$6=1,$I$5&gt;0),"…………..."," ")</f>
        <v xml:space="preserve"> </v>
      </c>
    </row>
    <row r="756" spans="1:13" x14ac:dyDescent="0.2">
      <c r="A756" s="71">
        <v>747</v>
      </c>
      <c r="B756" s="39" t="str">
        <f>IF($C$6=1,'3. Input Data'!B762," ")</f>
        <v xml:space="preserve"> </v>
      </c>
      <c r="C756" s="39" t="str">
        <f>IF($C$6=1,'3. Input Data'!C762," ")</f>
        <v xml:space="preserve"> </v>
      </c>
      <c r="D756" s="58" t="str">
        <f>IF($C$6=1,'3a. Skor Data'!D754," ")</f>
        <v xml:space="preserve"> </v>
      </c>
      <c r="E756" s="58" t="str">
        <f>IF($C$6=1,(0.702*'3a. Skor Data'!F754)+'3a. Skor Data'!H754," ")</f>
        <v xml:space="preserve"> </v>
      </c>
      <c r="F756" s="58" t="str">
        <f>IF($C$6=1,(0.471*'3a. Skor Data'!J754)+(0.681*'3a. Skor Data'!L754)+(1*'3a. Skor Data'!N754)+(0.278*'3a. Skor Data'!T754)," ")</f>
        <v xml:space="preserve"> </v>
      </c>
      <c r="G756" s="58" t="str">
        <f t="shared" si="35"/>
        <v xml:space="preserve"> </v>
      </c>
      <c r="H756" s="58" t="str">
        <f t="shared" si="36"/>
        <v xml:space="preserve"> </v>
      </c>
      <c r="I756" s="77" t="str">
        <f t="shared" si="37"/>
        <v xml:space="preserve"> </v>
      </c>
      <c r="J756" s="51" t="str">
        <f>IF(AND($G756&gt;0,$I756&gt;0.0000001,$C$6=1,$I$5&gt;0),$A756," ")</f>
        <v xml:space="preserve"> </v>
      </c>
      <c r="K756" s="51" t="str">
        <f>IF(AND($G756,$I756&gt;0.0000001,$C$6=1,$I$5&gt;0),"…………..."," ")</f>
        <v xml:space="preserve"> </v>
      </c>
    </row>
    <row r="757" spans="1:13" x14ac:dyDescent="0.2">
      <c r="A757" s="71">
        <v>748</v>
      </c>
      <c r="B757" s="39" t="str">
        <f>IF($C$6=1,'3. Input Data'!B763," ")</f>
        <v xml:space="preserve"> </v>
      </c>
      <c r="C757" s="39" t="str">
        <f>IF($C$6=1,'3. Input Data'!C763," ")</f>
        <v xml:space="preserve"> </v>
      </c>
      <c r="D757" s="58" t="str">
        <f>IF($C$6=1,'3a. Skor Data'!D755," ")</f>
        <v xml:space="preserve"> </v>
      </c>
      <c r="E757" s="58" t="str">
        <f>IF($C$6=1,(0.702*'3a. Skor Data'!F755)+'3a. Skor Data'!H755," ")</f>
        <v xml:space="preserve"> </v>
      </c>
      <c r="F757" s="58" t="str">
        <f>IF($C$6=1,(0.471*'3a. Skor Data'!J755)+(0.681*'3a. Skor Data'!L755)+(1*'3a. Skor Data'!N755)+(0.278*'3a. Skor Data'!T755)," ")</f>
        <v xml:space="preserve"> </v>
      </c>
      <c r="G757" s="58" t="str">
        <f t="shared" si="35"/>
        <v xml:space="preserve"> </v>
      </c>
      <c r="H757" s="58" t="str">
        <f t="shared" si="36"/>
        <v xml:space="preserve"> </v>
      </c>
      <c r="I757" s="77" t="str">
        <f t="shared" si="37"/>
        <v xml:space="preserve"> </v>
      </c>
      <c r="L757" s="51" t="str">
        <f>IF(AND($G757&gt;0,$I757&gt;0.0000001,$C$6=1,$I$5&gt;0),$A757," ")</f>
        <v xml:space="preserve"> </v>
      </c>
      <c r="M757" s="51" t="str">
        <f>IF(AND($G757,$I757&gt;0.0000001,$C$6=1,$I$5&gt;0),"…………..."," ")</f>
        <v xml:space="preserve"> </v>
      </c>
    </row>
    <row r="758" spans="1:13" x14ac:dyDescent="0.2">
      <c r="A758" s="71">
        <v>749</v>
      </c>
      <c r="B758" s="39" t="str">
        <f>IF($C$6=1,'3. Input Data'!B764," ")</f>
        <v xml:space="preserve"> </v>
      </c>
      <c r="C758" s="39" t="str">
        <f>IF($C$6=1,'3. Input Data'!C764," ")</f>
        <v xml:space="preserve"> </v>
      </c>
      <c r="D758" s="58" t="str">
        <f>IF($C$6=1,'3a. Skor Data'!D756," ")</f>
        <v xml:space="preserve"> </v>
      </c>
      <c r="E758" s="58" t="str">
        <f>IF($C$6=1,(0.702*'3a. Skor Data'!F756)+'3a. Skor Data'!H756," ")</f>
        <v xml:space="preserve"> </v>
      </c>
      <c r="F758" s="58" t="str">
        <f>IF($C$6=1,(0.471*'3a. Skor Data'!J756)+(0.681*'3a. Skor Data'!L756)+(1*'3a. Skor Data'!N756)+(0.278*'3a. Skor Data'!T756)," ")</f>
        <v xml:space="preserve"> </v>
      </c>
      <c r="G758" s="58" t="str">
        <f t="shared" si="35"/>
        <v xml:space="preserve"> </v>
      </c>
      <c r="H758" s="58" t="str">
        <f t="shared" si="36"/>
        <v xml:space="preserve"> </v>
      </c>
      <c r="I758" s="77" t="str">
        <f t="shared" si="37"/>
        <v xml:space="preserve"> </v>
      </c>
      <c r="J758" s="51" t="str">
        <f>IF(AND($G758&gt;0,$I758&gt;0.0000001,$C$6=1,$I$5&gt;0),$A758," ")</f>
        <v xml:space="preserve"> </v>
      </c>
      <c r="K758" s="51" t="str">
        <f>IF(AND($G758,$I758&gt;0.0000001,$C$6=1,$I$5&gt;0),"…………..."," ")</f>
        <v xml:space="preserve"> </v>
      </c>
    </row>
    <row r="759" spans="1:13" x14ac:dyDescent="0.2">
      <c r="A759" s="71">
        <v>750</v>
      </c>
      <c r="B759" s="39" t="str">
        <f>IF($C$6=1,'3. Input Data'!B765," ")</f>
        <v xml:space="preserve"> </v>
      </c>
      <c r="C759" s="39" t="str">
        <f>IF($C$6=1,'3. Input Data'!C765," ")</f>
        <v xml:space="preserve"> </v>
      </c>
      <c r="D759" s="58" t="str">
        <f>IF($C$6=1,'3a. Skor Data'!D757," ")</f>
        <v xml:space="preserve"> </v>
      </c>
      <c r="E759" s="58" t="str">
        <f>IF($C$6=1,(0.702*'3a. Skor Data'!F757)+'3a. Skor Data'!H757," ")</f>
        <v xml:space="preserve"> </v>
      </c>
      <c r="F759" s="58" t="str">
        <f>IF($C$6=1,(0.471*'3a. Skor Data'!J757)+(0.681*'3a. Skor Data'!L757)+(1*'3a. Skor Data'!N757)+(0.278*'3a. Skor Data'!T757)," ")</f>
        <v xml:space="preserve"> </v>
      </c>
      <c r="G759" s="58" t="str">
        <f t="shared" si="35"/>
        <v xml:space="preserve"> </v>
      </c>
      <c r="H759" s="58" t="str">
        <f t="shared" si="36"/>
        <v xml:space="preserve"> </v>
      </c>
      <c r="I759" s="77" t="str">
        <f t="shared" si="37"/>
        <v xml:space="preserve"> </v>
      </c>
      <c r="L759" s="51" t="str">
        <f>IF(AND($G759&gt;0,$I759&gt;0.0000001,$C$6=1,$I$5&gt;0),$A759," ")</f>
        <v xml:space="preserve"> </v>
      </c>
      <c r="M759" s="51" t="str">
        <f>IF(AND($G759,$I759&gt;0.0000001,$C$6=1,$I$5&gt;0),"…………..."," ")</f>
        <v xml:space="preserve"> </v>
      </c>
    </row>
    <row r="760" spans="1:13" x14ac:dyDescent="0.2">
      <c r="A760" s="71">
        <v>751</v>
      </c>
      <c r="B760" s="39" t="str">
        <f>IF($C$6=1,'3. Input Data'!B766," ")</f>
        <v xml:space="preserve"> </v>
      </c>
      <c r="C760" s="39" t="str">
        <f>IF($C$6=1,'3. Input Data'!C766," ")</f>
        <v xml:space="preserve"> </v>
      </c>
      <c r="D760" s="58" t="str">
        <f>IF($C$6=1,'3a. Skor Data'!D758," ")</f>
        <v xml:space="preserve"> </v>
      </c>
      <c r="E760" s="58" t="str">
        <f>IF($C$6=1,(0.702*'3a. Skor Data'!F758)+'3a. Skor Data'!H758," ")</f>
        <v xml:space="preserve"> </v>
      </c>
      <c r="F760" s="58" t="str">
        <f>IF($C$6=1,(0.471*'3a. Skor Data'!J758)+(0.681*'3a. Skor Data'!L758)+(1*'3a. Skor Data'!N758)+(0.278*'3a. Skor Data'!T758)," ")</f>
        <v xml:space="preserve"> </v>
      </c>
      <c r="G760" s="58" t="str">
        <f t="shared" si="35"/>
        <v xml:space="preserve"> </v>
      </c>
      <c r="H760" s="58" t="str">
        <f t="shared" si="36"/>
        <v xml:space="preserve"> </v>
      </c>
      <c r="I760" s="77" t="str">
        <f t="shared" si="37"/>
        <v xml:space="preserve"> </v>
      </c>
      <c r="J760" s="51" t="str">
        <f>IF(AND($G760&gt;0,$I760&gt;0.0000001,$C$6=1,$I$5&gt;0),$A760," ")</f>
        <v xml:space="preserve"> </v>
      </c>
      <c r="K760" s="51" t="str">
        <f>IF(AND($G760,$I760&gt;0.0000001,$C$6=1,$I$5&gt;0),"…………..."," ")</f>
        <v xml:space="preserve"> </v>
      </c>
    </row>
    <row r="761" spans="1:13" x14ac:dyDescent="0.2">
      <c r="A761" s="71">
        <v>752</v>
      </c>
      <c r="B761" s="39" t="str">
        <f>IF($C$6=1,'3. Input Data'!B767," ")</f>
        <v xml:space="preserve"> </v>
      </c>
      <c r="C761" s="39" t="str">
        <f>IF($C$6=1,'3. Input Data'!C767," ")</f>
        <v xml:space="preserve"> </v>
      </c>
      <c r="D761" s="58" t="str">
        <f>IF($C$6=1,'3a. Skor Data'!D759," ")</f>
        <v xml:space="preserve"> </v>
      </c>
      <c r="E761" s="58" t="str">
        <f>IF($C$6=1,(0.702*'3a. Skor Data'!F759)+'3a. Skor Data'!H759," ")</f>
        <v xml:space="preserve"> </v>
      </c>
      <c r="F761" s="58" t="str">
        <f>IF($C$6=1,(0.471*'3a. Skor Data'!J759)+(0.681*'3a. Skor Data'!L759)+(1*'3a. Skor Data'!N759)+(0.278*'3a. Skor Data'!T759)," ")</f>
        <v xml:space="preserve"> </v>
      </c>
      <c r="G761" s="58" t="str">
        <f t="shared" si="35"/>
        <v xml:space="preserve"> </v>
      </c>
      <c r="H761" s="58" t="str">
        <f t="shared" si="36"/>
        <v xml:space="preserve"> </v>
      </c>
      <c r="I761" s="77" t="str">
        <f t="shared" si="37"/>
        <v xml:space="preserve"> </v>
      </c>
      <c r="L761" s="51" t="str">
        <f>IF(AND($G761&gt;0,$I761&gt;0.0000001,$C$6=1,$I$5&gt;0),$A761," ")</f>
        <v xml:space="preserve"> </v>
      </c>
      <c r="M761" s="51" t="str">
        <f>IF(AND($G761,$I761&gt;0.0000001,$C$6=1,$I$5&gt;0),"…………..."," ")</f>
        <v xml:space="preserve"> </v>
      </c>
    </row>
    <row r="762" spans="1:13" x14ac:dyDescent="0.2">
      <c r="A762" s="71">
        <v>753</v>
      </c>
      <c r="B762" s="39" t="str">
        <f>IF($C$6=1,'3. Input Data'!B768," ")</f>
        <v xml:space="preserve"> </v>
      </c>
      <c r="C762" s="39" t="str">
        <f>IF($C$6=1,'3. Input Data'!C768," ")</f>
        <v xml:space="preserve"> </v>
      </c>
      <c r="D762" s="58" t="str">
        <f>IF($C$6=1,'3a. Skor Data'!D760," ")</f>
        <v xml:space="preserve"> </v>
      </c>
      <c r="E762" s="58" t="str">
        <f>IF($C$6=1,(0.702*'3a. Skor Data'!F760)+'3a. Skor Data'!H760," ")</f>
        <v xml:space="preserve"> </v>
      </c>
      <c r="F762" s="58" t="str">
        <f>IF($C$6=1,(0.471*'3a. Skor Data'!J760)+(0.681*'3a. Skor Data'!L760)+(1*'3a. Skor Data'!N760)+(0.278*'3a. Skor Data'!T760)," ")</f>
        <v xml:space="preserve"> </v>
      </c>
      <c r="G762" s="58" t="str">
        <f t="shared" si="35"/>
        <v xml:space="preserve"> </v>
      </c>
      <c r="H762" s="58" t="str">
        <f t="shared" si="36"/>
        <v xml:space="preserve"> </v>
      </c>
      <c r="I762" s="77" t="str">
        <f t="shared" si="37"/>
        <v xml:space="preserve"> </v>
      </c>
      <c r="J762" s="51" t="str">
        <f>IF(AND($G762&gt;0,$I762&gt;0.0000001,$C$6=1,$I$5&gt;0),$A762," ")</f>
        <v xml:space="preserve"> </v>
      </c>
      <c r="K762" s="51" t="str">
        <f>IF(AND($G762,$I762&gt;0.0000001,$C$6=1,$I$5&gt;0),"…………..."," ")</f>
        <v xml:space="preserve"> </v>
      </c>
    </row>
    <row r="763" spans="1:13" x14ac:dyDescent="0.2">
      <c r="A763" s="71">
        <v>754</v>
      </c>
      <c r="B763" s="39" t="str">
        <f>IF($C$6=1,'3. Input Data'!B769," ")</f>
        <v xml:space="preserve"> </v>
      </c>
      <c r="C763" s="39" t="str">
        <f>IF($C$6=1,'3. Input Data'!C769," ")</f>
        <v xml:space="preserve"> </v>
      </c>
      <c r="D763" s="58" t="str">
        <f>IF($C$6=1,'3a. Skor Data'!D761," ")</f>
        <v xml:space="preserve"> </v>
      </c>
      <c r="E763" s="58" t="str">
        <f>IF($C$6=1,(0.702*'3a. Skor Data'!F761)+'3a. Skor Data'!H761," ")</f>
        <v xml:space="preserve"> </v>
      </c>
      <c r="F763" s="58" t="str">
        <f>IF($C$6=1,(0.471*'3a. Skor Data'!J761)+(0.681*'3a. Skor Data'!L761)+(1*'3a. Skor Data'!N761)+(0.278*'3a. Skor Data'!T761)," ")</f>
        <v xml:space="preserve"> </v>
      </c>
      <c r="G763" s="58" t="str">
        <f t="shared" si="35"/>
        <v xml:space="preserve"> </v>
      </c>
      <c r="H763" s="58" t="str">
        <f t="shared" si="36"/>
        <v xml:space="preserve"> </v>
      </c>
      <c r="I763" s="77" t="str">
        <f t="shared" si="37"/>
        <v xml:space="preserve"> </v>
      </c>
      <c r="L763" s="51" t="str">
        <f>IF(AND($G763&gt;0,$I763&gt;0.0000001,$C$6=1,$I$5&gt;0),$A763," ")</f>
        <v xml:space="preserve"> </v>
      </c>
      <c r="M763" s="51" t="str">
        <f>IF(AND($G763,$I763&gt;0.0000001,$C$6=1,$I$5&gt;0),"…………..."," ")</f>
        <v xml:space="preserve"> </v>
      </c>
    </row>
    <row r="764" spans="1:13" x14ac:dyDescent="0.2">
      <c r="A764" s="71">
        <v>755</v>
      </c>
      <c r="B764" s="39" t="str">
        <f>IF($C$6=1,'3. Input Data'!B770," ")</f>
        <v xml:space="preserve"> </v>
      </c>
      <c r="C764" s="39" t="str">
        <f>IF($C$6=1,'3. Input Data'!C770," ")</f>
        <v xml:space="preserve"> </v>
      </c>
      <c r="D764" s="58" t="str">
        <f>IF($C$6=1,'3a. Skor Data'!D762," ")</f>
        <v xml:space="preserve"> </v>
      </c>
      <c r="E764" s="58" t="str">
        <f>IF($C$6=1,(0.702*'3a. Skor Data'!F762)+'3a. Skor Data'!H762," ")</f>
        <v xml:space="preserve"> </v>
      </c>
      <c r="F764" s="58" t="str">
        <f>IF($C$6=1,(0.471*'3a. Skor Data'!J762)+(0.681*'3a. Skor Data'!L762)+(1*'3a. Skor Data'!N762)+(0.278*'3a. Skor Data'!T762)," ")</f>
        <v xml:space="preserve"> </v>
      </c>
      <c r="G764" s="58" t="str">
        <f t="shared" si="35"/>
        <v xml:space="preserve"> </v>
      </c>
      <c r="H764" s="58" t="str">
        <f t="shared" si="36"/>
        <v xml:space="preserve"> </v>
      </c>
      <c r="I764" s="77" t="str">
        <f t="shared" si="37"/>
        <v xml:space="preserve"> </v>
      </c>
      <c r="J764" s="51" t="str">
        <f>IF(AND($G764&gt;0,$I764&gt;0.0000001,$C$6=1,$I$5&gt;0),$A764," ")</f>
        <v xml:space="preserve"> </v>
      </c>
      <c r="K764" s="51" t="str">
        <f>IF(AND($G764,$I764&gt;0.0000001,$C$6=1,$I$5&gt;0),"…………..."," ")</f>
        <v xml:space="preserve"> </v>
      </c>
    </row>
    <row r="765" spans="1:13" x14ac:dyDescent="0.2">
      <c r="A765" s="71">
        <v>756</v>
      </c>
      <c r="B765" s="39" t="str">
        <f>IF($C$6=1,'3. Input Data'!B771," ")</f>
        <v xml:space="preserve"> </v>
      </c>
      <c r="C765" s="39" t="str">
        <f>IF($C$6=1,'3. Input Data'!C771," ")</f>
        <v xml:space="preserve"> </v>
      </c>
      <c r="D765" s="58" t="str">
        <f>IF($C$6=1,'3a. Skor Data'!D763," ")</f>
        <v xml:space="preserve"> </v>
      </c>
      <c r="E765" s="58" t="str">
        <f>IF($C$6=1,(0.702*'3a. Skor Data'!F763)+'3a. Skor Data'!H763," ")</f>
        <v xml:space="preserve"> </v>
      </c>
      <c r="F765" s="58" t="str">
        <f>IF($C$6=1,(0.471*'3a. Skor Data'!J763)+(0.681*'3a. Skor Data'!L763)+(1*'3a. Skor Data'!N763)+(0.278*'3a. Skor Data'!T763)," ")</f>
        <v xml:space="preserve"> </v>
      </c>
      <c r="G765" s="58" t="str">
        <f t="shared" si="35"/>
        <v xml:space="preserve"> </v>
      </c>
      <c r="H765" s="58" t="str">
        <f t="shared" si="36"/>
        <v xml:space="preserve"> </v>
      </c>
      <c r="I765" s="77" t="str">
        <f t="shared" si="37"/>
        <v xml:space="preserve"> </v>
      </c>
      <c r="L765" s="51" t="str">
        <f>IF(AND($G765&gt;0,$I765&gt;0.0000001,$C$6=1,$I$5&gt;0),$A765," ")</f>
        <v xml:space="preserve"> </v>
      </c>
      <c r="M765" s="51" t="str">
        <f>IF(AND($G765,$I765&gt;0.0000001,$C$6=1,$I$5&gt;0),"…………..."," ")</f>
        <v xml:space="preserve"> </v>
      </c>
    </row>
    <row r="766" spans="1:13" x14ac:dyDescent="0.2">
      <c r="A766" s="71">
        <v>757</v>
      </c>
      <c r="B766" s="39" t="str">
        <f>IF($C$6=1,'3. Input Data'!B772," ")</f>
        <v xml:space="preserve"> </v>
      </c>
      <c r="C766" s="39" t="str">
        <f>IF($C$6=1,'3. Input Data'!C772," ")</f>
        <v xml:space="preserve"> </v>
      </c>
      <c r="D766" s="58" t="str">
        <f>IF($C$6=1,'3a. Skor Data'!D764," ")</f>
        <v xml:space="preserve"> </v>
      </c>
      <c r="E766" s="58" t="str">
        <f>IF($C$6=1,(0.702*'3a. Skor Data'!F764)+'3a. Skor Data'!H764," ")</f>
        <v xml:space="preserve"> </v>
      </c>
      <c r="F766" s="58" t="str">
        <f>IF($C$6=1,(0.471*'3a. Skor Data'!J764)+(0.681*'3a. Skor Data'!L764)+(1*'3a. Skor Data'!N764)+(0.278*'3a. Skor Data'!T764)," ")</f>
        <v xml:space="preserve"> </v>
      </c>
      <c r="G766" s="58" t="str">
        <f t="shared" si="35"/>
        <v xml:space="preserve"> </v>
      </c>
      <c r="H766" s="58" t="str">
        <f t="shared" si="36"/>
        <v xml:space="preserve"> </v>
      </c>
      <c r="I766" s="77" t="str">
        <f t="shared" si="37"/>
        <v xml:space="preserve"> </v>
      </c>
      <c r="J766" s="51" t="str">
        <f>IF(AND($G766&gt;0,$I766&gt;0.0000001,$C$6=1,$I$5&gt;0),$A766," ")</f>
        <v xml:space="preserve"> </v>
      </c>
      <c r="K766" s="51" t="str">
        <f>IF(AND($G766,$I766&gt;0.0000001,$C$6=1,$I$5&gt;0),"…………..."," ")</f>
        <v xml:space="preserve"> </v>
      </c>
    </row>
    <row r="767" spans="1:13" x14ac:dyDescent="0.2">
      <c r="A767" s="71">
        <v>758</v>
      </c>
      <c r="B767" s="39" t="str">
        <f>IF($C$6=1,'3. Input Data'!B773," ")</f>
        <v xml:space="preserve"> </v>
      </c>
      <c r="C767" s="39" t="str">
        <f>IF($C$6=1,'3. Input Data'!C773," ")</f>
        <v xml:space="preserve"> </v>
      </c>
      <c r="D767" s="58" t="str">
        <f>IF($C$6=1,'3a. Skor Data'!D765," ")</f>
        <v xml:space="preserve"> </v>
      </c>
      <c r="E767" s="58" t="str">
        <f>IF($C$6=1,(0.702*'3a. Skor Data'!F765)+'3a. Skor Data'!H765," ")</f>
        <v xml:space="preserve"> </v>
      </c>
      <c r="F767" s="58" t="str">
        <f>IF($C$6=1,(0.471*'3a. Skor Data'!J765)+(0.681*'3a. Skor Data'!L765)+(1*'3a. Skor Data'!N765)+(0.278*'3a. Skor Data'!T765)," ")</f>
        <v xml:space="preserve"> </v>
      </c>
      <c r="G767" s="58" t="str">
        <f t="shared" si="35"/>
        <v xml:space="preserve"> </v>
      </c>
      <c r="H767" s="58" t="str">
        <f t="shared" si="36"/>
        <v xml:space="preserve"> </v>
      </c>
      <c r="I767" s="77" t="str">
        <f t="shared" si="37"/>
        <v xml:space="preserve"> </v>
      </c>
      <c r="L767" s="51" t="str">
        <f>IF(AND($G767&gt;0,$I767&gt;0.0000001,$C$6=1,$I$5&gt;0),$A767," ")</f>
        <v xml:space="preserve"> </v>
      </c>
      <c r="M767" s="51" t="str">
        <f>IF(AND($G767,$I767&gt;0.0000001,$C$6=1,$I$5&gt;0),"…………..."," ")</f>
        <v xml:space="preserve"> </v>
      </c>
    </row>
    <row r="768" spans="1:13" x14ac:dyDescent="0.2">
      <c r="A768" s="71">
        <v>759</v>
      </c>
      <c r="B768" s="39" t="str">
        <f>IF($C$6=1,'3. Input Data'!B774," ")</f>
        <v xml:space="preserve"> </v>
      </c>
      <c r="C768" s="39" t="str">
        <f>IF($C$6=1,'3. Input Data'!C774," ")</f>
        <v xml:space="preserve"> </v>
      </c>
      <c r="D768" s="58" t="str">
        <f>IF($C$6=1,'3a. Skor Data'!D766," ")</f>
        <v xml:space="preserve"> </v>
      </c>
      <c r="E768" s="58" t="str">
        <f>IF($C$6=1,(0.702*'3a. Skor Data'!F766)+'3a. Skor Data'!H766," ")</f>
        <v xml:space="preserve"> </v>
      </c>
      <c r="F768" s="58" t="str">
        <f>IF($C$6=1,(0.471*'3a. Skor Data'!J766)+(0.681*'3a. Skor Data'!L766)+(1*'3a. Skor Data'!N766)+(0.278*'3a. Skor Data'!T766)," ")</f>
        <v xml:space="preserve"> </v>
      </c>
      <c r="G768" s="58" t="str">
        <f t="shared" si="35"/>
        <v xml:space="preserve"> </v>
      </c>
      <c r="H768" s="58" t="str">
        <f t="shared" si="36"/>
        <v xml:space="preserve"> </v>
      </c>
      <c r="I768" s="77" t="str">
        <f t="shared" si="37"/>
        <v xml:space="preserve"> </v>
      </c>
      <c r="J768" s="51" t="str">
        <f>IF(AND($G768&gt;0,$I768&gt;0.0000001,$C$6=1,$I$5&gt;0),$A768," ")</f>
        <v xml:space="preserve"> </v>
      </c>
      <c r="K768" s="51" t="str">
        <f>IF(AND($G768,$I768&gt;0.0000001,$C$6=1,$I$5&gt;0),"…………..."," ")</f>
        <v xml:space="preserve"> </v>
      </c>
    </row>
    <row r="769" spans="1:13" x14ac:dyDescent="0.2">
      <c r="A769" s="71">
        <v>760</v>
      </c>
      <c r="B769" s="39" t="str">
        <f>IF($C$6=1,'3. Input Data'!B775," ")</f>
        <v xml:space="preserve"> </v>
      </c>
      <c r="C769" s="39" t="str">
        <f>IF($C$6=1,'3. Input Data'!C775," ")</f>
        <v xml:space="preserve"> </v>
      </c>
      <c r="D769" s="58" t="str">
        <f>IF($C$6=1,'3a. Skor Data'!D767," ")</f>
        <v xml:space="preserve"> </v>
      </c>
      <c r="E769" s="58" t="str">
        <f>IF($C$6=1,(0.702*'3a. Skor Data'!F767)+'3a. Skor Data'!H767," ")</f>
        <v xml:space="preserve"> </v>
      </c>
      <c r="F769" s="58" t="str">
        <f>IF($C$6=1,(0.471*'3a. Skor Data'!J767)+(0.681*'3a. Skor Data'!L767)+(1*'3a. Skor Data'!N767)+(0.278*'3a. Skor Data'!T767)," ")</f>
        <v xml:space="preserve"> </v>
      </c>
      <c r="G769" s="58" t="str">
        <f t="shared" si="35"/>
        <v xml:space="preserve"> </v>
      </c>
      <c r="H769" s="58" t="str">
        <f t="shared" si="36"/>
        <v xml:space="preserve"> </v>
      </c>
      <c r="I769" s="77" t="str">
        <f t="shared" si="37"/>
        <v xml:space="preserve"> </v>
      </c>
      <c r="L769" s="51" t="str">
        <f>IF(AND($G769&gt;0,$I769&gt;0.0000001,$C$6=1,$I$5&gt;0),$A769," ")</f>
        <v xml:space="preserve"> </v>
      </c>
      <c r="M769" s="51" t="str">
        <f>IF(AND($G769,$I769&gt;0.0000001,$C$6=1,$I$5&gt;0),"…………..."," ")</f>
        <v xml:space="preserve"> </v>
      </c>
    </row>
    <row r="770" spans="1:13" x14ac:dyDescent="0.2">
      <c r="A770" s="71">
        <v>761</v>
      </c>
      <c r="B770" s="39" t="str">
        <f>IF($C$6=1,'3. Input Data'!B776," ")</f>
        <v xml:space="preserve"> </v>
      </c>
      <c r="C770" s="39" t="str">
        <f>IF($C$6=1,'3. Input Data'!C776," ")</f>
        <v xml:space="preserve"> </v>
      </c>
      <c r="D770" s="58" t="str">
        <f>IF($C$6=1,'3a. Skor Data'!D768," ")</f>
        <v xml:space="preserve"> </v>
      </c>
      <c r="E770" s="58" t="str">
        <f>IF($C$6=1,(0.702*'3a. Skor Data'!F768)+'3a. Skor Data'!H768," ")</f>
        <v xml:space="preserve"> </v>
      </c>
      <c r="F770" s="58" t="str">
        <f>IF($C$6=1,(0.471*'3a. Skor Data'!J768)+(0.681*'3a. Skor Data'!L768)+(1*'3a. Skor Data'!N768)+(0.278*'3a. Skor Data'!T768)," ")</f>
        <v xml:space="preserve"> </v>
      </c>
      <c r="G770" s="58" t="str">
        <f t="shared" si="35"/>
        <v xml:space="preserve"> </v>
      </c>
      <c r="H770" s="58" t="str">
        <f t="shared" si="36"/>
        <v xml:space="preserve"> </v>
      </c>
      <c r="I770" s="77" t="str">
        <f t="shared" si="37"/>
        <v xml:space="preserve"> </v>
      </c>
      <c r="J770" s="51" t="str">
        <f>IF(AND($G770&gt;0,$I770&gt;0.0000001,$C$6=1,$I$5&gt;0),$A770," ")</f>
        <v xml:space="preserve"> </v>
      </c>
      <c r="K770" s="51" t="str">
        <f>IF(AND($G770,$I770&gt;0.0000001,$C$6=1,$I$5&gt;0),"…………..."," ")</f>
        <v xml:space="preserve"> </v>
      </c>
    </row>
    <row r="771" spans="1:13" x14ac:dyDescent="0.2">
      <c r="A771" s="71">
        <v>762</v>
      </c>
      <c r="B771" s="39" t="str">
        <f>IF($C$6=1,'3. Input Data'!B777," ")</f>
        <v xml:space="preserve"> </v>
      </c>
      <c r="C771" s="39" t="str">
        <f>IF($C$6=1,'3. Input Data'!C777," ")</f>
        <v xml:space="preserve"> </v>
      </c>
      <c r="D771" s="58" t="str">
        <f>IF($C$6=1,'3a. Skor Data'!D769," ")</f>
        <v xml:space="preserve"> </v>
      </c>
      <c r="E771" s="58" t="str">
        <f>IF($C$6=1,(0.702*'3a. Skor Data'!F769)+'3a. Skor Data'!H769," ")</f>
        <v xml:space="preserve"> </v>
      </c>
      <c r="F771" s="58" t="str">
        <f>IF($C$6=1,(0.471*'3a. Skor Data'!J769)+(0.681*'3a. Skor Data'!L769)+(1*'3a. Skor Data'!N769)+(0.278*'3a. Skor Data'!T769)," ")</f>
        <v xml:space="preserve"> </v>
      </c>
      <c r="G771" s="58" t="str">
        <f t="shared" si="35"/>
        <v xml:space="preserve"> </v>
      </c>
      <c r="H771" s="58" t="str">
        <f t="shared" si="36"/>
        <v xml:space="preserve"> </v>
      </c>
      <c r="I771" s="77" t="str">
        <f t="shared" si="37"/>
        <v xml:space="preserve"> </v>
      </c>
      <c r="L771" s="51" t="str">
        <f>IF(AND($G771&gt;0,$I771&gt;0.0000001,$C$6=1,$I$5&gt;0),$A771," ")</f>
        <v xml:space="preserve"> </v>
      </c>
      <c r="M771" s="51" t="str">
        <f>IF(AND($G771,$I771&gt;0.0000001,$C$6=1,$I$5&gt;0),"…………..."," ")</f>
        <v xml:space="preserve"> </v>
      </c>
    </row>
    <row r="772" spans="1:13" x14ac:dyDescent="0.2">
      <c r="A772" s="71">
        <v>763</v>
      </c>
      <c r="B772" s="39" t="str">
        <f>IF($C$6=1,'3. Input Data'!B778," ")</f>
        <v xml:space="preserve"> </v>
      </c>
      <c r="C772" s="39" t="str">
        <f>IF($C$6=1,'3. Input Data'!C778," ")</f>
        <v xml:space="preserve"> </v>
      </c>
      <c r="D772" s="58" t="str">
        <f>IF($C$6=1,'3a. Skor Data'!D770," ")</f>
        <v xml:space="preserve"> </v>
      </c>
      <c r="E772" s="58" t="str">
        <f>IF($C$6=1,(0.702*'3a. Skor Data'!F770)+'3a. Skor Data'!H770," ")</f>
        <v xml:space="preserve"> </v>
      </c>
      <c r="F772" s="58" t="str">
        <f>IF($C$6=1,(0.471*'3a. Skor Data'!J770)+(0.681*'3a. Skor Data'!L770)+(1*'3a. Skor Data'!N770)+(0.278*'3a. Skor Data'!T770)," ")</f>
        <v xml:space="preserve"> </v>
      </c>
      <c r="G772" s="58" t="str">
        <f t="shared" si="35"/>
        <v xml:space="preserve"> </v>
      </c>
      <c r="H772" s="58" t="str">
        <f t="shared" si="36"/>
        <v xml:space="preserve"> </v>
      </c>
      <c r="I772" s="77" t="str">
        <f t="shared" si="37"/>
        <v xml:space="preserve"> </v>
      </c>
      <c r="J772" s="51" t="str">
        <f>IF(AND($G772&gt;0,$I772&gt;0.0000001,$C$6=1,$I$5&gt;0),$A772," ")</f>
        <v xml:space="preserve"> </v>
      </c>
      <c r="K772" s="51" t="str">
        <f>IF(AND($G772,$I772&gt;0.0000001,$C$6=1,$I$5&gt;0),"…………..."," ")</f>
        <v xml:space="preserve"> </v>
      </c>
    </row>
    <row r="773" spans="1:13" x14ac:dyDescent="0.2">
      <c r="A773" s="71">
        <v>764</v>
      </c>
      <c r="B773" s="39" t="str">
        <f>IF($C$6=1,'3. Input Data'!B779," ")</f>
        <v xml:space="preserve"> </v>
      </c>
      <c r="C773" s="39" t="str">
        <f>IF($C$6=1,'3. Input Data'!C779," ")</f>
        <v xml:space="preserve"> </v>
      </c>
      <c r="D773" s="58" t="str">
        <f>IF($C$6=1,'3a. Skor Data'!D771," ")</f>
        <v xml:space="preserve"> </v>
      </c>
      <c r="E773" s="58" t="str">
        <f>IF($C$6=1,(0.702*'3a. Skor Data'!F771)+'3a. Skor Data'!H771," ")</f>
        <v xml:space="preserve"> </v>
      </c>
      <c r="F773" s="58" t="str">
        <f>IF($C$6=1,(0.471*'3a. Skor Data'!J771)+(0.681*'3a. Skor Data'!L771)+(1*'3a. Skor Data'!N771)+(0.278*'3a. Skor Data'!T771)," ")</f>
        <v xml:space="preserve"> </v>
      </c>
      <c r="G773" s="58" t="str">
        <f t="shared" si="35"/>
        <v xml:space="preserve"> </v>
      </c>
      <c r="H773" s="58" t="str">
        <f t="shared" si="36"/>
        <v xml:space="preserve"> </v>
      </c>
      <c r="I773" s="77" t="str">
        <f t="shared" si="37"/>
        <v xml:space="preserve"> </v>
      </c>
      <c r="L773" s="51" t="str">
        <f>IF(AND($G773&gt;0,$I773&gt;0.0000001,$C$6=1,$I$5&gt;0),$A773," ")</f>
        <v xml:space="preserve"> </v>
      </c>
      <c r="M773" s="51" t="str">
        <f>IF(AND($G773,$I773&gt;0.0000001,$C$6=1,$I$5&gt;0),"…………..."," ")</f>
        <v xml:space="preserve"> </v>
      </c>
    </row>
    <row r="774" spans="1:13" x14ac:dyDescent="0.2">
      <c r="A774" s="71">
        <v>765</v>
      </c>
      <c r="B774" s="39" t="str">
        <f>IF($C$6=1,'3. Input Data'!B780," ")</f>
        <v xml:space="preserve"> </v>
      </c>
      <c r="C774" s="39" t="str">
        <f>IF($C$6=1,'3. Input Data'!C780," ")</f>
        <v xml:space="preserve"> </v>
      </c>
      <c r="D774" s="58" t="str">
        <f>IF($C$6=1,'3a. Skor Data'!D772," ")</f>
        <v xml:space="preserve"> </v>
      </c>
      <c r="E774" s="58" t="str">
        <f>IF($C$6=1,(0.702*'3a. Skor Data'!F772)+'3a. Skor Data'!H772," ")</f>
        <v xml:space="preserve"> </v>
      </c>
      <c r="F774" s="58" t="str">
        <f>IF($C$6=1,(0.471*'3a. Skor Data'!J772)+(0.681*'3a. Skor Data'!L772)+(1*'3a. Skor Data'!N772)+(0.278*'3a. Skor Data'!T772)," ")</f>
        <v xml:space="preserve"> </v>
      </c>
      <c r="G774" s="58" t="str">
        <f t="shared" si="35"/>
        <v xml:space="preserve"> </v>
      </c>
      <c r="H774" s="58" t="str">
        <f t="shared" si="36"/>
        <v xml:space="preserve"> </v>
      </c>
      <c r="I774" s="77" t="str">
        <f t="shared" si="37"/>
        <v xml:space="preserve"> </v>
      </c>
      <c r="J774" s="51" t="str">
        <f>IF(AND($G774&gt;0,$I774&gt;0.0000001,$C$6=1,$I$5&gt;0),$A774," ")</f>
        <v xml:space="preserve"> </v>
      </c>
      <c r="K774" s="51" t="str">
        <f>IF(AND($G774,$I774&gt;0.0000001,$C$6=1,$I$5&gt;0),"…………..."," ")</f>
        <v xml:space="preserve"> </v>
      </c>
    </row>
    <row r="775" spans="1:13" x14ac:dyDescent="0.2">
      <c r="A775" s="71">
        <v>766</v>
      </c>
      <c r="B775" s="39" t="str">
        <f>IF($C$6=1,'3. Input Data'!B781," ")</f>
        <v xml:space="preserve"> </v>
      </c>
      <c r="C775" s="39" t="str">
        <f>IF($C$6=1,'3. Input Data'!C781," ")</f>
        <v xml:space="preserve"> </v>
      </c>
      <c r="D775" s="58" t="str">
        <f>IF($C$6=1,'3a. Skor Data'!D773," ")</f>
        <v xml:space="preserve"> </v>
      </c>
      <c r="E775" s="58" t="str">
        <f>IF($C$6=1,(0.702*'3a. Skor Data'!F773)+'3a. Skor Data'!H773," ")</f>
        <v xml:space="preserve"> </v>
      </c>
      <c r="F775" s="58" t="str">
        <f>IF($C$6=1,(0.471*'3a. Skor Data'!J773)+(0.681*'3a. Skor Data'!L773)+(1*'3a. Skor Data'!N773)+(0.278*'3a. Skor Data'!T773)," ")</f>
        <v xml:space="preserve"> </v>
      </c>
      <c r="G775" s="58" t="str">
        <f t="shared" si="35"/>
        <v xml:space="preserve"> </v>
      </c>
      <c r="H775" s="58" t="str">
        <f t="shared" si="36"/>
        <v xml:space="preserve"> </v>
      </c>
      <c r="I775" s="77" t="str">
        <f t="shared" si="37"/>
        <v xml:space="preserve"> </v>
      </c>
      <c r="L775" s="51" t="str">
        <f>IF(AND($G775&gt;0,$I775&gt;0.0000001,$C$6=1,$I$5&gt;0),$A775," ")</f>
        <v xml:space="preserve"> </v>
      </c>
      <c r="M775" s="51" t="str">
        <f>IF(AND($G775,$I775&gt;0.0000001,$C$6=1,$I$5&gt;0),"…………..."," ")</f>
        <v xml:space="preserve"> </v>
      </c>
    </row>
    <row r="776" spans="1:13" x14ac:dyDescent="0.2">
      <c r="A776" s="71">
        <v>767</v>
      </c>
      <c r="B776" s="39" t="str">
        <f>IF($C$6=1,'3. Input Data'!B782," ")</f>
        <v xml:space="preserve"> </v>
      </c>
      <c r="C776" s="39" t="str">
        <f>IF($C$6=1,'3. Input Data'!C782," ")</f>
        <v xml:space="preserve"> </v>
      </c>
      <c r="D776" s="58" t="str">
        <f>IF($C$6=1,'3a. Skor Data'!D774," ")</f>
        <v xml:space="preserve"> </v>
      </c>
      <c r="E776" s="58" t="str">
        <f>IF($C$6=1,(0.702*'3a. Skor Data'!F774)+'3a. Skor Data'!H774," ")</f>
        <v xml:space="preserve"> </v>
      </c>
      <c r="F776" s="58" t="str">
        <f>IF($C$6=1,(0.471*'3a. Skor Data'!J774)+(0.681*'3a. Skor Data'!L774)+(1*'3a. Skor Data'!N774)+(0.278*'3a. Skor Data'!T774)," ")</f>
        <v xml:space="preserve"> </v>
      </c>
      <c r="G776" s="58" t="str">
        <f t="shared" si="35"/>
        <v xml:space="preserve"> </v>
      </c>
      <c r="H776" s="58" t="str">
        <f t="shared" si="36"/>
        <v xml:space="preserve"> </v>
      </c>
      <c r="I776" s="77" t="str">
        <f t="shared" si="37"/>
        <v xml:space="preserve"> </v>
      </c>
      <c r="J776" s="51" t="str">
        <f>IF(AND($G776&gt;0,$I776&gt;0.0000001,$C$6=1,$I$5&gt;0),$A776," ")</f>
        <v xml:space="preserve"> </v>
      </c>
      <c r="K776" s="51" t="str">
        <f>IF(AND($G776,$I776&gt;0.0000001,$C$6=1,$I$5&gt;0),"…………..."," ")</f>
        <v xml:space="preserve"> </v>
      </c>
    </row>
    <row r="777" spans="1:13" x14ac:dyDescent="0.2">
      <c r="A777" s="71">
        <v>768</v>
      </c>
      <c r="B777" s="39" t="str">
        <f>IF($C$6=1,'3. Input Data'!B783," ")</f>
        <v xml:space="preserve"> </v>
      </c>
      <c r="C777" s="39" t="str">
        <f>IF($C$6=1,'3. Input Data'!C783," ")</f>
        <v xml:space="preserve"> </v>
      </c>
      <c r="D777" s="58" t="str">
        <f>IF($C$6=1,'3a. Skor Data'!D775," ")</f>
        <v xml:space="preserve"> </v>
      </c>
      <c r="E777" s="58" t="str">
        <f>IF($C$6=1,(0.702*'3a. Skor Data'!F775)+'3a. Skor Data'!H775," ")</f>
        <v xml:space="preserve"> </v>
      </c>
      <c r="F777" s="58" t="str">
        <f>IF($C$6=1,(0.471*'3a. Skor Data'!J775)+(0.681*'3a. Skor Data'!L775)+(1*'3a. Skor Data'!N775)+(0.278*'3a. Skor Data'!T775)," ")</f>
        <v xml:space="preserve"> </v>
      </c>
      <c r="G777" s="58" t="str">
        <f t="shared" si="35"/>
        <v xml:space="preserve"> </v>
      </c>
      <c r="H777" s="58" t="str">
        <f t="shared" si="36"/>
        <v xml:space="preserve"> </v>
      </c>
      <c r="I777" s="77" t="str">
        <f t="shared" si="37"/>
        <v xml:space="preserve"> </v>
      </c>
      <c r="L777" s="51" t="str">
        <f>IF(AND($G777&gt;0,$I777&gt;0.0000001,$C$6=1,$I$5&gt;0),$A777," ")</f>
        <v xml:space="preserve"> </v>
      </c>
      <c r="M777" s="51" t="str">
        <f>IF(AND($G777,$I777&gt;0.0000001,$C$6=1,$I$5&gt;0),"…………..."," ")</f>
        <v xml:space="preserve"> </v>
      </c>
    </row>
    <row r="778" spans="1:13" x14ac:dyDescent="0.2">
      <c r="A778" s="71">
        <v>769</v>
      </c>
      <c r="B778" s="39" t="str">
        <f>IF($C$6=1,'3. Input Data'!B784," ")</f>
        <v xml:space="preserve"> </v>
      </c>
      <c r="C778" s="39" t="str">
        <f>IF($C$6=1,'3. Input Data'!C784," ")</f>
        <v xml:space="preserve"> </v>
      </c>
      <c r="D778" s="58" t="str">
        <f>IF($C$6=1,'3a. Skor Data'!D776," ")</f>
        <v xml:space="preserve"> </v>
      </c>
      <c r="E778" s="58" t="str">
        <f>IF($C$6=1,(0.702*'3a. Skor Data'!F776)+'3a. Skor Data'!H776," ")</f>
        <v xml:space="preserve"> </v>
      </c>
      <c r="F778" s="58" t="str">
        <f>IF($C$6=1,(0.471*'3a. Skor Data'!J776)+(0.681*'3a. Skor Data'!L776)+(1*'3a. Skor Data'!N776)+(0.278*'3a. Skor Data'!T776)," ")</f>
        <v xml:space="preserve"> </v>
      </c>
      <c r="G778" s="58" t="str">
        <f t="shared" si="35"/>
        <v xml:space="preserve"> </v>
      </c>
      <c r="H778" s="58" t="str">
        <f t="shared" si="36"/>
        <v xml:space="preserve"> </v>
      </c>
      <c r="I778" s="77" t="str">
        <f t="shared" si="37"/>
        <v xml:space="preserve"> </v>
      </c>
      <c r="J778" s="51" t="str">
        <f>IF(AND($G778&gt;0,$I778&gt;0.0000001,$C$6=1,$I$5&gt;0),$A778," ")</f>
        <v xml:space="preserve"> </v>
      </c>
      <c r="K778" s="51" t="str">
        <f>IF(AND($G778,$I778&gt;0.0000001,$C$6=1,$I$5&gt;0),"…………..."," ")</f>
        <v xml:space="preserve"> </v>
      </c>
    </row>
    <row r="779" spans="1:13" x14ac:dyDescent="0.2">
      <c r="A779" s="71">
        <v>770</v>
      </c>
      <c r="B779" s="39" t="str">
        <f>IF($C$6=1,'3. Input Data'!B785," ")</f>
        <v xml:space="preserve"> </v>
      </c>
      <c r="C779" s="39" t="str">
        <f>IF($C$6=1,'3. Input Data'!C785," ")</f>
        <v xml:space="preserve"> </v>
      </c>
      <c r="D779" s="58" t="str">
        <f>IF($C$6=1,'3a. Skor Data'!D777," ")</f>
        <v xml:space="preserve"> </v>
      </c>
      <c r="E779" s="58" t="str">
        <f>IF($C$6=1,(0.702*'3a. Skor Data'!F777)+'3a. Skor Data'!H777," ")</f>
        <v xml:space="preserve"> </v>
      </c>
      <c r="F779" s="58" t="str">
        <f>IF($C$6=1,(0.471*'3a. Skor Data'!J777)+(0.681*'3a. Skor Data'!L777)+(1*'3a. Skor Data'!N777)+(0.278*'3a. Skor Data'!T777)," ")</f>
        <v xml:space="preserve"> </v>
      </c>
      <c r="G779" s="58" t="str">
        <f t="shared" ref="G779:G842" si="38">IF($C$6=1,(0.252*D779)+(0.226*E779)+(0.218*F779)," ")</f>
        <v xml:space="preserve"> </v>
      </c>
      <c r="H779" s="58" t="str">
        <f t="shared" ref="H779:H842" si="39">IF(AND($C$6=1,$G779&gt;0,$I779&gt;=0.0000001,$I$5&gt;0),"Rp."," ")</f>
        <v xml:space="preserve"> </v>
      </c>
      <c r="I779" s="77" t="str">
        <f t="shared" si="37"/>
        <v xml:space="preserve"> </v>
      </c>
      <c r="L779" s="51" t="str">
        <f>IF(AND($G779&gt;0,$I779&gt;0.0000001,$C$6=1,$I$5&gt;0),$A779," ")</f>
        <v xml:space="preserve"> </v>
      </c>
      <c r="M779" s="51" t="str">
        <f>IF(AND($G779,$I779&gt;0.0000001,$C$6=1,$I$5&gt;0),"…………..."," ")</f>
        <v xml:space="preserve"> </v>
      </c>
    </row>
    <row r="780" spans="1:13" x14ac:dyDescent="0.2">
      <c r="A780" s="71">
        <v>771</v>
      </c>
      <c r="B780" s="39" t="str">
        <f>IF($C$6=1,'3. Input Data'!B786," ")</f>
        <v xml:space="preserve"> </v>
      </c>
      <c r="C780" s="39" t="str">
        <f>IF($C$6=1,'3. Input Data'!C786," ")</f>
        <v xml:space="preserve"> </v>
      </c>
      <c r="D780" s="58" t="str">
        <f>IF($C$6=1,'3a. Skor Data'!D778," ")</f>
        <v xml:space="preserve"> </v>
      </c>
      <c r="E780" s="58" t="str">
        <f>IF($C$6=1,(0.702*'3a. Skor Data'!F778)+'3a. Skor Data'!H778," ")</f>
        <v xml:space="preserve"> </v>
      </c>
      <c r="F780" s="58" t="str">
        <f>IF($C$6=1,(0.471*'3a. Skor Data'!J778)+(0.681*'3a. Skor Data'!L778)+(1*'3a. Skor Data'!N778)+(0.278*'3a. Skor Data'!T778)," ")</f>
        <v xml:space="preserve"> </v>
      </c>
      <c r="G780" s="58" t="str">
        <f t="shared" si="38"/>
        <v xml:space="preserve"> </v>
      </c>
      <c r="H780" s="58" t="str">
        <f t="shared" si="39"/>
        <v xml:space="preserve"> </v>
      </c>
      <c r="I780" s="77" t="str">
        <f t="shared" si="37"/>
        <v xml:space="preserve"> </v>
      </c>
      <c r="J780" s="51" t="str">
        <f>IF(AND($G780&gt;0,$I780&gt;0.0000001,$C$6=1,$I$5&gt;0),$A780," ")</f>
        <v xml:space="preserve"> </v>
      </c>
      <c r="K780" s="51" t="str">
        <f>IF(AND($G780,$I780&gt;0.0000001,$C$6=1,$I$5&gt;0),"…………..."," ")</f>
        <v xml:space="preserve"> </v>
      </c>
    </row>
    <row r="781" spans="1:13" x14ac:dyDescent="0.2">
      <c r="A781" s="71">
        <v>772</v>
      </c>
      <c r="B781" s="39" t="str">
        <f>IF($C$6=1,'3. Input Data'!B787," ")</f>
        <v xml:space="preserve"> </v>
      </c>
      <c r="C781" s="39" t="str">
        <f>IF($C$6=1,'3. Input Data'!C787," ")</f>
        <v xml:space="preserve"> </v>
      </c>
      <c r="D781" s="58" t="str">
        <f>IF($C$6=1,'3a. Skor Data'!D779," ")</f>
        <v xml:space="preserve"> </v>
      </c>
      <c r="E781" s="58" t="str">
        <f>IF($C$6=1,(0.702*'3a. Skor Data'!F779)+'3a. Skor Data'!H779," ")</f>
        <v xml:space="preserve"> </v>
      </c>
      <c r="F781" s="58" t="str">
        <f>IF($C$6=1,(0.471*'3a. Skor Data'!J779)+(0.681*'3a. Skor Data'!L779)+(1*'3a. Skor Data'!N779)+(0.278*'3a. Skor Data'!T779)," ")</f>
        <v xml:space="preserve"> </v>
      </c>
      <c r="G781" s="58" t="str">
        <f t="shared" si="38"/>
        <v xml:space="preserve"> </v>
      </c>
      <c r="H781" s="58" t="str">
        <f t="shared" si="39"/>
        <v xml:space="preserve"> </v>
      </c>
      <c r="I781" s="77" t="str">
        <f t="shared" si="37"/>
        <v xml:space="preserve"> </v>
      </c>
      <c r="L781" s="51" t="str">
        <f>IF(AND($G781&gt;0,$I781&gt;0.0000001,$C$6=1,$I$5&gt;0),$A781," ")</f>
        <v xml:space="preserve"> </v>
      </c>
      <c r="M781" s="51" t="str">
        <f>IF(AND($G781,$I781&gt;0.0000001,$C$6=1,$I$5&gt;0),"…………..."," ")</f>
        <v xml:space="preserve"> </v>
      </c>
    </row>
    <row r="782" spans="1:13" x14ac:dyDescent="0.2">
      <c r="A782" s="71">
        <v>773</v>
      </c>
      <c r="B782" s="39" t="str">
        <f>IF($C$6=1,'3. Input Data'!B788," ")</f>
        <v xml:space="preserve"> </v>
      </c>
      <c r="C782" s="39" t="str">
        <f>IF($C$6=1,'3. Input Data'!C788," ")</f>
        <v xml:space="preserve"> </v>
      </c>
      <c r="D782" s="58" t="str">
        <f>IF($C$6=1,'3a. Skor Data'!D780," ")</f>
        <v xml:space="preserve"> </v>
      </c>
      <c r="E782" s="58" t="str">
        <f>IF($C$6=1,(0.702*'3a. Skor Data'!F780)+'3a. Skor Data'!H780," ")</f>
        <v xml:space="preserve"> </v>
      </c>
      <c r="F782" s="58" t="str">
        <f>IF($C$6=1,(0.471*'3a. Skor Data'!J780)+(0.681*'3a. Skor Data'!L780)+(1*'3a. Skor Data'!N780)+(0.278*'3a. Skor Data'!T780)," ")</f>
        <v xml:space="preserve"> </v>
      </c>
      <c r="G782" s="58" t="str">
        <f t="shared" si="38"/>
        <v xml:space="preserve"> </v>
      </c>
      <c r="H782" s="58" t="str">
        <f t="shared" si="39"/>
        <v xml:space="preserve"> </v>
      </c>
      <c r="I782" s="77" t="str">
        <f t="shared" si="37"/>
        <v xml:space="preserve"> </v>
      </c>
      <c r="J782" s="51" t="str">
        <f>IF(AND($G782&gt;0,$I782&gt;0.0000001,$C$6=1,$I$5&gt;0),$A782," ")</f>
        <v xml:space="preserve"> </v>
      </c>
      <c r="K782" s="51" t="str">
        <f>IF(AND($G782,$I782&gt;0.0000001,$C$6=1,$I$5&gt;0),"…………..."," ")</f>
        <v xml:space="preserve"> </v>
      </c>
    </row>
    <row r="783" spans="1:13" x14ac:dyDescent="0.2">
      <c r="A783" s="71">
        <v>774</v>
      </c>
      <c r="B783" s="39" t="str">
        <f>IF($C$6=1,'3. Input Data'!B789," ")</f>
        <v xml:space="preserve"> </v>
      </c>
      <c r="C783" s="39" t="str">
        <f>IF($C$6=1,'3. Input Data'!C789," ")</f>
        <v xml:space="preserve"> </v>
      </c>
      <c r="D783" s="58" t="str">
        <f>IF($C$6=1,'3a. Skor Data'!D781," ")</f>
        <v xml:space="preserve"> </v>
      </c>
      <c r="E783" s="58" t="str">
        <f>IF($C$6=1,(0.702*'3a. Skor Data'!F781)+'3a. Skor Data'!H781," ")</f>
        <v xml:space="preserve"> </v>
      </c>
      <c r="F783" s="58" t="str">
        <f>IF($C$6=1,(0.471*'3a. Skor Data'!J781)+(0.681*'3a. Skor Data'!L781)+(1*'3a. Skor Data'!N781)+(0.278*'3a. Skor Data'!T781)," ")</f>
        <v xml:space="preserve"> </v>
      </c>
      <c r="G783" s="58" t="str">
        <f t="shared" si="38"/>
        <v xml:space="preserve"> </v>
      </c>
      <c r="H783" s="58" t="str">
        <f t="shared" si="39"/>
        <v xml:space="preserve"> </v>
      </c>
      <c r="I783" s="77" t="str">
        <f t="shared" si="37"/>
        <v xml:space="preserve"> </v>
      </c>
      <c r="L783" s="51" t="str">
        <f>IF(AND($G783&gt;0,$I783&gt;0.0000001,$C$6=1,$I$5&gt;0),$A783," ")</f>
        <v xml:space="preserve"> </v>
      </c>
      <c r="M783" s="51" t="str">
        <f>IF(AND($G783,$I783&gt;0.0000001,$C$6=1,$I$5&gt;0),"…………..."," ")</f>
        <v xml:space="preserve"> </v>
      </c>
    </row>
    <row r="784" spans="1:13" x14ac:dyDescent="0.2">
      <c r="A784" s="71">
        <v>775</v>
      </c>
      <c r="B784" s="39" t="str">
        <f>IF($C$6=1,'3. Input Data'!B790," ")</f>
        <v xml:space="preserve"> </v>
      </c>
      <c r="C784" s="39" t="str">
        <f>IF($C$6=1,'3. Input Data'!C790," ")</f>
        <v xml:space="preserve"> </v>
      </c>
      <c r="D784" s="58" t="str">
        <f>IF($C$6=1,'3a. Skor Data'!D782," ")</f>
        <v xml:space="preserve"> </v>
      </c>
      <c r="E784" s="58" t="str">
        <f>IF($C$6=1,(0.702*'3a. Skor Data'!F782)+'3a. Skor Data'!H782," ")</f>
        <v xml:space="preserve"> </v>
      </c>
      <c r="F784" s="58" t="str">
        <f>IF($C$6=1,(0.471*'3a. Skor Data'!J782)+(0.681*'3a. Skor Data'!L782)+(1*'3a. Skor Data'!N782)+(0.278*'3a. Skor Data'!T782)," ")</f>
        <v xml:space="preserve"> </v>
      </c>
      <c r="G784" s="58" t="str">
        <f t="shared" si="38"/>
        <v xml:space="preserve"> </v>
      </c>
      <c r="H784" s="58" t="str">
        <f t="shared" si="39"/>
        <v xml:space="preserve"> </v>
      </c>
      <c r="I784" s="77" t="str">
        <f t="shared" si="37"/>
        <v xml:space="preserve"> </v>
      </c>
      <c r="J784" s="51" t="str">
        <f>IF(AND($G784&gt;0,$I784&gt;0.0000001,$C$6=1,$I$5&gt;0),$A784," ")</f>
        <v xml:space="preserve"> </v>
      </c>
      <c r="K784" s="51" t="str">
        <f>IF(AND($G784,$I784&gt;0.0000001,$C$6=1,$I$5&gt;0),"…………..."," ")</f>
        <v xml:space="preserve"> </v>
      </c>
    </row>
    <row r="785" spans="1:13" x14ac:dyDescent="0.2">
      <c r="A785" s="71">
        <v>776</v>
      </c>
      <c r="B785" s="39" t="str">
        <f>IF($C$6=1,'3. Input Data'!B791," ")</f>
        <v xml:space="preserve"> </v>
      </c>
      <c r="C785" s="39" t="str">
        <f>IF($C$6=1,'3. Input Data'!C791," ")</f>
        <v xml:space="preserve"> </v>
      </c>
      <c r="D785" s="58" t="str">
        <f>IF($C$6=1,'3a. Skor Data'!D783," ")</f>
        <v xml:space="preserve"> </v>
      </c>
      <c r="E785" s="58" t="str">
        <f>IF($C$6=1,(0.702*'3a. Skor Data'!F783)+'3a. Skor Data'!H783," ")</f>
        <v xml:space="preserve"> </v>
      </c>
      <c r="F785" s="58" t="str">
        <f>IF($C$6=1,(0.471*'3a. Skor Data'!J783)+(0.681*'3a. Skor Data'!L783)+(1*'3a. Skor Data'!N783)+(0.278*'3a. Skor Data'!T783)," ")</f>
        <v xml:space="preserve"> </v>
      </c>
      <c r="G785" s="58" t="str">
        <f t="shared" si="38"/>
        <v xml:space="preserve"> </v>
      </c>
      <c r="H785" s="58" t="str">
        <f t="shared" si="39"/>
        <v xml:space="preserve"> </v>
      </c>
      <c r="I785" s="77" t="str">
        <f t="shared" si="37"/>
        <v xml:space="preserve"> </v>
      </c>
      <c r="L785" s="51" t="str">
        <f>IF(AND($G785&gt;0,$I785&gt;0.0000001,$C$6=1,$I$5&gt;0),$A785," ")</f>
        <v xml:space="preserve"> </v>
      </c>
      <c r="M785" s="51" t="str">
        <f>IF(AND($G785,$I785&gt;0.0000001,$C$6=1,$I$5&gt;0),"…………..."," ")</f>
        <v xml:space="preserve"> </v>
      </c>
    </row>
    <row r="786" spans="1:13" x14ac:dyDescent="0.2">
      <c r="A786" s="71">
        <v>777</v>
      </c>
      <c r="B786" s="39" t="str">
        <f>IF($C$6=1,'3. Input Data'!B792," ")</f>
        <v xml:space="preserve"> </v>
      </c>
      <c r="C786" s="39" t="str">
        <f>IF($C$6=1,'3. Input Data'!C792," ")</f>
        <v xml:space="preserve"> </v>
      </c>
      <c r="D786" s="58" t="str">
        <f>IF($C$6=1,'3a. Skor Data'!D784," ")</f>
        <v xml:space="preserve"> </v>
      </c>
      <c r="E786" s="58" t="str">
        <f>IF($C$6=1,(0.702*'3a. Skor Data'!F784)+'3a. Skor Data'!H784," ")</f>
        <v xml:space="preserve"> </v>
      </c>
      <c r="F786" s="58" t="str">
        <f>IF($C$6=1,(0.471*'3a. Skor Data'!J784)+(0.681*'3a. Skor Data'!L784)+(1*'3a. Skor Data'!N784)+(0.278*'3a. Skor Data'!T784)," ")</f>
        <v xml:space="preserve"> </v>
      </c>
      <c r="G786" s="58" t="str">
        <f t="shared" si="38"/>
        <v xml:space="preserve"> </v>
      </c>
      <c r="H786" s="58" t="str">
        <f t="shared" si="39"/>
        <v xml:space="preserve"> </v>
      </c>
      <c r="I786" s="77" t="str">
        <f t="shared" si="37"/>
        <v xml:space="preserve"> </v>
      </c>
      <c r="J786" s="51" t="str">
        <f>IF(AND($G786&gt;0,$I786&gt;0.0000001,$C$6=1,$I$5&gt;0),$A786," ")</f>
        <v xml:space="preserve"> </v>
      </c>
      <c r="K786" s="51" t="str">
        <f>IF(AND($G786,$I786&gt;0.0000001,$C$6=1,$I$5&gt;0),"…………..."," ")</f>
        <v xml:space="preserve"> </v>
      </c>
    </row>
    <row r="787" spans="1:13" x14ac:dyDescent="0.2">
      <c r="A787" s="71">
        <v>778</v>
      </c>
      <c r="B787" s="39" t="str">
        <f>IF($C$6=1,'3. Input Data'!B793," ")</f>
        <v xml:space="preserve"> </v>
      </c>
      <c r="C787" s="39" t="str">
        <f>IF($C$6=1,'3. Input Data'!C793," ")</f>
        <v xml:space="preserve"> </v>
      </c>
      <c r="D787" s="58" t="str">
        <f>IF($C$6=1,'3a. Skor Data'!D785," ")</f>
        <v xml:space="preserve"> </v>
      </c>
      <c r="E787" s="58" t="str">
        <f>IF($C$6=1,(0.702*'3a. Skor Data'!F785)+'3a. Skor Data'!H785," ")</f>
        <v xml:space="preserve"> </v>
      </c>
      <c r="F787" s="58" t="str">
        <f>IF($C$6=1,(0.471*'3a. Skor Data'!J785)+(0.681*'3a. Skor Data'!L785)+(1*'3a. Skor Data'!N785)+(0.278*'3a. Skor Data'!T785)," ")</f>
        <v xml:space="preserve"> </v>
      </c>
      <c r="G787" s="58" t="str">
        <f t="shared" si="38"/>
        <v xml:space="preserve"> </v>
      </c>
      <c r="H787" s="58" t="str">
        <f t="shared" si="39"/>
        <v xml:space="preserve"> </v>
      </c>
      <c r="I787" s="77" t="str">
        <f t="shared" si="37"/>
        <v xml:space="preserve"> </v>
      </c>
      <c r="L787" s="51" t="str">
        <f>IF(AND($G787&gt;0,$I787&gt;0.0000001,$C$6=1,$I$5&gt;0),$A787," ")</f>
        <v xml:space="preserve"> </v>
      </c>
      <c r="M787" s="51" t="str">
        <f>IF(AND($G787,$I787&gt;0.0000001,$C$6=1,$I$5&gt;0),"…………..."," ")</f>
        <v xml:space="preserve"> </v>
      </c>
    </row>
    <row r="788" spans="1:13" x14ac:dyDescent="0.2">
      <c r="A788" s="71">
        <v>779</v>
      </c>
      <c r="B788" s="39" t="str">
        <f>IF($C$6=1,'3. Input Data'!B794," ")</f>
        <v xml:space="preserve"> </v>
      </c>
      <c r="C788" s="39" t="str">
        <f>IF($C$6=1,'3. Input Data'!C794," ")</f>
        <v xml:space="preserve"> </v>
      </c>
      <c r="D788" s="58" t="str">
        <f>IF($C$6=1,'3a. Skor Data'!D786," ")</f>
        <v xml:space="preserve"> </v>
      </c>
      <c r="E788" s="58" t="str">
        <f>IF($C$6=1,(0.702*'3a. Skor Data'!F786)+'3a. Skor Data'!H786," ")</f>
        <v xml:space="preserve"> </v>
      </c>
      <c r="F788" s="58" t="str">
        <f>IF($C$6=1,(0.471*'3a. Skor Data'!J786)+(0.681*'3a. Skor Data'!L786)+(1*'3a. Skor Data'!N786)+(0.278*'3a. Skor Data'!T786)," ")</f>
        <v xml:space="preserve"> </v>
      </c>
      <c r="G788" s="58" t="str">
        <f t="shared" si="38"/>
        <v xml:space="preserve"> </v>
      </c>
      <c r="H788" s="58" t="str">
        <f t="shared" si="39"/>
        <v xml:space="preserve"> </v>
      </c>
      <c r="I788" s="77" t="str">
        <f t="shared" si="37"/>
        <v xml:space="preserve"> </v>
      </c>
      <c r="J788" s="51" t="str">
        <f>IF(AND($G788&gt;0,$I788&gt;0.0000001,$C$6=1,$I$5&gt;0),$A788," ")</f>
        <v xml:space="preserve"> </v>
      </c>
      <c r="K788" s="51" t="str">
        <f>IF(AND($G788,$I788&gt;0.0000001,$C$6=1,$I$5&gt;0),"…………..."," ")</f>
        <v xml:space="preserve"> </v>
      </c>
    </row>
    <row r="789" spans="1:13" x14ac:dyDescent="0.2">
      <c r="A789" s="71">
        <v>780</v>
      </c>
      <c r="B789" s="39" t="str">
        <f>IF($C$6=1,'3. Input Data'!B795," ")</f>
        <v xml:space="preserve"> </v>
      </c>
      <c r="C789" s="39" t="str">
        <f>IF($C$6=1,'3. Input Data'!C795," ")</f>
        <v xml:space="preserve"> </v>
      </c>
      <c r="D789" s="58" t="str">
        <f>IF($C$6=1,'3a. Skor Data'!D787," ")</f>
        <v xml:space="preserve"> </v>
      </c>
      <c r="E789" s="58" t="str">
        <f>IF($C$6=1,(0.702*'3a. Skor Data'!F787)+'3a. Skor Data'!H787," ")</f>
        <v xml:space="preserve"> </v>
      </c>
      <c r="F789" s="58" t="str">
        <f>IF($C$6=1,(0.471*'3a. Skor Data'!J787)+(0.681*'3a. Skor Data'!L787)+(1*'3a. Skor Data'!N787)+(0.278*'3a. Skor Data'!T787)," ")</f>
        <v xml:space="preserve"> </v>
      </c>
      <c r="G789" s="58" t="str">
        <f t="shared" si="38"/>
        <v xml:space="preserve"> </v>
      </c>
      <c r="H789" s="58" t="str">
        <f t="shared" si="39"/>
        <v xml:space="preserve"> </v>
      </c>
      <c r="I789" s="77" t="str">
        <f t="shared" ref="I789:I852" si="40">IF(AND($C$6=1,$I$5&gt;0.0001),(G789/$G$3)*$I$5," ")</f>
        <v xml:space="preserve"> </v>
      </c>
      <c r="L789" s="51" t="str">
        <f>IF(AND($G789&gt;0,$I789&gt;0.0000001,$C$6=1,$I$5&gt;0),$A789," ")</f>
        <v xml:space="preserve"> </v>
      </c>
      <c r="M789" s="51" t="str">
        <f>IF(AND($G789,$I789&gt;0.0000001,$C$6=1,$I$5&gt;0),"…………..."," ")</f>
        <v xml:space="preserve"> </v>
      </c>
    </row>
    <row r="790" spans="1:13" x14ac:dyDescent="0.2">
      <c r="A790" s="71">
        <v>781</v>
      </c>
      <c r="B790" s="39" t="str">
        <f>IF($C$6=1,'3. Input Data'!B796," ")</f>
        <v xml:space="preserve"> </v>
      </c>
      <c r="C790" s="39" t="str">
        <f>IF($C$6=1,'3. Input Data'!C796," ")</f>
        <v xml:space="preserve"> </v>
      </c>
      <c r="D790" s="58" t="str">
        <f>IF($C$6=1,'3a. Skor Data'!D788," ")</f>
        <v xml:space="preserve"> </v>
      </c>
      <c r="E790" s="58" t="str">
        <f>IF($C$6=1,(0.702*'3a. Skor Data'!F788)+'3a. Skor Data'!H788," ")</f>
        <v xml:space="preserve"> </v>
      </c>
      <c r="F790" s="58" t="str">
        <f>IF($C$6=1,(0.471*'3a. Skor Data'!J788)+(0.681*'3a. Skor Data'!L788)+(1*'3a. Skor Data'!N788)+(0.278*'3a. Skor Data'!T788)," ")</f>
        <v xml:space="preserve"> </v>
      </c>
      <c r="G790" s="58" t="str">
        <f t="shared" si="38"/>
        <v xml:space="preserve"> </v>
      </c>
      <c r="H790" s="58" t="str">
        <f t="shared" si="39"/>
        <v xml:space="preserve"> </v>
      </c>
      <c r="I790" s="77" t="str">
        <f t="shared" si="40"/>
        <v xml:space="preserve"> </v>
      </c>
      <c r="J790" s="51" t="str">
        <f>IF(AND($G790&gt;0,$I790&gt;0.0000001,$C$6=1,$I$5&gt;0),$A790," ")</f>
        <v xml:space="preserve"> </v>
      </c>
      <c r="K790" s="51" t="str">
        <f>IF(AND($G790,$I790&gt;0.0000001,$C$6=1,$I$5&gt;0),"…………..."," ")</f>
        <v xml:space="preserve"> </v>
      </c>
    </row>
    <row r="791" spans="1:13" x14ac:dyDescent="0.2">
      <c r="A791" s="71">
        <v>782</v>
      </c>
      <c r="B791" s="39" t="str">
        <f>IF($C$6=1,'3. Input Data'!B797," ")</f>
        <v xml:space="preserve"> </v>
      </c>
      <c r="C791" s="39" t="str">
        <f>IF($C$6=1,'3. Input Data'!C797," ")</f>
        <v xml:space="preserve"> </v>
      </c>
      <c r="D791" s="58" t="str">
        <f>IF($C$6=1,'3a. Skor Data'!D789," ")</f>
        <v xml:space="preserve"> </v>
      </c>
      <c r="E791" s="58" t="str">
        <f>IF($C$6=1,(0.702*'3a. Skor Data'!F789)+'3a. Skor Data'!H789," ")</f>
        <v xml:space="preserve"> </v>
      </c>
      <c r="F791" s="58" t="str">
        <f>IF($C$6=1,(0.471*'3a. Skor Data'!J789)+(0.681*'3a. Skor Data'!L789)+(1*'3a. Skor Data'!N789)+(0.278*'3a. Skor Data'!T789)," ")</f>
        <v xml:space="preserve"> </v>
      </c>
      <c r="G791" s="58" t="str">
        <f t="shared" si="38"/>
        <v xml:space="preserve"> </v>
      </c>
      <c r="H791" s="58" t="str">
        <f t="shared" si="39"/>
        <v xml:space="preserve"> </v>
      </c>
      <c r="I791" s="77" t="str">
        <f t="shared" si="40"/>
        <v xml:space="preserve"> </v>
      </c>
      <c r="L791" s="51" t="str">
        <f>IF(AND($G791&gt;0,$I791&gt;0.0000001,$C$6=1,$I$5&gt;0),$A791," ")</f>
        <v xml:space="preserve"> </v>
      </c>
      <c r="M791" s="51" t="str">
        <f>IF(AND($G791,$I791&gt;0.0000001,$C$6=1,$I$5&gt;0),"…………..."," ")</f>
        <v xml:space="preserve"> </v>
      </c>
    </row>
    <row r="792" spans="1:13" x14ac:dyDescent="0.2">
      <c r="A792" s="71">
        <v>783</v>
      </c>
      <c r="B792" s="39" t="str">
        <f>IF($C$6=1,'3. Input Data'!B798," ")</f>
        <v xml:space="preserve"> </v>
      </c>
      <c r="C792" s="39" t="str">
        <f>IF($C$6=1,'3. Input Data'!C798," ")</f>
        <v xml:space="preserve"> </v>
      </c>
      <c r="D792" s="58" t="str">
        <f>IF($C$6=1,'3a. Skor Data'!D790," ")</f>
        <v xml:space="preserve"> </v>
      </c>
      <c r="E792" s="58" t="str">
        <f>IF($C$6=1,(0.702*'3a. Skor Data'!F790)+'3a. Skor Data'!H790," ")</f>
        <v xml:space="preserve"> </v>
      </c>
      <c r="F792" s="58" t="str">
        <f>IF($C$6=1,(0.471*'3a. Skor Data'!J790)+(0.681*'3a. Skor Data'!L790)+(1*'3a. Skor Data'!N790)+(0.278*'3a. Skor Data'!T790)," ")</f>
        <v xml:space="preserve"> </v>
      </c>
      <c r="G792" s="58" t="str">
        <f t="shared" si="38"/>
        <v xml:space="preserve"> </v>
      </c>
      <c r="H792" s="58" t="str">
        <f t="shared" si="39"/>
        <v xml:space="preserve"> </v>
      </c>
      <c r="I792" s="77" t="str">
        <f t="shared" si="40"/>
        <v xml:space="preserve"> </v>
      </c>
      <c r="J792" s="51" t="str">
        <f>IF(AND($G792&gt;0,$I792&gt;0.0000001,$C$6=1,$I$5&gt;0),$A792," ")</f>
        <v xml:space="preserve"> </v>
      </c>
      <c r="K792" s="51" t="str">
        <f>IF(AND($G792,$I792&gt;0.0000001,$C$6=1,$I$5&gt;0),"…………..."," ")</f>
        <v xml:space="preserve"> </v>
      </c>
    </row>
    <row r="793" spans="1:13" x14ac:dyDescent="0.2">
      <c r="A793" s="71">
        <v>784</v>
      </c>
      <c r="B793" s="39" t="str">
        <f>IF($C$6=1,'3. Input Data'!B799," ")</f>
        <v xml:space="preserve"> </v>
      </c>
      <c r="C793" s="39" t="str">
        <f>IF($C$6=1,'3. Input Data'!C799," ")</f>
        <v xml:space="preserve"> </v>
      </c>
      <c r="D793" s="58" t="str">
        <f>IF($C$6=1,'3a. Skor Data'!D791," ")</f>
        <v xml:space="preserve"> </v>
      </c>
      <c r="E793" s="58" t="str">
        <f>IF($C$6=1,(0.702*'3a. Skor Data'!F791)+'3a. Skor Data'!H791," ")</f>
        <v xml:space="preserve"> </v>
      </c>
      <c r="F793" s="58" t="str">
        <f>IF($C$6=1,(0.471*'3a. Skor Data'!J791)+(0.681*'3a. Skor Data'!L791)+(1*'3a. Skor Data'!N791)+(0.278*'3a. Skor Data'!T791)," ")</f>
        <v xml:space="preserve"> </v>
      </c>
      <c r="G793" s="58" t="str">
        <f t="shared" si="38"/>
        <v xml:space="preserve"> </v>
      </c>
      <c r="H793" s="58" t="str">
        <f t="shared" si="39"/>
        <v xml:space="preserve"> </v>
      </c>
      <c r="I793" s="77" t="str">
        <f t="shared" si="40"/>
        <v xml:space="preserve"> </v>
      </c>
      <c r="L793" s="51" t="str">
        <f>IF(AND($G793&gt;0,$I793&gt;0.0000001,$C$6=1,$I$5&gt;0),$A793," ")</f>
        <v xml:space="preserve"> </v>
      </c>
      <c r="M793" s="51" t="str">
        <f>IF(AND($G793,$I793&gt;0.0000001,$C$6=1,$I$5&gt;0),"…………..."," ")</f>
        <v xml:space="preserve"> </v>
      </c>
    </row>
    <row r="794" spans="1:13" x14ac:dyDescent="0.2">
      <c r="A794" s="71">
        <v>785</v>
      </c>
      <c r="B794" s="39" t="str">
        <f>IF($C$6=1,'3. Input Data'!B800," ")</f>
        <v xml:space="preserve"> </v>
      </c>
      <c r="C794" s="39" t="str">
        <f>IF($C$6=1,'3. Input Data'!C800," ")</f>
        <v xml:space="preserve"> </v>
      </c>
      <c r="D794" s="58" t="str">
        <f>IF($C$6=1,'3a. Skor Data'!D792," ")</f>
        <v xml:space="preserve"> </v>
      </c>
      <c r="E794" s="58" t="str">
        <f>IF($C$6=1,(0.702*'3a. Skor Data'!F792)+'3a. Skor Data'!H792," ")</f>
        <v xml:space="preserve"> </v>
      </c>
      <c r="F794" s="58" t="str">
        <f>IF($C$6=1,(0.471*'3a. Skor Data'!J792)+(0.681*'3a. Skor Data'!L792)+(1*'3a. Skor Data'!N792)+(0.278*'3a. Skor Data'!T792)," ")</f>
        <v xml:space="preserve"> </v>
      </c>
      <c r="G794" s="58" t="str">
        <f t="shared" si="38"/>
        <v xml:space="preserve"> </v>
      </c>
      <c r="H794" s="58" t="str">
        <f t="shared" si="39"/>
        <v xml:space="preserve"> </v>
      </c>
      <c r="I794" s="77" t="str">
        <f t="shared" si="40"/>
        <v xml:space="preserve"> </v>
      </c>
      <c r="J794" s="51" t="str">
        <f>IF(AND($G794&gt;0,$I794&gt;0.0000001,$C$6=1,$I$5&gt;0),$A794," ")</f>
        <v xml:space="preserve"> </v>
      </c>
      <c r="K794" s="51" t="str">
        <f>IF(AND($G794,$I794&gt;0.0000001,$C$6=1,$I$5&gt;0),"…………..."," ")</f>
        <v xml:space="preserve"> </v>
      </c>
    </row>
    <row r="795" spans="1:13" x14ac:dyDescent="0.2">
      <c r="A795" s="71">
        <v>786</v>
      </c>
      <c r="B795" s="39" t="str">
        <f>IF($C$6=1,'3. Input Data'!B801," ")</f>
        <v xml:space="preserve"> </v>
      </c>
      <c r="C795" s="39" t="str">
        <f>IF($C$6=1,'3. Input Data'!C801," ")</f>
        <v xml:space="preserve"> </v>
      </c>
      <c r="D795" s="58" t="str">
        <f>IF($C$6=1,'3a. Skor Data'!D793," ")</f>
        <v xml:space="preserve"> </v>
      </c>
      <c r="E795" s="58" t="str">
        <f>IF($C$6=1,(0.702*'3a. Skor Data'!F793)+'3a. Skor Data'!H793," ")</f>
        <v xml:space="preserve"> </v>
      </c>
      <c r="F795" s="58" t="str">
        <f>IF($C$6=1,(0.471*'3a. Skor Data'!J793)+(0.681*'3a. Skor Data'!L793)+(1*'3a. Skor Data'!N793)+(0.278*'3a. Skor Data'!T793)," ")</f>
        <v xml:space="preserve"> </v>
      </c>
      <c r="G795" s="58" t="str">
        <f t="shared" si="38"/>
        <v xml:space="preserve"> </v>
      </c>
      <c r="H795" s="58" t="str">
        <f t="shared" si="39"/>
        <v xml:space="preserve"> </v>
      </c>
      <c r="I795" s="77" t="str">
        <f t="shared" si="40"/>
        <v xml:space="preserve"> </v>
      </c>
      <c r="L795" s="51" t="str">
        <f>IF(AND($G795&gt;0,$I795&gt;0.0000001,$C$6=1,$I$5&gt;0),$A795," ")</f>
        <v xml:space="preserve"> </v>
      </c>
      <c r="M795" s="51" t="str">
        <f>IF(AND($G795,$I795&gt;0.0000001,$C$6=1,$I$5&gt;0),"…………..."," ")</f>
        <v xml:space="preserve"> </v>
      </c>
    </row>
    <row r="796" spans="1:13" x14ac:dyDescent="0.2">
      <c r="A796" s="71">
        <v>787</v>
      </c>
      <c r="B796" s="39" t="str">
        <f>IF($C$6=1,'3. Input Data'!B802," ")</f>
        <v xml:space="preserve"> </v>
      </c>
      <c r="C796" s="39" t="str">
        <f>IF($C$6=1,'3. Input Data'!C802," ")</f>
        <v xml:space="preserve"> </v>
      </c>
      <c r="D796" s="58" t="str">
        <f>IF($C$6=1,'3a. Skor Data'!D794," ")</f>
        <v xml:space="preserve"> </v>
      </c>
      <c r="E796" s="58" t="str">
        <f>IF($C$6=1,(0.702*'3a. Skor Data'!F794)+'3a. Skor Data'!H794," ")</f>
        <v xml:space="preserve"> </v>
      </c>
      <c r="F796" s="58" t="str">
        <f>IF($C$6=1,(0.471*'3a. Skor Data'!J794)+(0.681*'3a. Skor Data'!L794)+(1*'3a. Skor Data'!N794)+(0.278*'3a. Skor Data'!T794)," ")</f>
        <v xml:space="preserve"> </v>
      </c>
      <c r="G796" s="58" t="str">
        <f t="shared" si="38"/>
        <v xml:space="preserve"> </v>
      </c>
      <c r="H796" s="58" t="str">
        <f t="shared" si="39"/>
        <v xml:space="preserve"> </v>
      </c>
      <c r="I796" s="77" t="str">
        <f t="shared" si="40"/>
        <v xml:space="preserve"> </v>
      </c>
      <c r="J796" s="51" t="str">
        <f>IF(AND($G796&gt;0,$I796&gt;0.0000001,$C$6=1,$I$5&gt;0),$A796," ")</f>
        <v xml:space="preserve"> </v>
      </c>
      <c r="K796" s="51" t="str">
        <f>IF(AND($G796,$I796&gt;0.0000001,$C$6=1,$I$5&gt;0),"…………..."," ")</f>
        <v xml:space="preserve"> </v>
      </c>
    </row>
    <row r="797" spans="1:13" x14ac:dyDescent="0.2">
      <c r="A797" s="71">
        <v>788</v>
      </c>
      <c r="B797" s="39" t="str">
        <f>IF($C$6=1,'3. Input Data'!B803," ")</f>
        <v xml:space="preserve"> </v>
      </c>
      <c r="C797" s="39" t="str">
        <f>IF($C$6=1,'3. Input Data'!C803," ")</f>
        <v xml:space="preserve"> </v>
      </c>
      <c r="D797" s="58" t="str">
        <f>IF($C$6=1,'3a. Skor Data'!D795," ")</f>
        <v xml:space="preserve"> </v>
      </c>
      <c r="E797" s="58" t="str">
        <f>IF($C$6=1,(0.702*'3a. Skor Data'!F795)+'3a. Skor Data'!H795," ")</f>
        <v xml:space="preserve"> </v>
      </c>
      <c r="F797" s="58" t="str">
        <f>IF($C$6=1,(0.471*'3a. Skor Data'!J795)+(0.681*'3a. Skor Data'!L795)+(1*'3a. Skor Data'!N795)+(0.278*'3a. Skor Data'!T795)," ")</f>
        <v xml:space="preserve"> </v>
      </c>
      <c r="G797" s="58" t="str">
        <f t="shared" si="38"/>
        <v xml:space="preserve"> </v>
      </c>
      <c r="H797" s="58" t="str">
        <f t="shared" si="39"/>
        <v xml:space="preserve"> </v>
      </c>
      <c r="I797" s="77" t="str">
        <f t="shared" si="40"/>
        <v xml:space="preserve"> </v>
      </c>
      <c r="L797" s="51" t="str">
        <f>IF(AND($G797&gt;0,$I797&gt;0.0000001,$C$6=1,$I$5&gt;0),$A797," ")</f>
        <v xml:space="preserve"> </v>
      </c>
      <c r="M797" s="51" t="str">
        <f>IF(AND($G797,$I797&gt;0.0000001,$C$6=1,$I$5&gt;0),"…………..."," ")</f>
        <v xml:space="preserve"> </v>
      </c>
    </row>
    <row r="798" spans="1:13" x14ac:dyDescent="0.2">
      <c r="A798" s="71">
        <v>789</v>
      </c>
      <c r="B798" s="39" t="str">
        <f>IF($C$6=1,'3. Input Data'!B804," ")</f>
        <v xml:space="preserve"> </v>
      </c>
      <c r="C798" s="39" t="str">
        <f>IF($C$6=1,'3. Input Data'!C804," ")</f>
        <v xml:space="preserve"> </v>
      </c>
      <c r="D798" s="58" t="str">
        <f>IF($C$6=1,'3a. Skor Data'!D796," ")</f>
        <v xml:space="preserve"> </v>
      </c>
      <c r="E798" s="58" t="str">
        <f>IF($C$6=1,(0.702*'3a. Skor Data'!F796)+'3a. Skor Data'!H796," ")</f>
        <v xml:space="preserve"> </v>
      </c>
      <c r="F798" s="58" t="str">
        <f>IF($C$6=1,(0.471*'3a. Skor Data'!J796)+(0.681*'3a. Skor Data'!L796)+(1*'3a. Skor Data'!N796)+(0.278*'3a. Skor Data'!T796)," ")</f>
        <v xml:space="preserve"> </v>
      </c>
      <c r="G798" s="58" t="str">
        <f t="shared" si="38"/>
        <v xml:space="preserve"> </v>
      </c>
      <c r="H798" s="58" t="str">
        <f t="shared" si="39"/>
        <v xml:space="preserve"> </v>
      </c>
      <c r="I798" s="77" t="str">
        <f t="shared" si="40"/>
        <v xml:space="preserve"> </v>
      </c>
      <c r="J798" s="51" t="str">
        <f>IF(AND($G798&gt;0,$I798&gt;0.0000001,$C$6=1,$I$5&gt;0),$A798," ")</f>
        <v xml:space="preserve"> </v>
      </c>
      <c r="K798" s="51" t="str">
        <f>IF(AND($G798,$I798&gt;0.0000001,$C$6=1,$I$5&gt;0),"…………..."," ")</f>
        <v xml:space="preserve"> </v>
      </c>
    </row>
    <row r="799" spans="1:13" x14ac:dyDescent="0.2">
      <c r="A799" s="71">
        <v>790</v>
      </c>
      <c r="B799" s="39" t="str">
        <f>IF($C$6=1,'3. Input Data'!B805," ")</f>
        <v xml:space="preserve"> </v>
      </c>
      <c r="C799" s="39" t="str">
        <f>IF($C$6=1,'3. Input Data'!C805," ")</f>
        <v xml:space="preserve"> </v>
      </c>
      <c r="D799" s="58" t="str">
        <f>IF($C$6=1,'3a. Skor Data'!D797," ")</f>
        <v xml:space="preserve"> </v>
      </c>
      <c r="E799" s="58" t="str">
        <f>IF($C$6=1,(0.702*'3a. Skor Data'!F797)+'3a. Skor Data'!H797," ")</f>
        <v xml:space="preserve"> </v>
      </c>
      <c r="F799" s="58" t="str">
        <f>IF($C$6=1,(0.471*'3a. Skor Data'!J797)+(0.681*'3a. Skor Data'!L797)+(1*'3a. Skor Data'!N797)+(0.278*'3a. Skor Data'!T797)," ")</f>
        <v xml:space="preserve"> </v>
      </c>
      <c r="G799" s="58" t="str">
        <f t="shared" si="38"/>
        <v xml:space="preserve"> </v>
      </c>
      <c r="H799" s="58" t="str">
        <f t="shared" si="39"/>
        <v xml:space="preserve"> </v>
      </c>
      <c r="I799" s="77" t="str">
        <f t="shared" si="40"/>
        <v xml:space="preserve"> </v>
      </c>
      <c r="L799" s="51" t="str">
        <f>IF(AND($G799&gt;0,$I799&gt;0.0000001,$C$6=1,$I$5&gt;0),$A799," ")</f>
        <v xml:space="preserve"> </v>
      </c>
      <c r="M799" s="51" t="str">
        <f>IF(AND($G799,$I799&gt;0.0000001,$C$6=1,$I$5&gt;0),"…………..."," ")</f>
        <v xml:space="preserve"> </v>
      </c>
    </row>
    <row r="800" spans="1:13" x14ac:dyDescent="0.2">
      <c r="A800" s="71">
        <v>791</v>
      </c>
      <c r="B800" s="39" t="str">
        <f>IF($C$6=1,'3. Input Data'!B806," ")</f>
        <v xml:space="preserve"> </v>
      </c>
      <c r="C800" s="39" t="str">
        <f>IF($C$6=1,'3. Input Data'!C806," ")</f>
        <v xml:space="preserve"> </v>
      </c>
      <c r="D800" s="58" t="str">
        <f>IF($C$6=1,'3a. Skor Data'!D798," ")</f>
        <v xml:space="preserve"> </v>
      </c>
      <c r="E800" s="58" t="str">
        <f>IF($C$6=1,(0.702*'3a. Skor Data'!F798)+'3a. Skor Data'!H798," ")</f>
        <v xml:space="preserve"> </v>
      </c>
      <c r="F800" s="58" t="str">
        <f>IF($C$6=1,(0.471*'3a. Skor Data'!J798)+(0.681*'3a. Skor Data'!L798)+(1*'3a. Skor Data'!N798)+(0.278*'3a. Skor Data'!T798)," ")</f>
        <v xml:space="preserve"> </v>
      </c>
      <c r="G800" s="58" t="str">
        <f t="shared" si="38"/>
        <v xml:space="preserve"> </v>
      </c>
      <c r="H800" s="58" t="str">
        <f t="shared" si="39"/>
        <v xml:space="preserve"> </v>
      </c>
      <c r="I800" s="77" t="str">
        <f t="shared" si="40"/>
        <v xml:space="preserve"> </v>
      </c>
      <c r="J800" s="51" t="str">
        <f>IF(AND($G800&gt;0,$I800&gt;0.0000001,$C$6=1,$I$5&gt;0),$A800," ")</f>
        <v xml:space="preserve"> </v>
      </c>
      <c r="K800" s="51" t="str">
        <f>IF(AND($G800,$I800&gt;0.0000001,$C$6=1,$I$5&gt;0),"…………..."," ")</f>
        <v xml:space="preserve"> </v>
      </c>
    </row>
    <row r="801" spans="1:13" x14ac:dyDescent="0.2">
      <c r="A801" s="71">
        <v>792</v>
      </c>
      <c r="B801" s="39" t="str">
        <f>IF($C$6=1,'3. Input Data'!B807," ")</f>
        <v xml:space="preserve"> </v>
      </c>
      <c r="C801" s="39" t="str">
        <f>IF($C$6=1,'3. Input Data'!C807," ")</f>
        <v xml:space="preserve"> </v>
      </c>
      <c r="D801" s="58" t="str">
        <f>IF($C$6=1,'3a. Skor Data'!D799," ")</f>
        <v xml:space="preserve"> </v>
      </c>
      <c r="E801" s="58" t="str">
        <f>IF($C$6=1,(0.702*'3a. Skor Data'!F799)+'3a. Skor Data'!H799," ")</f>
        <v xml:space="preserve"> </v>
      </c>
      <c r="F801" s="58" t="str">
        <f>IF($C$6=1,(0.471*'3a. Skor Data'!J799)+(0.681*'3a. Skor Data'!L799)+(1*'3a. Skor Data'!N799)+(0.278*'3a. Skor Data'!T799)," ")</f>
        <v xml:space="preserve"> </v>
      </c>
      <c r="G801" s="58" t="str">
        <f t="shared" si="38"/>
        <v xml:space="preserve"> </v>
      </c>
      <c r="H801" s="58" t="str">
        <f t="shared" si="39"/>
        <v xml:space="preserve"> </v>
      </c>
      <c r="I801" s="77" t="str">
        <f t="shared" si="40"/>
        <v xml:space="preserve"> </v>
      </c>
      <c r="L801" s="51" t="str">
        <f>IF(AND($G801&gt;0,$I801&gt;0.0000001,$C$6=1,$I$5&gt;0),$A801," ")</f>
        <v xml:space="preserve"> </v>
      </c>
      <c r="M801" s="51" t="str">
        <f>IF(AND($G801,$I801&gt;0.0000001,$C$6=1,$I$5&gt;0),"…………..."," ")</f>
        <v xml:space="preserve"> </v>
      </c>
    </row>
    <row r="802" spans="1:13" x14ac:dyDescent="0.2">
      <c r="A802" s="71">
        <v>793</v>
      </c>
      <c r="B802" s="39" t="str">
        <f>IF($C$6=1,'3. Input Data'!B808," ")</f>
        <v xml:space="preserve"> </v>
      </c>
      <c r="C802" s="39" t="str">
        <f>IF($C$6=1,'3. Input Data'!C808," ")</f>
        <v xml:space="preserve"> </v>
      </c>
      <c r="D802" s="58" t="str">
        <f>IF($C$6=1,'3a. Skor Data'!D800," ")</f>
        <v xml:space="preserve"> </v>
      </c>
      <c r="E802" s="58" t="str">
        <f>IF($C$6=1,(0.702*'3a. Skor Data'!F800)+'3a. Skor Data'!H800," ")</f>
        <v xml:space="preserve"> </v>
      </c>
      <c r="F802" s="58" t="str">
        <f>IF($C$6=1,(0.471*'3a. Skor Data'!J800)+(0.681*'3a. Skor Data'!L800)+(1*'3a. Skor Data'!N800)+(0.278*'3a. Skor Data'!T800)," ")</f>
        <v xml:space="preserve"> </v>
      </c>
      <c r="G802" s="58" t="str">
        <f t="shared" si="38"/>
        <v xml:space="preserve"> </v>
      </c>
      <c r="H802" s="58" t="str">
        <f t="shared" si="39"/>
        <v xml:space="preserve"> </v>
      </c>
      <c r="I802" s="77" t="str">
        <f t="shared" si="40"/>
        <v xml:space="preserve"> </v>
      </c>
      <c r="J802" s="51" t="str">
        <f>IF(AND($G802&gt;0,$I802&gt;0.0000001,$C$6=1,$I$5&gt;0),$A802," ")</f>
        <v xml:space="preserve"> </v>
      </c>
      <c r="K802" s="51" t="str">
        <f>IF(AND($G802,$I802&gt;0.0000001,$C$6=1,$I$5&gt;0),"…………..."," ")</f>
        <v xml:space="preserve"> </v>
      </c>
    </row>
    <row r="803" spans="1:13" x14ac:dyDescent="0.2">
      <c r="A803" s="71">
        <v>794</v>
      </c>
      <c r="B803" s="39" t="str">
        <f>IF($C$6=1,'3. Input Data'!B809," ")</f>
        <v xml:space="preserve"> </v>
      </c>
      <c r="C803" s="39" t="str">
        <f>IF($C$6=1,'3. Input Data'!C809," ")</f>
        <v xml:space="preserve"> </v>
      </c>
      <c r="D803" s="58" t="str">
        <f>IF($C$6=1,'3a. Skor Data'!D801," ")</f>
        <v xml:space="preserve"> </v>
      </c>
      <c r="E803" s="58" t="str">
        <f>IF($C$6=1,(0.702*'3a. Skor Data'!F801)+'3a. Skor Data'!H801," ")</f>
        <v xml:space="preserve"> </v>
      </c>
      <c r="F803" s="58" t="str">
        <f>IF($C$6=1,(0.471*'3a. Skor Data'!J801)+(0.681*'3a. Skor Data'!L801)+(1*'3a. Skor Data'!N801)+(0.278*'3a. Skor Data'!T801)," ")</f>
        <v xml:space="preserve"> </v>
      </c>
      <c r="G803" s="58" t="str">
        <f t="shared" si="38"/>
        <v xml:space="preserve"> </v>
      </c>
      <c r="H803" s="58" t="str">
        <f t="shared" si="39"/>
        <v xml:space="preserve"> </v>
      </c>
      <c r="I803" s="77" t="str">
        <f t="shared" si="40"/>
        <v xml:space="preserve"> </v>
      </c>
      <c r="L803" s="51" t="str">
        <f>IF(AND($G803&gt;0,$I803&gt;0.0000001,$C$6=1,$I$5&gt;0),$A803," ")</f>
        <v xml:space="preserve"> </v>
      </c>
      <c r="M803" s="51" t="str">
        <f>IF(AND($G803,$I803&gt;0.0000001,$C$6=1,$I$5&gt;0),"…………..."," ")</f>
        <v xml:space="preserve"> </v>
      </c>
    </row>
    <row r="804" spans="1:13" x14ac:dyDescent="0.2">
      <c r="A804" s="71">
        <v>795</v>
      </c>
      <c r="B804" s="39" t="str">
        <f>IF($C$6=1,'3. Input Data'!B810," ")</f>
        <v xml:space="preserve"> </v>
      </c>
      <c r="C804" s="39" t="str">
        <f>IF($C$6=1,'3. Input Data'!C810," ")</f>
        <v xml:space="preserve"> </v>
      </c>
      <c r="D804" s="58" t="str">
        <f>IF($C$6=1,'3a. Skor Data'!D802," ")</f>
        <v xml:space="preserve"> </v>
      </c>
      <c r="E804" s="58" t="str">
        <f>IF($C$6=1,(0.702*'3a. Skor Data'!F802)+'3a. Skor Data'!H802," ")</f>
        <v xml:space="preserve"> </v>
      </c>
      <c r="F804" s="58" t="str">
        <f>IF($C$6=1,(0.471*'3a. Skor Data'!J802)+(0.681*'3a. Skor Data'!L802)+(1*'3a. Skor Data'!N802)+(0.278*'3a. Skor Data'!T802)," ")</f>
        <v xml:space="preserve"> </v>
      </c>
      <c r="G804" s="58" t="str">
        <f t="shared" si="38"/>
        <v xml:space="preserve"> </v>
      </c>
      <c r="H804" s="58" t="str">
        <f t="shared" si="39"/>
        <v xml:space="preserve"> </v>
      </c>
      <c r="I804" s="77" t="str">
        <f t="shared" si="40"/>
        <v xml:space="preserve"> </v>
      </c>
      <c r="J804" s="51" t="str">
        <f>IF(AND($G804&gt;0,$I804&gt;0.0000001,$C$6=1,$I$5&gt;0),$A804," ")</f>
        <v xml:space="preserve"> </v>
      </c>
      <c r="K804" s="51" t="str">
        <f>IF(AND($G804,$I804&gt;0.0000001,$C$6=1,$I$5&gt;0),"…………..."," ")</f>
        <v xml:space="preserve"> </v>
      </c>
    </row>
    <row r="805" spans="1:13" x14ac:dyDescent="0.2">
      <c r="A805" s="71">
        <v>796</v>
      </c>
      <c r="B805" s="39" t="str">
        <f>IF($C$6=1,'3. Input Data'!B811," ")</f>
        <v xml:space="preserve"> </v>
      </c>
      <c r="C805" s="39" t="str">
        <f>IF($C$6=1,'3. Input Data'!C811," ")</f>
        <v xml:space="preserve"> </v>
      </c>
      <c r="D805" s="58" t="str">
        <f>IF($C$6=1,'3a. Skor Data'!D803," ")</f>
        <v xml:space="preserve"> </v>
      </c>
      <c r="E805" s="58" t="str">
        <f>IF($C$6=1,(0.702*'3a. Skor Data'!F803)+'3a. Skor Data'!H803," ")</f>
        <v xml:space="preserve"> </v>
      </c>
      <c r="F805" s="58" t="str">
        <f>IF($C$6=1,(0.471*'3a. Skor Data'!J803)+(0.681*'3a. Skor Data'!L803)+(1*'3a. Skor Data'!N803)+(0.278*'3a. Skor Data'!T803)," ")</f>
        <v xml:space="preserve"> </v>
      </c>
      <c r="G805" s="58" t="str">
        <f t="shared" si="38"/>
        <v xml:space="preserve"> </v>
      </c>
      <c r="H805" s="58" t="str">
        <f t="shared" si="39"/>
        <v xml:space="preserve"> </v>
      </c>
      <c r="I805" s="77" t="str">
        <f t="shared" si="40"/>
        <v xml:space="preserve"> </v>
      </c>
      <c r="L805" s="51" t="str">
        <f>IF(AND($G805&gt;0,$I805&gt;0.0000001,$C$6=1,$I$5&gt;0),$A805," ")</f>
        <v xml:space="preserve"> </v>
      </c>
      <c r="M805" s="51" t="str">
        <f>IF(AND($G805,$I805&gt;0.0000001,$C$6=1,$I$5&gt;0),"…………..."," ")</f>
        <v xml:space="preserve"> </v>
      </c>
    </row>
    <row r="806" spans="1:13" x14ac:dyDescent="0.2">
      <c r="A806" s="71">
        <v>797</v>
      </c>
      <c r="B806" s="39" t="str">
        <f>IF($C$6=1,'3. Input Data'!B812," ")</f>
        <v xml:space="preserve"> </v>
      </c>
      <c r="C806" s="39" t="str">
        <f>IF($C$6=1,'3. Input Data'!C812," ")</f>
        <v xml:space="preserve"> </v>
      </c>
      <c r="D806" s="58" t="str">
        <f>IF($C$6=1,'3a. Skor Data'!D804," ")</f>
        <v xml:space="preserve"> </v>
      </c>
      <c r="E806" s="58" t="str">
        <f>IF($C$6=1,(0.702*'3a. Skor Data'!F804)+'3a. Skor Data'!H804," ")</f>
        <v xml:space="preserve"> </v>
      </c>
      <c r="F806" s="58" t="str">
        <f>IF($C$6=1,(0.471*'3a. Skor Data'!J804)+(0.681*'3a. Skor Data'!L804)+(1*'3a. Skor Data'!N804)+(0.278*'3a. Skor Data'!T804)," ")</f>
        <v xml:space="preserve"> </v>
      </c>
      <c r="G806" s="58" t="str">
        <f t="shared" si="38"/>
        <v xml:space="preserve"> </v>
      </c>
      <c r="H806" s="58" t="str">
        <f t="shared" si="39"/>
        <v xml:space="preserve"> </v>
      </c>
      <c r="I806" s="77" t="str">
        <f t="shared" si="40"/>
        <v xml:space="preserve"> </v>
      </c>
      <c r="J806" s="51" t="str">
        <f>IF(AND($G806&gt;0,$I806&gt;0.0000001,$C$6=1,$I$5&gt;0),$A806," ")</f>
        <v xml:space="preserve"> </v>
      </c>
      <c r="K806" s="51" t="str">
        <f>IF(AND($G806,$I806&gt;0.0000001,$C$6=1,$I$5&gt;0),"…………..."," ")</f>
        <v xml:space="preserve"> </v>
      </c>
    </row>
    <row r="807" spans="1:13" x14ac:dyDescent="0.2">
      <c r="A807" s="71">
        <v>798</v>
      </c>
      <c r="B807" s="39" t="str">
        <f>IF($C$6=1,'3. Input Data'!B813," ")</f>
        <v xml:space="preserve"> </v>
      </c>
      <c r="C807" s="39" t="str">
        <f>IF($C$6=1,'3. Input Data'!C813," ")</f>
        <v xml:space="preserve"> </v>
      </c>
      <c r="D807" s="58" t="str">
        <f>IF($C$6=1,'3a. Skor Data'!D805," ")</f>
        <v xml:space="preserve"> </v>
      </c>
      <c r="E807" s="58" t="str">
        <f>IF($C$6=1,(0.702*'3a. Skor Data'!F805)+'3a. Skor Data'!H805," ")</f>
        <v xml:space="preserve"> </v>
      </c>
      <c r="F807" s="58" t="str">
        <f>IF($C$6=1,(0.471*'3a. Skor Data'!J805)+(0.681*'3a. Skor Data'!L805)+(1*'3a. Skor Data'!N805)+(0.278*'3a. Skor Data'!T805)," ")</f>
        <v xml:space="preserve"> </v>
      </c>
      <c r="G807" s="58" t="str">
        <f t="shared" si="38"/>
        <v xml:space="preserve"> </v>
      </c>
      <c r="H807" s="58" t="str">
        <f t="shared" si="39"/>
        <v xml:space="preserve"> </v>
      </c>
      <c r="I807" s="77" t="str">
        <f t="shared" si="40"/>
        <v xml:space="preserve"> </v>
      </c>
      <c r="L807" s="51" t="str">
        <f>IF(AND($G807&gt;0,$I807&gt;0.0000001,$C$6=1,$I$5&gt;0),$A807," ")</f>
        <v xml:space="preserve"> </v>
      </c>
      <c r="M807" s="51" t="str">
        <f>IF(AND($G807,$I807&gt;0.0000001,$C$6=1,$I$5&gt;0),"…………..."," ")</f>
        <v xml:space="preserve"> </v>
      </c>
    </row>
    <row r="808" spans="1:13" x14ac:dyDescent="0.2">
      <c r="A808" s="71">
        <v>799</v>
      </c>
      <c r="B808" s="39" t="str">
        <f>IF($C$6=1,'3. Input Data'!B814," ")</f>
        <v xml:space="preserve"> </v>
      </c>
      <c r="C808" s="39" t="str">
        <f>IF($C$6=1,'3. Input Data'!C814," ")</f>
        <v xml:space="preserve"> </v>
      </c>
      <c r="D808" s="58" t="str">
        <f>IF($C$6=1,'3a. Skor Data'!D806," ")</f>
        <v xml:space="preserve"> </v>
      </c>
      <c r="E808" s="58" t="str">
        <f>IF($C$6=1,(0.702*'3a. Skor Data'!F806)+'3a. Skor Data'!H806," ")</f>
        <v xml:space="preserve"> </v>
      </c>
      <c r="F808" s="58" t="str">
        <f>IF($C$6=1,(0.471*'3a. Skor Data'!J806)+(0.681*'3a. Skor Data'!L806)+(1*'3a. Skor Data'!N806)+(0.278*'3a. Skor Data'!T806)," ")</f>
        <v xml:space="preserve"> </v>
      </c>
      <c r="G808" s="58" t="str">
        <f t="shared" si="38"/>
        <v xml:space="preserve"> </v>
      </c>
      <c r="H808" s="58" t="str">
        <f t="shared" si="39"/>
        <v xml:space="preserve"> </v>
      </c>
      <c r="I808" s="77" t="str">
        <f t="shared" si="40"/>
        <v xml:space="preserve"> </v>
      </c>
      <c r="J808" s="51" t="str">
        <f>IF(AND($G808&gt;0,$I808&gt;0.0000001,$C$6=1,$I$5&gt;0),$A808," ")</f>
        <v xml:space="preserve"> </v>
      </c>
      <c r="K808" s="51" t="str">
        <f>IF(AND($G808,$I808&gt;0.0000001,$C$6=1,$I$5&gt;0),"…………..."," ")</f>
        <v xml:space="preserve"> </v>
      </c>
    </row>
    <row r="809" spans="1:13" x14ac:dyDescent="0.2">
      <c r="A809" s="71">
        <v>800</v>
      </c>
      <c r="B809" s="39" t="str">
        <f>IF($C$6=1,'3. Input Data'!B815," ")</f>
        <v xml:space="preserve"> </v>
      </c>
      <c r="C809" s="39" t="str">
        <f>IF($C$6=1,'3. Input Data'!C815," ")</f>
        <v xml:space="preserve"> </v>
      </c>
      <c r="D809" s="58" t="str">
        <f>IF($C$6=1,'3a. Skor Data'!D807," ")</f>
        <v xml:space="preserve"> </v>
      </c>
      <c r="E809" s="58" t="str">
        <f>IF($C$6=1,(0.702*'3a. Skor Data'!F807)+'3a. Skor Data'!H807," ")</f>
        <v xml:space="preserve"> </v>
      </c>
      <c r="F809" s="58" t="str">
        <f>IF($C$6=1,(0.471*'3a. Skor Data'!J807)+(0.681*'3a. Skor Data'!L807)+(1*'3a. Skor Data'!N807)+(0.278*'3a. Skor Data'!T807)," ")</f>
        <v xml:space="preserve"> </v>
      </c>
      <c r="G809" s="58" t="str">
        <f t="shared" si="38"/>
        <v xml:space="preserve"> </v>
      </c>
      <c r="H809" s="58" t="str">
        <f t="shared" si="39"/>
        <v xml:space="preserve"> </v>
      </c>
      <c r="I809" s="77" t="str">
        <f t="shared" si="40"/>
        <v xml:space="preserve"> </v>
      </c>
      <c r="L809" s="51" t="str">
        <f>IF(AND($G809&gt;0,$I809&gt;0.0000001,$C$6=1,$I$5&gt;0),$A809," ")</f>
        <v xml:space="preserve"> </v>
      </c>
      <c r="M809" s="51" t="str">
        <f>IF(AND($G809,$I809&gt;0.0000001,$C$6=1,$I$5&gt;0),"…………..."," ")</f>
        <v xml:space="preserve"> </v>
      </c>
    </row>
    <row r="810" spans="1:13" x14ac:dyDescent="0.2">
      <c r="A810" s="71">
        <v>801</v>
      </c>
      <c r="B810" s="39" t="str">
        <f>IF($C$6=1,'3. Input Data'!B816," ")</f>
        <v xml:space="preserve"> </v>
      </c>
      <c r="C810" s="39" t="str">
        <f>IF($C$6=1,'3. Input Data'!C816," ")</f>
        <v xml:space="preserve"> </v>
      </c>
      <c r="D810" s="58" t="str">
        <f>IF($C$6=1,'3a. Skor Data'!D808," ")</f>
        <v xml:space="preserve"> </v>
      </c>
      <c r="E810" s="58" t="str">
        <f>IF($C$6=1,(0.702*'3a. Skor Data'!F808)+'3a. Skor Data'!H808," ")</f>
        <v xml:space="preserve"> </v>
      </c>
      <c r="F810" s="58" t="str">
        <f>IF($C$6=1,(0.471*'3a. Skor Data'!J808)+(0.681*'3a. Skor Data'!L808)+(1*'3a. Skor Data'!N808)+(0.278*'3a. Skor Data'!T808)," ")</f>
        <v xml:space="preserve"> </v>
      </c>
      <c r="G810" s="58" t="str">
        <f t="shared" si="38"/>
        <v xml:space="preserve"> </v>
      </c>
      <c r="H810" s="58" t="str">
        <f t="shared" si="39"/>
        <v xml:space="preserve"> </v>
      </c>
      <c r="I810" s="77" t="str">
        <f t="shared" si="40"/>
        <v xml:space="preserve"> </v>
      </c>
      <c r="J810" s="51" t="str">
        <f>IF(AND($G810&gt;0,$I810&gt;0.0000001,$C$6=1,$I$5&gt;0),$A810," ")</f>
        <v xml:space="preserve"> </v>
      </c>
      <c r="K810" s="51" t="str">
        <f>IF(AND($G810,$I810&gt;0.0000001,$C$6=1,$I$5&gt;0),"…………..."," ")</f>
        <v xml:space="preserve"> </v>
      </c>
    </row>
    <row r="811" spans="1:13" x14ac:dyDescent="0.2">
      <c r="A811" s="71">
        <v>802</v>
      </c>
      <c r="B811" s="39" t="str">
        <f>IF($C$6=1,'3. Input Data'!B817," ")</f>
        <v xml:space="preserve"> </v>
      </c>
      <c r="C811" s="39" t="str">
        <f>IF($C$6=1,'3. Input Data'!C817," ")</f>
        <v xml:space="preserve"> </v>
      </c>
      <c r="D811" s="58" t="str">
        <f>IF($C$6=1,'3a. Skor Data'!D809," ")</f>
        <v xml:space="preserve"> </v>
      </c>
      <c r="E811" s="58" t="str">
        <f>IF($C$6=1,(0.702*'3a. Skor Data'!F809)+'3a. Skor Data'!H809," ")</f>
        <v xml:space="preserve"> </v>
      </c>
      <c r="F811" s="58" t="str">
        <f>IF($C$6=1,(0.471*'3a. Skor Data'!J809)+(0.681*'3a. Skor Data'!L809)+(1*'3a. Skor Data'!N809)+(0.278*'3a. Skor Data'!T809)," ")</f>
        <v xml:space="preserve"> </v>
      </c>
      <c r="G811" s="58" t="str">
        <f t="shared" si="38"/>
        <v xml:space="preserve"> </v>
      </c>
      <c r="H811" s="58" t="str">
        <f t="shared" si="39"/>
        <v xml:space="preserve"> </v>
      </c>
      <c r="I811" s="77" t="str">
        <f t="shared" si="40"/>
        <v xml:space="preserve"> </v>
      </c>
      <c r="L811" s="51" t="str">
        <f>IF(AND($G811&gt;0,$I811&gt;0.0000001,$C$6=1,$I$5&gt;0),$A811," ")</f>
        <v xml:space="preserve"> </v>
      </c>
      <c r="M811" s="51" t="str">
        <f>IF(AND($G811,$I811&gt;0.0000001,$C$6=1,$I$5&gt;0),"…………..."," ")</f>
        <v xml:space="preserve"> </v>
      </c>
    </row>
    <row r="812" spans="1:13" x14ac:dyDescent="0.2">
      <c r="A812" s="71">
        <v>803</v>
      </c>
      <c r="B812" s="39" t="str">
        <f>IF($C$6=1,'3. Input Data'!B818," ")</f>
        <v xml:space="preserve"> </v>
      </c>
      <c r="C812" s="39" t="str">
        <f>IF($C$6=1,'3. Input Data'!C818," ")</f>
        <v xml:space="preserve"> </v>
      </c>
      <c r="D812" s="58" t="str">
        <f>IF($C$6=1,'3a. Skor Data'!D810," ")</f>
        <v xml:space="preserve"> </v>
      </c>
      <c r="E812" s="58" t="str">
        <f>IF($C$6=1,(0.702*'3a. Skor Data'!F810)+'3a. Skor Data'!H810," ")</f>
        <v xml:space="preserve"> </v>
      </c>
      <c r="F812" s="58" t="str">
        <f>IF($C$6=1,(0.471*'3a. Skor Data'!J810)+(0.681*'3a. Skor Data'!L810)+(1*'3a. Skor Data'!N810)+(0.278*'3a. Skor Data'!T810)," ")</f>
        <v xml:space="preserve"> </v>
      </c>
      <c r="G812" s="58" t="str">
        <f t="shared" si="38"/>
        <v xml:space="preserve"> </v>
      </c>
      <c r="H812" s="58" t="str">
        <f t="shared" si="39"/>
        <v xml:space="preserve"> </v>
      </c>
      <c r="I812" s="77" t="str">
        <f t="shared" si="40"/>
        <v xml:space="preserve"> </v>
      </c>
      <c r="J812" s="51" t="str">
        <f>IF(AND($G812&gt;0,$I812&gt;0.0000001,$C$6=1,$I$5&gt;0),$A812," ")</f>
        <v xml:space="preserve"> </v>
      </c>
      <c r="K812" s="51" t="str">
        <f>IF(AND($G812,$I812&gt;0.0000001,$C$6=1,$I$5&gt;0),"…………..."," ")</f>
        <v xml:space="preserve"> </v>
      </c>
    </row>
    <row r="813" spans="1:13" x14ac:dyDescent="0.2">
      <c r="A813" s="71">
        <v>804</v>
      </c>
      <c r="B813" s="39" t="str">
        <f>IF($C$6=1,'3. Input Data'!B819," ")</f>
        <v xml:space="preserve"> </v>
      </c>
      <c r="C813" s="39" t="str">
        <f>IF($C$6=1,'3. Input Data'!C819," ")</f>
        <v xml:space="preserve"> </v>
      </c>
      <c r="D813" s="58" t="str">
        <f>IF($C$6=1,'3a. Skor Data'!D811," ")</f>
        <v xml:space="preserve"> </v>
      </c>
      <c r="E813" s="58" t="str">
        <f>IF($C$6=1,(0.702*'3a. Skor Data'!F811)+'3a. Skor Data'!H811," ")</f>
        <v xml:space="preserve"> </v>
      </c>
      <c r="F813" s="58" t="str">
        <f>IF($C$6=1,(0.471*'3a. Skor Data'!J811)+(0.681*'3a. Skor Data'!L811)+(1*'3a. Skor Data'!N811)+(0.278*'3a. Skor Data'!T811)," ")</f>
        <v xml:space="preserve"> </v>
      </c>
      <c r="G813" s="58" t="str">
        <f t="shared" si="38"/>
        <v xml:space="preserve"> </v>
      </c>
      <c r="H813" s="58" t="str">
        <f t="shared" si="39"/>
        <v xml:space="preserve"> </v>
      </c>
      <c r="I813" s="77" t="str">
        <f t="shared" si="40"/>
        <v xml:space="preserve"> </v>
      </c>
      <c r="L813" s="51" t="str">
        <f>IF(AND($G813&gt;0,$I813&gt;0.0000001,$C$6=1,$I$5&gt;0),$A813," ")</f>
        <v xml:space="preserve"> </v>
      </c>
      <c r="M813" s="51" t="str">
        <f>IF(AND($G813,$I813&gt;0.0000001,$C$6=1,$I$5&gt;0),"…………..."," ")</f>
        <v xml:space="preserve"> </v>
      </c>
    </row>
    <row r="814" spans="1:13" x14ac:dyDescent="0.2">
      <c r="A814" s="71">
        <v>805</v>
      </c>
      <c r="B814" s="39" t="str">
        <f>IF($C$6=1,'3. Input Data'!B820," ")</f>
        <v xml:space="preserve"> </v>
      </c>
      <c r="C814" s="39" t="str">
        <f>IF($C$6=1,'3. Input Data'!C820," ")</f>
        <v xml:space="preserve"> </v>
      </c>
      <c r="D814" s="58" t="str">
        <f>IF($C$6=1,'3a. Skor Data'!D812," ")</f>
        <v xml:space="preserve"> </v>
      </c>
      <c r="E814" s="58" t="str">
        <f>IF($C$6=1,(0.702*'3a. Skor Data'!F812)+'3a. Skor Data'!H812," ")</f>
        <v xml:space="preserve"> </v>
      </c>
      <c r="F814" s="58" t="str">
        <f>IF($C$6=1,(0.471*'3a. Skor Data'!J812)+(0.681*'3a. Skor Data'!L812)+(1*'3a. Skor Data'!N812)+(0.278*'3a. Skor Data'!T812)," ")</f>
        <v xml:space="preserve"> </v>
      </c>
      <c r="G814" s="58" t="str">
        <f t="shared" si="38"/>
        <v xml:space="preserve"> </v>
      </c>
      <c r="H814" s="58" t="str">
        <f t="shared" si="39"/>
        <v xml:space="preserve"> </v>
      </c>
      <c r="I814" s="77" t="str">
        <f t="shared" si="40"/>
        <v xml:space="preserve"> </v>
      </c>
      <c r="J814" s="51" t="str">
        <f>IF(AND($G814&gt;0,$I814&gt;0.0000001,$C$6=1,$I$5&gt;0),$A814," ")</f>
        <v xml:space="preserve"> </v>
      </c>
      <c r="K814" s="51" t="str">
        <f>IF(AND($G814,$I814&gt;0.0000001,$C$6=1,$I$5&gt;0),"…………..."," ")</f>
        <v xml:space="preserve"> </v>
      </c>
    </row>
    <row r="815" spans="1:13" x14ac:dyDescent="0.2">
      <c r="A815" s="71">
        <v>806</v>
      </c>
      <c r="B815" s="39" t="str">
        <f>IF($C$6=1,'3. Input Data'!B821," ")</f>
        <v xml:space="preserve"> </v>
      </c>
      <c r="C815" s="39" t="str">
        <f>IF($C$6=1,'3. Input Data'!C821," ")</f>
        <v xml:space="preserve"> </v>
      </c>
      <c r="D815" s="58" t="str">
        <f>IF($C$6=1,'3a. Skor Data'!D813," ")</f>
        <v xml:space="preserve"> </v>
      </c>
      <c r="E815" s="58" t="str">
        <f>IF($C$6=1,(0.702*'3a. Skor Data'!F813)+'3a. Skor Data'!H813," ")</f>
        <v xml:space="preserve"> </v>
      </c>
      <c r="F815" s="58" t="str">
        <f>IF($C$6=1,(0.471*'3a. Skor Data'!J813)+(0.681*'3a. Skor Data'!L813)+(1*'3a. Skor Data'!N813)+(0.278*'3a. Skor Data'!T813)," ")</f>
        <v xml:space="preserve"> </v>
      </c>
      <c r="G815" s="58" t="str">
        <f t="shared" si="38"/>
        <v xml:space="preserve"> </v>
      </c>
      <c r="H815" s="58" t="str">
        <f t="shared" si="39"/>
        <v xml:space="preserve"> </v>
      </c>
      <c r="I815" s="77" t="str">
        <f t="shared" si="40"/>
        <v xml:space="preserve"> </v>
      </c>
      <c r="L815" s="51" t="str">
        <f>IF(AND($G815&gt;0,$I815&gt;0.0000001,$C$6=1,$I$5&gt;0),$A815," ")</f>
        <v xml:space="preserve"> </v>
      </c>
      <c r="M815" s="51" t="str">
        <f>IF(AND($G815,$I815&gt;0.0000001,$C$6=1,$I$5&gt;0),"…………..."," ")</f>
        <v xml:space="preserve"> </v>
      </c>
    </row>
    <row r="816" spans="1:13" x14ac:dyDescent="0.2">
      <c r="A816" s="71">
        <v>807</v>
      </c>
      <c r="B816" s="39" t="str">
        <f>IF($C$6=1,'3. Input Data'!B822," ")</f>
        <v xml:space="preserve"> </v>
      </c>
      <c r="C816" s="39" t="str">
        <f>IF($C$6=1,'3. Input Data'!C822," ")</f>
        <v xml:space="preserve"> </v>
      </c>
      <c r="D816" s="58" t="str">
        <f>IF($C$6=1,'3a. Skor Data'!D814," ")</f>
        <v xml:space="preserve"> </v>
      </c>
      <c r="E816" s="58" t="str">
        <f>IF($C$6=1,(0.702*'3a. Skor Data'!F814)+'3a. Skor Data'!H814," ")</f>
        <v xml:space="preserve"> </v>
      </c>
      <c r="F816" s="58" t="str">
        <f>IF($C$6=1,(0.471*'3a. Skor Data'!J814)+(0.681*'3a. Skor Data'!L814)+(1*'3a. Skor Data'!N814)+(0.278*'3a. Skor Data'!T814)," ")</f>
        <v xml:space="preserve"> </v>
      </c>
      <c r="G816" s="58" t="str">
        <f t="shared" si="38"/>
        <v xml:space="preserve"> </v>
      </c>
      <c r="H816" s="58" t="str">
        <f t="shared" si="39"/>
        <v xml:space="preserve"> </v>
      </c>
      <c r="I816" s="77" t="str">
        <f t="shared" si="40"/>
        <v xml:space="preserve"> </v>
      </c>
      <c r="J816" s="51" t="str">
        <f>IF(AND($G816&gt;0,$I816&gt;0.0000001,$C$6=1,$I$5&gt;0),$A816," ")</f>
        <v xml:space="preserve"> </v>
      </c>
      <c r="K816" s="51" t="str">
        <f>IF(AND($G816,$I816&gt;0.0000001,$C$6=1,$I$5&gt;0),"…………..."," ")</f>
        <v xml:space="preserve"> </v>
      </c>
    </row>
    <row r="817" spans="1:13" x14ac:dyDescent="0.2">
      <c r="A817" s="71">
        <v>808</v>
      </c>
      <c r="B817" s="39" t="str">
        <f>IF($C$6=1,'3. Input Data'!B823," ")</f>
        <v xml:space="preserve"> </v>
      </c>
      <c r="C817" s="39" t="str">
        <f>IF($C$6=1,'3. Input Data'!C823," ")</f>
        <v xml:space="preserve"> </v>
      </c>
      <c r="D817" s="58" t="str">
        <f>IF($C$6=1,'3a. Skor Data'!D815," ")</f>
        <v xml:space="preserve"> </v>
      </c>
      <c r="E817" s="58" t="str">
        <f>IF($C$6=1,(0.702*'3a. Skor Data'!F815)+'3a. Skor Data'!H815," ")</f>
        <v xml:space="preserve"> </v>
      </c>
      <c r="F817" s="58" t="str">
        <f>IF($C$6=1,(0.471*'3a. Skor Data'!J815)+(0.681*'3a. Skor Data'!L815)+(1*'3a. Skor Data'!N815)+(0.278*'3a. Skor Data'!T815)," ")</f>
        <v xml:space="preserve"> </v>
      </c>
      <c r="G817" s="58" t="str">
        <f t="shared" si="38"/>
        <v xml:space="preserve"> </v>
      </c>
      <c r="H817" s="58" t="str">
        <f t="shared" si="39"/>
        <v xml:space="preserve"> </v>
      </c>
      <c r="I817" s="77" t="str">
        <f t="shared" si="40"/>
        <v xml:space="preserve"> </v>
      </c>
      <c r="L817" s="51" t="str">
        <f>IF(AND($G817&gt;0,$I817&gt;0.0000001,$C$6=1,$I$5&gt;0),$A817," ")</f>
        <v xml:space="preserve"> </v>
      </c>
      <c r="M817" s="51" t="str">
        <f>IF(AND($G817,$I817&gt;0.0000001,$C$6=1,$I$5&gt;0),"…………..."," ")</f>
        <v xml:space="preserve"> </v>
      </c>
    </row>
    <row r="818" spans="1:13" x14ac:dyDescent="0.2">
      <c r="A818" s="71">
        <v>809</v>
      </c>
      <c r="B818" s="39" t="str">
        <f>IF($C$6=1,'3. Input Data'!B824," ")</f>
        <v xml:space="preserve"> </v>
      </c>
      <c r="C818" s="39" t="str">
        <f>IF($C$6=1,'3. Input Data'!C824," ")</f>
        <v xml:space="preserve"> </v>
      </c>
      <c r="D818" s="58" t="str">
        <f>IF($C$6=1,'3a. Skor Data'!D816," ")</f>
        <v xml:space="preserve"> </v>
      </c>
      <c r="E818" s="58" t="str">
        <f>IF($C$6=1,(0.702*'3a. Skor Data'!F816)+'3a. Skor Data'!H816," ")</f>
        <v xml:space="preserve"> </v>
      </c>
      <c r="F818" s="58" t="str">
        <f>IF($C$6=1,(0.471*'3a. Skor Data'!J816)+(0.681*'3a. Skor Data'!L816)+(1*'3a. Skor Data'!N816)+(0.278*'3a. Skor Data'!T816)," ")</f>
        <v xml:space="preserve"> </v>
      </c>
      <c r="G818" s="58" t="str">
        <f t="shared" si="38"/>
        <v xml:space="preserve"> </v>
      </c>
      <c r="H818" s="58" t="str">
        <f t="shared" si="39"/>
        <v xml:space="preserve"> </v>
      </c>
      <c r="I818" s="77" t="str">
        <f t="shared" si="40"/>
        <v xml:space="preserve"> </v>
      </c>
      <c r="J818" s="51" t="str">
        <f>IF(AND($G818&gt;0,$I818&gt;0.0000001,$C$6=1,$I$5&gt;0),$A818," ")</f>
        <v xml:space="preserve"> </v>
      </c>
      <c r="K818" s="51" t="str">
        <f>IF(AND($G818,$I818&gt;0.0000001,$C$6=1,$I$5&gt;0),"…………..."," ")</f>
        <v xml:space="preserve"> </v>
      </c>
    </row>
    <row r="819" spans="1:13" x14ac:dyDescent="0.2">
      <c r="A819" s="71">
        <v>810</v>
      </c>
      <c r="B819" s="39" t="str">
        <f>IF($C$6=1,'3. Input Data'!B825," ")</f>
        <v xml:space="preserve"> </v>
      </c>
      <c r="C819" s="39" t="str">
        <f>IF($C$6=1,'3. Input Data'!C825," ")</f>
        <v xml:space="preserve"> </v>
      </c>
      <c r="D819" s="58" t="str">
        <f>IF($C$6=1,'3a. Skor Data'!D817," ")</f>
        <v xml:space="preserve"> </v>
      </c>
      <c r="E819" s="58" t="str">
        <f>IF($C$6=1,(0.702*'3a. Skor Data'!F817)+'3a. Skor Data'!H817," ")</f>
        <v xml:space="preserve"> </v>
      </c>
      <c r="F819" s="58" t="str">
        <f>IF($C$6=1,(0.471*'3a. Skor Data'!J817)+(0.681*'3a. Skor Data'!L817)+(1*'3a. Skor Data'!N817)+(0.278*'3a. Skor Data'!T817)," ")</f>
        <v xml:space="preserve"> </v>
      </c>
      <c r="G819" s="58" t="str">
        <f t="shared" si="38"/>
        <v xml:space="preserve"> </v>
      </c>
      <c r="H819" s="58" t="str">
        <f t="shared" si="39"/>
        <v xml:space="preserve"> </v>
      </c>
      <c r="I819" s="77" t="str">
        <f t="shared" si="40"/>
        <v xml:space="preserve"> </v>
      </c>
      <c r="L819" s="51" t="str">
        <f>IF(AND($G819&gt;0,$I819&gt;0.0000001,$C$6=1,$I$5&gt;0),$A819," ")</f>
        <v xml:space="preserve"> </v>
      </c>
      <c r="M819" s="51" t="str">
        <f>IF(AND($G819,$I819&gt;0.0000001,$C$6=1,$I$5&gt;0),"…………..."," ")</f>
        <v xml:space="preserve"> </v>
      </c>
    </row>
    <row r="820" spans="1:13" x14ac:dyDescent="0.2">
      <c r="A820" s="71">
        <v>811</v>
      </c>
      <c r="B820" s="39" t="str">
        <f>IF($C$6=1,'3. Input Data'!B826," ")</f>
        <v xml:space="preserve"> </v>
      </c>
      <c r="C820" s="39" t="str">
        <f>IF($C$6=1,'3. Input Data'!C826," ")</f>
        <v xml:space="preserve"> </v>
      </c>
      <c r="D820" s="58" t="str">
        <f>IF($C$6=1,'3a. Skor Data'!D818," ")</f>
        <v xml:space="preserve"> </v>
      </c>
      <c r="E820" s="58" t="str">
        <f>IF($C$6=1,(0.702*'3a. Skor Data'!F818)+'3a. Skor Data'!H818," ")</f>
        <v xml:space="preserve"> </v>
      </c>
      <c r="F820" s="58" t="str">
        <f>IF($C$6=1,(0.471*'3a. Skor Data'!J818)+(0.681*'3a. Skor Data'!L818)+(1*'3a. Skor Data'!N818)+(0.278*'3a. Skor Data'!T818)," ")</f>
        <v xml:space="preserve"> </v>
      </c>
      <c r="G820" s="58" t="str">
        <f t="shared" si="38"/>
        <v xml:space="preserve"> </v>
      </c>
      <c r="H820" s="58" t="str">
        <f t="shared" si="39"/>
        <v xml:space="preserve"> </v>
      </c>
      <c r="I820" s="77" t="str">
        <f t="shared" si="40"/>
        <v xml:space="preserve"> </v>
      </c>
      <c r="J820" s="51" t="str">
        <f>IF(AND($G820&gt;0,$I820&gt;0.0000001,$C$6=1,$I$5&gt;0),$A820," ")</f>
        <v xml:space="preserve"> </v>
      </c>
      <c r="K820" s="51" t="str">
        <f>IF(AND($G820,$I820&gt;0.0000001,$C$6=1,$I$5&gt;0),"…………..."," ")</f>
        <v xml:space="preserve"> </v>
      </c>
    </row>
    <row r="821" spans="1:13" x14ac:dyDescent="0.2">
      <c r="A821" s="71">
        <v>812</v>
      </c>
      <c r="B821" s="39" t="str">
        <f>IF($C$6=1,'3. Input Data'!B827," ")</f>
        <v xml:space="preserve"> </v>
      </c>
      <c r="C821" s="39" t="str">
        <f>IF($C$6=1,'3. Input Data'!C827," ")</f>
        <v xml:space="preserve"> </v>
      </c>
      <c r="D821" s="58" t="str">
        <f>IF($C$6=1,'3a. Skor Data'!D819," ")</f>
        <v xml:space="preserve"> </v>
      </c>
      <c r="E821" s="58" t="str">
        <f>IF($C$6=1,(0.702*'3a. Skor Data'!F819)+'3a. Skor Data'!H819," ")</f>
        <v xml:space="preserve"> </v>
      </c>
      <c r="F821" s="58" t="str">
        <f>IF($C$6=1,(0.471*'3a. Skor Data'!J819)+(0.681*'3a. Skor Data'!L819)+(1*'3a. Skor Data'!N819)+(0.278*'3a. Skor Data'!T819)," ")</f>
        <v xml:space="preserve"> </v>
      </c>
      <c r="G821" s="58" t="str">
        <f t="shared" si="38"/>
        <v xml:space="preserve"> </v>
      </c>
      <c r="H821" s="58" t="str">
        <f t="shared" si="39"/>
        <v xml:space="preserve"> </v>
      </c>
      <c r="I821" s="77" t="str">
        <f t="shared" si="40"/>
        <v xml:space="preserve"> </v>
      </c>
      <c r="L821" s="51" t="str">
        <f>IF(AND($G821&gt;0,$I821&gt;0.0000001,$C$6=1,$I$5&gt;0),$A821," ")</f>
        <v xml:space="preserve"> </v>
      </c>
      <c r="M821" s="51" t="str">
        <f>IF(AND($G821,$I821&gt;0.0000001,$C$6=1,$I$5&gt;0),"…………..."," ")</f>
        <v xml:space="preserve"> </v>
      </c>
    </row>
    <row r="822" spans="1:13" x14ac:dyDescent="0.2">
      <c r="A822" s="71">
        <v>813</v>
      </c>
      <c r="B822" s="39" t="str">
        <f>IF($C$6=1,'3. Input Data'!B828," ")</f>
        <v xml:space="preserve"> </v>
      </c>
      <c r="C822" s="39" t="str">
        <f>IF($C$6=1,'3. Input Data'!C828," ")</f>
        <v xml:space="preserve"> </v>
      </c>
      <c r="D822" s="58" t="str">
        <f>IF($C$6=1,'3a. Skor Data'!D820," ")</f>
        <v xml:space="preserve"> </v>
      </c>
      <c r="E822" s="58" t="str">
        <f>IF($C$6=1,(0.702*'3a. Skor Data'!F820)+'3a. Skor Data'!H820," ")</f>
        <v xml:space="preserve"> </v>
      </c>
      <c r="F822" s="58" t="str">
        <f>IF($C$6=1,(0.471*'3a. Skor Data'!J820)+(0.681*'3a. Skor Data'!L820)+(1*'3a. Skor Data'!N820)+(0.278*'3a. Skor Data'!T820)," ")</f>
        <v xml:space="preserve"> </v>
      </c>
      <c r="G822" s="58" t="str">
        <f t="shared" si="38"/>
        <v xml:space="preserve"> </v>
      </c>
      <c r="H822" s="58" t="str">
        <f t="shared" si="39"/>
        <v xml:space="preserve"> </v>
      </c>
      <c r="I822" s="77" t="str">
        <f t="shared" si="40"/>
        <v xml:space="preserve"> </v>
      </c>
      <c r="J822" s="51" t="str">
        <f>IF(AND($G822&gt;0,$I822&gt;0.0000001,$C$6=1,$I$5&gt;0),$A822," ")</f>
        <v xml:space="preserve"> </v>
      </c>
      <c r="K822" s="51" t="str">
        <f>IF(AND($G822,$I822&gt;0.0000001,$C$6=1,$I$5&gt;0),"…………..."," ")</f>
        <v xml:space="preserve"> </v>
      </c>
    </row>
    <row r="823" spans="1:13" x14ac:dyDescent="0.2">
      <c r="A823" s="71">
        <v>814</v>
      </c>
      <c r="B823" s="39" t="str">
        <f>IF($C$6=1,'3. Input Data'!B829," ")</f>
        <v xml:space="preserve"> </v>
      </c>
      <c r="C823" s="39" t="str">
        <f>IF($C$6=1,'3. Input Data'!C829," ")</f>
        <v xml:space="preserve"> </v>
      </c>
      <c r="D823" s="58" t="str">
        <f>IF($C$6=1,'3a. Skor Data'!D821," ")</f>
        <v xml:space="preserve"> </v>
      </c>
      <c r="E823" s="58" t="str">
        <f>IF($C$6=1,(0.702*'3a. Skor Data'!F821)+'3a. Skor Data'!H821," ")</f>
        <v xml:space="preserve"> </v>
      </c>
      <c r="F823" s="58" t="str">
        <f>IF($C$6=1,(0.471*'3a. Skor Data'!J821)+(0.681*'3a. Skor Data'!L821)+(1*'3a. Skor Data'!N821)+(0.278*'3a. Skor Data'!T821)," ")</f>
        <v xml:space="preserve"> </v>
      </c>
      <c r="G823" s="58" t="str">
        <f t="shared" si="38"/>
        <v xml:space="preserve"> </v>
      </c>
      <c r="H823" s="58" t="str">
        <f t="shared" si="39"/>
        <v xml:space="preserve"> </v>
      </c>
      <c r="I823" s="77" t="str">
        <f t="shared" si="40"/>
        <v xml:space="preserve"> </v>
      </c>
      <c r="L823" s="51" t="str">
        <f>IF(AND($G823&gt;0,$I823&gt;0.0000001,$C$6=1,$I$5&gt;0),$A823," ")</f>
        <v xml:space="preserve"> </v>
      </c>
      <c r="M823" s="51" t="str">
        <f>IF(AND($G823,$I823&gt;0.0000001,$C$6=1,$I$5&gt;0),"…………..."," ")</f>
        <v xml:space="preserve"> </v>
      </c>
    </row>
    <row r="824" spans="1:13" x14ac:dyDescent="0.2">
      <c r="A824" s="71">
        <v>815</v>
      </c>
      <c r="B824" s="39" t="str">
        <f>IF($C$6=1,'3. Input Data'!B830," ")</f>
        <v xml:space="preserve"> </v>
      </c>
      <c r="C824" s="39" t="str">
        <f>IF($C$6=1,'3. Input Data'!C830," ")</f>
        <v xml:space="preserve"> </v>
      </c>
      <c r="D824" s="58" t="str">
        <f>IF($C$6=1,'3a. Skor Data'!D822," ")</f>
        <v xml:space="preserve"> </v>
      </c>
      <c r="E824" s="58" t="str">
        <f>IF($C$6=1,(0.702*'3a. Skor Data'!F822)+'3a. Skor Data'!H822," ")</f>
        <v xml:space="preserve"> </v>
      </c>
      <c r="F824" s="58" t="str">
        <f>IF($C$6=1,(0.471*'3a. Skor Data'!J822)+(0.681*'3a. Skor Data'!L822)+(1*'3a. Skor Data'!N822)+(0.278*'3a. Skor Data'!T822)," ")</f>
        <v xml:space="preserve"> </v>
      </c>
      <c r="G824" s="58" t="str">
        <f t="shared" si="38"/>
        <v xml:space="preserve"> </v>
      </c>
      <c r="H824" s="58" t="str">
        <f t="shared" si="39"/>
        <v xml:space="preserve"> </v>
      </c>
      <c r="I824" s="77" t="str">
        <f t="shared" si="40"/>
        <v xml:space="preserve"> </v>
      </c>
      <c r="J824" s="51" t="str">
        <f>IF(AND($G824&gt;0,$I824&gt;0.0000001,$C$6=1,$I$5&gt;0),$A824," ")</f>
        <v xml:space="preserve"> </v>
      </c>
      <c r="K824" s="51" t="str">
        <f>IF(AND($G824,$I824&gt;0.0000001,$C$6=1,$I$5&gt;0),"…………..."," ")</f>
        <v xml:space="preserve"> </v>
      </c>
    </row>
    <row r="825" spans="1:13" x14ac:dyDescent="0.2">
      <c r="A825" s="71">
        <v>816</v>
      </c>
      <c r="B825" s="39" t="str">
        <f>IF($C$6=1,'3. Input Data'!B831," ")</f>
        <v xml:space="preserve"> </v>
      </c>
      <c r="C825" s="39" t="str">
        <f>IF($C$6=1,'3. Input Data'!C831," ")</f>
        <v xml:space="preserve"> </v>
      </c>
      <c r="D825" s="58" t="str">
        <f>IF($C$6=1,'3a. Skor Data'!D823," ")</f>
        <v xml:space="preserve"> </v>
      </c>
      <c r="E825" s="58" t="str">
        <f>IF($C$6=1,(0.702*'3a. Skor Data'!F823)+'3a. Skor Data'!H823," ")</f>
        <v xml:space="preserve"> </v>
      </c>
      <c r="F825" s="58" t="str">
        <f>IF($C$6=1,(0.471*'3a. Skor Data'!J823)+(0.681*'3a. Skor Data'!L823)+(1*'3a. Skor Data'!N823)+(0.278*'3a. Skor Data'!T823)," ")</f>
        <v xml:space="preserve"> </v>
      </c>
      <c r="G825" s="58" t="str">
        <f t="shared" si="38"/>
        <v xml:space="preserve"> </v>
      </c>
      <c r="H825" s="58" t="str">
        <f t="shared" si="39"/>
        <v xml:space="preserve"> </v>
      </c>
      <c r="I825" s="77" t="str">
        <f t="shared" si="40"/>
        <v xml:space="preserve"> </v>
      </c>
      <c r="L825" s="51" t="str">
        <f>IF(AND($G825&gt;0,$I825&gt;0.0000001,$C$6=1,$I$5&gt;0),$A825," ")</f>
        <v xml:space="preserve"> </v>
      </c>
      <c r="M825" s="51" t="str">
        <f>IF(AND($G825,$I825&gt;0.0000001,$C$6=1,$I$5&gt;0),"…………..."," ")</f>
        <v xml:space="preserve"> </v>
      </c>
    </row>
    <row r="826" spans="1:13" x14ac:dyDescent="0.2">
      <c r="A826" s="71">
        <v>817</v>
      </c>
      <c r="B826" s="39" t="str">
        <f>IF($C$6=1,'3. Input Data'!B832," ")</f>
        <v xml:space="preserve"> </v>
      </c>
      <c r="C826" s="39" t="str">
        <f>IF($C$6=1,'3. Input Data'!C832," ")</f>
        <v xml:space="preserve"> </v>
      </c>
      <c r="D826" s="58" t="str">
        <f>IF($C$6=1,'3a. Skor Data'!D824," ")</f>
        <v xml:space="preserve"> </v>
      </c>
      <c r="E826" s="58" t="str">
        <f>IF($C$6=1,(0.702*'3a. Skor Data'!F824)+'3a. Skor Data'!H824," ")</f>
        <v xml:space="preserve"> </v>
      </c>
      <c r="F826" s="58" t="str">
        <f>IF($C$6=1,(0.471*'3a. Skor Data'!J824)+(0.681*'3a. Skor Data'!L824)+(1*'3a. Skor Data'!N824)+(0.278*'3a. Skor Data'!T824)," ")</f>
        <v xml:space="preserve"> </v>
      </c>
      <c r="G826" s="58" t="str">
        <f t="shared" si="38"/>
        <v xml:space="preserve"> </v>
      </c>
      <c r="H826" s="58" t="str">
        <f t="shared" si="39"/>
        <v xml:space="preserve"> </v>
      </c>
      <c r="I826" s="77" t="str">
        <f t="shared" si="40"/>
        <v xml:space="preserve"> </v>
      </c>
      <c r="J826" s="51" t="str">
        <f>IF(AND($G826&gt;0,$I826&gt;0.0000001,$C$6=1,$I$5&gt;0),$A826," ")</f>
        <v xml:space="preserve"> </v>
      </c>
      <c r="K826" s="51" t="str">
        <f>IF(AND($G826,$I826&gt;0.0000001,$C$6=1,$I$5&gt;0),"…………..."," ")</f>
        <v xml:space="preserve"> </v>
      </c>
    </row>
    <row r="827" spans="1:13" x14ac:dyDescent="0.2">
      <c r="A827" s="71">
        <v>818</v>
      </c>
      <c r="B827" s="39" t="str">
        <f>IF($C$6=1,'3. Input Data'!B833," ")</f>
        <v xml:space="preserve"> </v>
      </c>
      <c r="C827" s="39" t="str">
        <f>IF($C$6=1,'3. Input Data'!C833," ")</f>
        <v xml:space="preserve"> </v>
      </c>
      <c r="D827" s="58" t="str">
        <f>IF($C$6=1,'3a. Skor Data'!D825," ")</f>
        <v xml:space="preserve"> </v>
      </c>
      <c r="E827" s="58" t="str">
        <f>IF($C$6=1,(0.702*'3a. Skor Data'!F825)+'3a. Skor Data'!H825," ")</f>
        <v xml:space="preserve"> </v>
      </c>
      <c r="F827" s="58" t="str">
        <f>IF($C$6=1,(0.471*'3a. Skor Data'!J825)+(0.681*'3a. Skor Data'!L825)+(1*'3a. Skor Data'!N825)+(0.278*'3a. Skor Data'!T825)," ")</f>
        <v xml:space="preserve"> </v>
      </c>
      <c r="G827" s="58" t="str">
        <f t="shared" si="38"/>
        <v xml:space="preserve"> </v>
      </c>
      <c r="H827" s="58" t="str">
        <f t="shared" si="39"/>
        <v xml:space="preserve"> </v>
      </c>
      <c r="I827" s="77" t="str">
        <f t="shared" si="40"/>
        <v xml:space="preserve"> </v>
      </c>
      <c r="L827" s="51" t="str">
        <f>IF(AND($G827&gt;0,$I827&gt;0.0000001,$C$6=1,$I$5&gt;0),$A827," ")</f>
        <v xml:space="preserve"> </v>
      </c>
      <c r="M827" s="51" t="str">
        <f>IF(AND($G827,$I827&gt;0.0000001,$C$6=1,$I$5&gt;0),"…………..."," ")</f>
        <v xml:space="preserve"> </v>
      </c>
    </row>
    <row r="828" spans="1:13" x14ac:dyDescent="0.2">
      <c r="A828" s="71">
        <v>819</v>
      </c>
      <c r="B828" s="39" t="str">
        <f>IF($C$6=1,'3. Input Data'!B834," ")</f>
        <v xml:space="preserve"> </v>
      </c>
      <c r="C828" s="39" t="str">
        <f>IF($C$6=1,'3. Input Data'!C834," ")</f>
        <v xml:space="preserve"> </v>
      </c>
      <c r="D828" s="58" t="str">
        <f>IF($C$6=1,'3a. Skor Data'!D826," ")</f>
        <v xml:space="preserve"> </v>
      </c>
      <c r="E828" s="58" t="str">
        <f>IF($C$6=1,(0.702*'3a. Skor Data'!F826)+'3a. Skor Data'!H826," ")</f>
        <v xml:space="preserve"> </v>
      </c>
      <c r="F828" s="58" t="str">
        <f>IF($C$6=1,(0.471*'3a. Skor Data'!J826)+(0.681*'3a. Skor Data'!L826)+(1*'3a. Skor Data'!N826)+(0.278*'3a. Skor Data'!T826)," ")</f>
        <v xml:space="preserve"> </v>
      </c>
      <c r="G828" s="58" t="str">
        <f t="shared" si="38"/>
        <v xml:space="preserve"> </v>
      </c>
      <c r="H828" s="58" t="str">
        <f t="shared" si="39"/>
        <v xml:space="preserve"> </v>
      </c>
      <c r="I828" s="77" t="str">
        <f t="shared" si="40"/>
        <v xml:space="preserve"> </v>
      </c>
      <c r="J828" s="51" t="str">
        <f>IF(AND($G828&gt;0,$I828&gt;0.0000001,$C$6=1,$I$5&gt;0),$A828," ")</f>
        <v xml:space="preserve"> </v>
      </c>
      <c r="K828" s="51" t="str">
        <f>IF(AND($G828,$I828&gt;0.0000001,$C$6=1,$I$5&gt;0),"…………..."," ")</f>
        <v xml:space="preserve"> </v>
      </c>
    </row>
    <row r="829" spans="1:13" x14ac:dyDescent="0.2">
      <c r="A829" s="71">
        <v>820</v>
      </c>
      <c r="B829" s="39" t="str">
        <f>IF($C$6=1,'3. Input Data'!B835," ")</f>
        <v xml:space="preserve"> </v>
      </c>
      <c r="C829" s="39" t="str">
        <f>IF($C$6=1,'3. Input Data'!C835," ")</f>
        <v xml:space="preserve"> </v>
      </c>
      <c r="D829" s="58" t="str">
        <f>IF($C$6=1,'3a. Skor Data'!D827," ")</f>
        <v xml:space="preserve"> </v>
      </c>
      <c r="E829" s="58" t="str">
        <f>IF($C$6=1,(0.702*'3a. Skor Data'!F827)+'3a. Skor Data'!H827," ")</f>
        <v xml:space="preserve"> </v>
      </c>
      <c r="F829" s="58" t="str">
        <f>IF($C$6=1,(0.471*'3a. Skor Data'!J827)+(0.681*'3a. Skor Data'!L827)+(1*'3a. Skor Data'!N827)+(0.278*'3a. Skor Data'!T827)," ")</f>
        <v xml:space="preserve"> </v>
      </c>
      <c r="G829" s="58" t="str">
        <f t="shared" si="38"/>
        <v xml:space="preserve"> </v>
      </c>
      <c r="H829" s="58" t="str">
        <f t="shared" si="39"/>
        <v xml:space="preserve"> </v>
      </c>
      <c r="I829" s="77" t="str">
        <f t="shared" si="40"/>
        <v xml:space="preserve"> </v>
      </c>
      <c r="L829" s="51" t="str">
        <f>IF(AND($G829&gt;0,$I829&gt;0.0000001,$C$6=1,$I$5&gt;0),$A829," ")</f>
        <v xml:space="preserve"> </v>
      </c>
      <c r="M829" s="51" t="str">
        <f>IF(AND($G829,$I829&gt;0.0000001,$C$6=1,$I$5&gt;0),"…………..."," ")</f>
        <v xml:space="preserve"> </v>
      </c>
    </row>
    <row r="830" spans="1:13" x14ac:dyDescent="0.2">
      <c r="A830" s="71">
        <v>821</v>
      </c>
      <c r="B830" s="39" t="str">
        <f>IF($C$6=1,'3. Input Data'!B836," ")</f>
        <v xml:space="preserve"> </v>
      </c>
      <c r="C830" s="39" t="str">
        <f>IF($C$6=1,'3. Input Data'!C836," ")</f>
        <v xml:space="preserve"> </v>
      </c>
      <c r="D830" s="58" t="str">
        <f>IF($C$6=1,'3a. Skor Data'!D828," ")</f>
        <v xml:space="preserve"> </v>
      </c>
      <c r="E830" s="58" t="str">
        <f>IF($C$6=1,(0.702*'3a. Skor Data'!F828)+'3a. Skor Data'!H828," ")</f>
        <v xml:space="preserve"> </v>
      </c>
      <c r="F830" s="58" t="str">
        <f>IF($C$6=1,(0.471*'3a. Skor Data'!J828)+(0.681*'3a. Skor Data'!L828)+(1*'3a. Skor Data'!N828)+(0.278*'3a. Skor Data'!T828)," ")</f>
        <v xml:space="preserve"> </v>
      </c>
      <c r="G830" s="58" t="str">
        <f t="shared" si="38"/>
        <v xml:space="preserve"> </v>
      </c>
      <c r="H830" s="58" t="str">
        <f t="shared" si="39"/>
        <v xml:space="preserve"> </v>
      </c>
      <c r="I830" s="77" t="str">
        <f t="shared" si="40"/>
        <v xml:space="preserve"> </v>
      </c>
      <c r="J830" s="51" t="str">
        <f>IF(AND($G830&gt;0,$I830&gt;0.0000001,$C$6=1,$I$5&gt;0),$A830," ")</f>
        <v xml:space="preserve"> </v>
      </c>
      <c r="K830" s="51" t="str">
        <f>IF(AND($G830,$I830&gt;0.0000001,$C$6=1,$I$5&gt;0),"…………..."," ")</f>
        <v xml:space="preserve"> </v>
      </c>
    </row>
    <row r="831" spans="1:13" x14ac:dyDescent="0.2">
      <c r="A831" s="71">
        <v>822</v>
      </c>
      <c r="B831" s="39" t="str">
        <f>IF($C$6=1,'3. Input Data'!B837," ")</f>
        <v xml:space="preserve"> </v>
      </c>
      <c r="C831" s="39" t="str">
        <f>IF($C$6=1,'3. Input Data'!C837," ")</f>
        <v xml:space="preserve"> </v>
      </c>
      <c r="D831" s="58" t="str">
        <f>IF($C$6=1,'3a. Skor Data'!D829," ")</f>
        <v xml:space="preserve"> </v>
      </c>
      <c r="E831" s="58" t="str">
        <f>IF($C$6=1,(0.702*'3a. Skor Data'!F829)+'3a. Skor Data'!H829," ")</f>
        <v xml:space="preserve"> </v>
      </c>
      <c r="F831" s="58" t="str">
        <f>IF($C$6=1,(0.471*'3a. Skor Data'!J829)+(0.681*'3a. Skor Data'!L829)+(1*'3a. Skor Data'!N829)+(0.278*'3a. Skor Data'!T829)," ")</f>
        <v xml:space="preserve"> </v>
      </c>
      <c r="G831" s="58" t="str">
        <f t="shared" si="38"/>
        <v xml:space="preserve"> </v>
      </c>
      <c r="H831" s="58" t="str">
        <f t="shared" si="39"/>
        <v xml:space="preserve"> </v>
      </c>
      <c r="I831" s="77" t="str">
        <f t="shared" si="40"/>
        <v xml:space="preserve"> </v>
      </c>
      <c r="L831" s="51" t="str">
        <f>IF(AND($G831&gt;0,$I831&gt;0.0000001,$C$6=1,$I$5&gt;0),$A831," ")</f>
        <v xml:space="preserve"> </v>
      </c>
      <c r="M831" s="51" t="str">
        <f>IF(AND($G831,$I831&gt;0.0000001,$C$6=1,$I$5&gt;0),"…………..."," ")</f>
        <v xml:space="preserve"> </v>
      </c>
    </row>
    <row r="832" spans="1:13" x14ac:dyDescent="0.2">
      <c r="A832" s="71">
        <v>823</v>
      </c>
      <c r="B832" s="39" t="str">
        <f>IF($C$6=1,'3. Input Data'!B838," ")</f>
        <v xml:space="preserve"> </v>
      </c>
      <c r="C832" s="39" t="str">
        <f>IF($C$6=1,'3. Input Data'!C838," ")</f>
        <v xml:space="preserve"> </v>
      </c>
      <c r="D832" s="58" t="str">
        <f>IF($C$6=1,'3a. Skor Data'!D830," ")</f>
        <v xml:space="preserve"> </v>
      </c>
      <c r="E832" s="58" t="str">
        <f>IF($C$6=1,(0.702*'3a. Skor Data'!F830)+'3a. Skor Data'!H830," ")</f>
        <v xml:space="preserve"> </v>
      </c>
      <c r="F832" s="58" t="str">
        <f>IF($C$6=1,(0.471*'3a. Skor Data'!J830)+(0.681*'3a. Skor Data'!L830)+(1*'3a. Skor Data'!N830)+(0.278*'3a. Skor Data'!T830)," ")</f>
        <v xml:space="preserve"> </v>
      </c>
      <c r="G832" s="58" t="str">
        <f t="shared" si="38"/>
        <v xml:space="preserve"> </v>
      </c>
      <c r="H832" s="58" t="str">
        <f t="shared" si="39"/>
        <v xml:space="preserve"> </v>
      </c>
      <c r="I832" s="77" t="str">
        <f t="shared" si="40"/>
        <v xml:space="preserve"> </v>
      </c>
      <c r="J832" s="51" t="str">
        <f>IF(AND($G832&gt;0,$I832&gt;0.0000001,$C$6=1,$I$5&gt;0),$A832," ")</f>
        <v xml:space="preserve"> </v>
      </c>
      <c r="K832" s="51" t="str">
        <f>IF(AND($G832,$I832&gt;0.0000001,$C$6=1,$I$5&gt;0),"…………..."," ")</f>
        <v xml:space="preserve"> </v>
      </c>
    </row>
    <row r="833" spans="1:13" x14ac:dyDescent="0.2">
      <c r="A833" s="71">
        <v>824</v>
      </c>
      <c r="B833" s="39" t="str">
        <f>IF($C$6=1,'3. Input Data'!B839," ")</f>
        <v xml:space="preserve"> </v>
      </c>
      <c r="C833" s="39" t="str">
        <f>IF($C$6=1,'3. Input Data'!C839," ")</f>
        <v xml:space="preserve"> </v>
      </c>
      <c r="D833" s="58" t="str">
        <f>IF($C$6=1,'3a. Skor Data'!D831," ")</f>
        <v xml:space="preserve"> </v>
      </c>
      <c r="E833" s="58" t="str">
        <f>IF($C$6=1,(0.702*'3a. Skor Data'!F831)+'3a. Skor Data'!H831," ")</f>
        <v xml:space="preserve"> </v>
      </c>
      <c r="F833" s="58" t="str">
        <f>IF($C$6=1,(0.471*'3a. Skor Data'!J831)+(0.681*'3a. Skor Data'!L831)+(1*'3a. Skor Data'!N831)+(0.278*'3a. Skor Data'!T831)," ")</f>
        <v xml:space="preserve"> </v>
      </c>
      <c r="G833" s="58" t="str">
        <f t="shared" si="38"/>
        <v xml:space="preserve"> </v>
      </c>
      <c r="H833" s="58" t="str">
        <f t="shared" si="39"/>
        <v xml:space="preserve"> </v>
      </c>
      <c r="I833" s="77" t="str">
        <f t="shared" si="40"/>
        <v xml:space="preserve"> </v>
      </c>
      <c r="L833" s="51" t="str">
        <f>IF(AND($G833&gt;0,$I833&gt;0.0000001,$C$6=1,$I$5&gt;0),$A833," ")</f>
        <v xml:space="preserve"> </v>
      </c>
      <c r="M833" s="51" t="str">
        <f>IF(AND($G833,$I833&gt;0.0000001,$C$6=1,$I$5&gt;0),"…………..."," ")</f>
        <v xml:space="preserve"> </v>
      </c>
    </row>
    <row r="834" spans="1:13" x14ac:dyDescent="0.2">
      <c r="A834" s="71">
        <v>825</v>
      </c>
      <c r="B834" s="39" t="str">
        <f>IF($C$6=1,'3. Input Data'!B840," ")</f>
        <v xml:space="preserve"> </v>
      </c>
      <c r="C834" s="39" t="str">
        <f>IF($C$6=1,'3. Input Data'!C840," ")</f>
        <v xml:space="preserve"> </v>
      </c>
      <c r="D834" s="58" t="str">
        <f>IF($C$6=1,'3a. Skor Data'!D832," ")</f>
        <v xml:space="preserve"> </v>
      </c>
      <c r="E834" s="58" t="str">
        <f>IF($C$6=1,(0.702*'3a. Skor Data'!F832)+'3a. Skor Data'!H832," ")</f>
        <v xml:space="preserve"> </v>
      </c>
      <c r="F834" s="58" t="str">
        <f>IF($C$6=1,(0.471*'3a. Skor Data'!J832)+(0.681*'3a. Skor Data'!L832)+(1*'3a. Skor Data'!N832)+(0.278*'3a. Skor Data'!T832)," ")</f>
        <v xml:space="preserve"> </v>
      </c>
      <c r="G834" s="58" t="str">
        <f t="shared" si="38"/>
        <v xml:space="preserve"> </v>
      </c>
      <c r="H834" s="58" t="str">
        <f t="shared" si="39"/>
        <v xml:space="preserve"> </v>
      </c>
      <c r="I834" s="77" t="str">
        <f t="shared" si="40"/>
        <v xml:space="preserve"> </v>
      </c>
      <c r="J834" s="51" t="str">
        <f>IF(AND($G834&gt;0,$I834&gt;0.0000001,$C$6=1,$I$5&gt;0),$A834," ")</f>
        <v xml:space="preserve"> </v>
      </c>
      <c r="K834" s="51" t="str">
        <f>IF(AND($G834,$I834&gt;0.0000001,$C$6=1,$I$5&gt;0),"…………..."," ")</f>
        <v xml:space="preserve"> </v>
      </c>
    </row>
    <row r="835" spans="1:13" x14ac:dyDescent="0.2">
      <c r="A835" s="71">
        <v>826</v>
      </c>
      <c r="B835" s="39" t="str">
        <f>IF($C$6=1,'3. Input Data'!B841," ")</f>
        <v xml:space="preserve"> </v>
      </c>
      <c r="C835" s="39" t="str">
        <f>IF($C$6=1,'3. Input Data'!C841," ")</f>
        <v xml:space="preserve"> </v>
      </c>
      <c r="D835" s="58" t="str">
        <f>IF($C$6=1,'3a. Skor Data'!D833," ")</f>
        <v xml:space="preserve"> </v>
      </c>
      <c r="E835" s="58" t="str">
        <f>IF($C$6=1,(0.702*'3a. Skor Data'!F833)+'3a. Skor Data'!H833," ")</f>
        <v xml:space="preserve"> </v>
      </c>
      <c r="F835" s="58" t="str">
        <f>IF($C$6=1,(0.471*'3a. Skor Data'!J833)+(0.681*'3a. Skor Data'!L833)+(1*'3a. Skor Data'!N833)+(0.278*'3a. Skor Data'!T833)," ")</f>
        <v xml:space="preserve"> </v>
      </c>
      <c r="G835" s="58" t="str">
        <f t="shared" si="38"/>
        <v xml:space="preserve"> </v>
      </c>
      <c r="H835" s="58" t="str">
        <f t="shared" si="39"/>
        <v xml:space="preserve"> </v>
      </c>
      <c r="I835" s="77" t="str">
        <f t="shared" si="40"/>
        <v xml:space="preserve"> </v>
      </c>
      <c r="L835" s="51" t="str">
        <f>IF(AND($G835&gt;0,$I835&gt;0.0000001,$C$6=1,$I$5&gt;0),$A835," ")</f>
        <v xml:space="preserve"> </v>
      </c>
      <c r="M835" s="51" t="str">
        <f>IF(AND($G835,$I835&gt;0.0000001,$C$6=1,$I$5&gt;0),"…………..."," ")</f>
        <v xml:space="preserve"> </v>
      </c>
    </row>
    <row r="836" spans="1:13" x14ac:dyDescent="0.2">
      <c r="A836" s="71">
        <v>827</v>
      </c>
      <c r="B836" s="39" t="str">
        <f>IF($C$6=1,'3. Input Data'!B842," ")</f>
        <v xml:space="preserve"> </v>
      </c>
      <c r="C836" s="39" t="str">
        <f>IF($C$6=1,'3. Input Data'!C842," ")</f>
        <v xml:space="preserve"> </v>
      </c>
      <c r="D836" s="58" t="str">
        <f>IF($C$6=1,'3a. Skor Data'!D834," ")</f>
        <v xml:space="preserve"> </v>
      </c>
      <c r="E836" s="58" t="str">
        <f>IF($C$6=1,(0.702*'3a. Skor Data'!F834)+'3a. Skor Data'!H834," ")</f>
        <v xml:space="preserve"> </v>
      </c>
      <c r="F836" s="58" t="str">
        <f>IF($C$6=1,(0.471*'3a. Skor Data'!J834)+(0.681*'3a. Skor Data'!L834)+(1*'3a. Skor Data'!N834)+(0.278*'3a. Skor Data'!T834)," ")</f>
        <v xml:space="preserve"> </v>
      </c>
      <c r="G836" s="58" t="str">
        <f t="shared" si="38"/>
        <v xml:space="preserve"> </v>
      </c>
      <c r="H836" s="58" t="str">
        <f t="shared" si="39"/>
        <v xml:space="preserve"> </v>
      </c>
      <c r="I836" s="77" t="str">
        <f t="shared" si="40"/>
        <v xml:space="preserve"> </v>
      </c>
      <c r="J836" s="51" t="str">
        <f>IF(AND($G836&gt;0,$I836&gt;0.0000001,$C$6=1,$I$5&gt;0),$A836," ")</f>
        <v xml:space="preserve"> </v>
      </c>
      <c r="K836" s="51" t="str">
        <f>IF(AND($G836,$I836&gt;0.0000001,$C$6=1,$I$5&gt;0),"…………..."," ")</f>
        <v xml:space="preserve"> </v>
      </c>
    </row>
    <row r="837" spans="1:13" x14ac:dyDescent="0.2">
      <c r="A837" s="71">
        <v>828</v>
      </c>
      <c r="B837" s="39" t="str">
        <f>IF($C$6=1,'3. Input Data'!B843," ")</f>
        <v xml:space="preserve"> </v>
      </c>
      <c r="C837" s="39" t="str">
        <f>IF($C$6=1,'3. Input Data'!C843," ")</f>
        <v xml:space="preserve"> </v>
      </c>
      <c r="D837" s="58" t="str">
        <f>IF($C$6=1,'3a. Skor Data'!D835," ")</f>
        <v xml:space="preserve"> </v>
      </c>
      <c r="E837" s="58" t="str">
        <f>IF($C$6=1,(0.702*'3a. Skor Data'!F835)+'3a. Skor Data'!H835," ")</f>
        <v xml:space="preserve"> </v>
      </c>
      <c r="F837" s="58" t="str">
        <f>IF($C$6=1,(0.471*'3a. Skor Data'!J835)+(0.681*'3a. Skor Data'!L835)+(1*'3a. Skor Data'!N835)+(0.278*'3a. Skor Data'!T835)," ")</f>
        <v xml:space="preserve"> </v>
      </c>
      <c r="G837" s="58" t="str">
        <f t="shared" si="38"/>
        <v xml:space="preserve"> </v>
      </c>
      <c r="H837" s="58" t="str">
        <f t="shared" si="39"/>
        <v xml:space="preserve"> </v>
      </c>
      <c r="I837" s="77" t="str">
        <f t="shared" si="40"/>
        <v xml:space="preserve"> </v>
      </c>
      <c r="L837" s="51" t="str">
        <f>IF(AND($G837&gt;0,$I837&gt;0.0000001,$C$6=1,$I$5&gt;0),$A837," ")</f>
        <v xml:space="preserve"> </v>
      </c>
      <c r="M837" s="51" t="str">
        <f>IF(AND($G837,$I837&gt;0.0000001,$C$6=1,$I$5&gt;0),"…………..."," ")</f>
        <v xml:space="preserve"> </v>
      </c>
    </row>
    <row r="838" spans="1:13" x14ac:dyDescent="0.2">
      <c r="A838" s="71">
        <v>829</v>
      </c>
      <c r="B838" s="39" t="str">
        <f>IF($C$6=1,'3. Input Data'!B844," ")</f>
        <v xml:space="preserve"> </v>
      </c>
      <c r="C838" s="39" t="str">
        <f>IF($C$6=1,'3. Input Data'!C844," ")</f>
        <v xml:space="preserve"> </v>
      </c>
      <c r="D838" s="58" t="str">
        <f>IF($C$6=1,'3a. Skor Data'!D836," ")</f>
        <v xml:space="preserve"> </v>
      </c>
      <c r="E838" s="58" t="str">
        <f>IF($C$6=1,(0.702*'3a. Skor Data'!F836)+'3a. Skor Data'!H836," ")</f>
        <v xml:space="preserve"> </v>
      </c>
      <c r="F838" s="58" t="str">
        <f>IF($C$6=1,(0.471*'3a. Skor Data'!J836)+(0.681*'3a. Skor Data'!L836)+(1*'3a. Skor Data'!N836)+(0.278*'3a. Skor Data'!T836)," ")</f>
        <v xml:space="preserve"> </v>
      </c>
      <c r="G838" s="58" t="str">
        <f t="shared" si="38"/>
        <v xml:space="preserve"> </v>
      </c>
      <c r="H838" s="58" t="str">
        <f t="shared" si="39"/>
        <v xml:space="preserve"> </v>
      </c>
      <c r="I838" s="77" t="str">
        <f t="shared" si="40"/>
        <v xml:space="preserve"> </v>
      </c>
      <c r="J838" s="51" t="str">
        <f>IF(AND($G838&gt;0,$I838&gt;0.0000001,$C$6=1,$I$5&gt;0),$A838," ")</f>
        <v xml:space="preserve"> </v>
      </c>
      <c r="K838" s="51" t="str">
        <f>IF(AND($G838,$I838&gt;0.0000001,$C$6=1,$I$5&gt;0),"…………..."," ")</f>
        <v xml:space="preserve"> </v>
      </c>
    </row>
    <row r="839" spans="1:13" x14ac:dyDescent="0.2">
      <c r="A839" s="71">
        <v>830</v>
      </c>
      <c r="B839" s="39" t="str">
        <f>IF($C$6=1,'3. Input Data'!B845," ")</f>
        <v xml:space="preserve"> </v>
      </c>
      <c r="C839" s="39" t="str">
        <f>IF($C$6=1,'3. Input Data'!C845," ")</f>
        <v xml:space="preserve"> </v>
      </c>
      <c r="D839" s="58" t="str">
        <f>IF($C$6=1,'3a. Skor Data'!D837," ")</f>
        <v xml:space="preserve"> </v>
      </c>
      <c r="E839" s="58" t="str">
        <f>IF($C$6=1,(0.702*'3a. Skor Data'!F837)+'3a. Skor Data'!H837," ")</f>
        <v xml:space="preserve"> </v>
      </c>
      <c r="F839" s="58" t="str">
        <f>IF($C$6=1,(0.471*'3a. Skor Data'!J837)+(0.681*'3a. Skor Data'!L837)+(1*'3a. Skor Data'!N837)+(0.278*'3a. Skor Data'!T837)," ")</f>
        <v xml:space="preserve"> </v>
      </c>
      <c r="G839" s="58" t="str">
        <f t="shared" si="38"/>
        <v xml:space="preserve"> </v>
      </c>
      <c r="H839" s="58" t="str">
        <f t="shared" si="39"/>
        <v xml:space="preserve"> </v>
      </c>
      <c r="I839" s="77" t="str">
        <f t="shared" si="40"/>
        <v xml:space="preserve"> </v>
      </c>
      <c r="L839" s="51" t="str">
        <f>IF(AND($G839&gt;0,$I839&gt;0.0000001,$C$6=1,$I$5&gt;0),$A839," ")</f>
        <v xml:space="preserve"> </v>
      </c>
      <c r="M839" s="51" t="str">
        <f>IF(AND($G839,$I839&gt;0.0000001,$C$6=1,$I$5&gt;0),"…………..."," ")</f>
        <v xml:space="preserve"> </v>
      </c>
    </row>
    <row r="840" spans="1:13" x14ac:dyDescent="0.2">
      <c r="A840" s="71">
        <v>831</v>
      </c>
      <c r="B840" s="39" t="str">
        <f>IF($C$6=1,'3. Input Data'!B846," ")</f>
        <v xml:space="preserve"> </v>
      </c>
      <c r="C840" s="39" t="str">
        <f>IF($C$6=1,'3. Input Data'!C846," ")</f>
        <v xml:space="preserve"> </v>
      </c>
      <c r="D840" s="58" t="str">
        <f>IF($C$6=1,'3a. Skor Data'!D838," ")</f>
        <v xml:space="preserve"> </v>
      </c>
      <c r="E840" s="58" t="str">
        <f>IF($C$6=1,(0.702*'3a. Skor Data'!F838)+'3a. Skor Data'!H838," ")</f>
        <v xml:space="preserve"> </v>
      </c>
      <c r="F840" s="58" t="str">
        <f>IF($C$6=1,(0.471*'3a. Skor Data'!J838)+(0.681*'3a. Skor Data'!L838)+(1*'3a. Skor Data'!N838)+(0.278*'3a. Skor Data'!T838)," ")</f>
        <v xml:space="preserve"> </v>
      </c>
      <c r="G840" s="58" t="str">
        <f t="shared" si="38"/>
        <v xml:space="preserve"> </v>
      </c>
      <c r="H840" s="58" t="str">
        <f t="shared" si="39"/>
        <v xml:space="preserve"> </v>
      </c>
      <c r="I840" s="77" t="str">
        <f t="shared" si="40"/>
        <v xml:space="preserve"> </v>
      </c>
      <c r="J840" s="51" t="str">
        <f>IF(AND($G840&gt;0,$I840&gt;0.0000001,$C$6=1,$I$5&gt;0),$A840," ")</f>
        <v xml:space="preserve"> </v>
      </c>
      <c r="K840" s="51" t="str">
        <f>IF(AND($G840,$I840&gt;0.0000001,$C$6=1,$I$5&gt;0),"…………..."," ")</f>
        <v xml:space="preserve"> </v>
      </c>
    </row>
    <row r="841" spans="1:13" x14ac:dyDescent="0.2">
      <c r="A841" s="71">
        <v>832</v>
      </c>
      <c r="B841" s="39" t="str">
        <f>IF($C$6=1,'3. Input Data'!B847," ")</f>
        <v xml:space="preserve"> </v>
      </c>
      <c r="C841" s="39" t="str">
        <f>IF($C$6=1,'3. Input Data'!C847," ")</f>
        <v xml:space="preserve"> </v>
      </c>
      <c r="D841" s="58" t="str">
        <f>IF($C$6=1,'3a. Skor Data'!D839," ")</f>
        <v xml:space="preserve"> </v>
      </c>
      <c r="E841" s="58" t="str">
        <f>IF($C$6=1,(0.702*'3a. Skor Data'!F839)+'3a. Skor Data'!H839," ")</f>
        <v xml:space="preserve"> </v>
      </c>
      <c r="F841" s="58" t="str">
        <f>IF($C$6=1,(0.471*'3a. Skor Data'!J839)+(0.681*'3a. Skor Data'!L839)+(1*'3a. Skor Data'!N839)+(0.278*'3a. Skor Data'!T839)," ")</f>
        <v xml:space="preserve"> </v>
      </c>
      <c r="G841" s="58" t="str">
        <f t="shared" si="38"/>
        <v xml:space="preserve"> </v>
      </c>
      <c r="H841" s="58" t="str">
        <f t="shared" si="39"/>
        <v xml:space="preserve"> </v>
      </c>
      <c r="I841" s="77" t="str">
        <f t="shared" si="40"/>
        <v xml:space="preserve"> </v>
      </c>
      <c r="L841" s="51" t="str">
        <f>IF(AND($G841&gt;0,$I841&gt;0.0000001,$C$6=1,$I$5&gt;0),$A841," ")</f>
        <v xml:space="preserve"> </v>
      </c>
      <c r="M841" s="51" t="str">
        <f>IF(AND($G841,$I841&gt;0.0000001,$C$6=1,$I$5&gt;0),"…………..."," ")</f>
        <v xml:space="preserve"> </v>
      </c>
    </row>
    <row r="842" spans="1:13" x14ac:dyDescent="0.2">
      <c r="A842" s="71">
        <v>833</v>
      </c>
      <c r="B842" s="39" t="str">
        <f>IF($C$6=1,'3. Input Data'!B848," ")</f>
        <v xml:space="preserve"> </v>
      </c>
      <c r="C842" s="39" t="str">
        <f>IF($C$6=1,'3. Input Data'!C848," ")</f>
        <v xml:space="preserve"> </v>
      </c>
      <c r="D842" s="58" t="str">
        <f>IF($C$6=1,'3a. Skor Data'!D840," ")</f>
        <v xml:space="preserve"> </v>
      </c>
      <c r="E842" s="58" t="str">
        <f>IF($C$6=1,(0.702*'3a. Skor Data'!F840)+'3a. Skor Data'!H840," ")</f>
        <v xml:space="preserve"> </v>
      </c>
      <c r="F842" s="58" t="str">
        <f>IF($C$6=1,(0.471*'3a. Skor Data'!J840)+(0.681*'3a. Skor Data'!L840)+(1*'3a. Skor Data'!N840)+(0.278*'3a. Skor Data'!T840)," ")</f>
        <v xml:space="preserve"> </v>
      </c>
      <c r="G842" s="58" t="str">
        <f t="shared" si="38"/>
        <v xml:space="preserve"> </v>
      </c>
      <c r="H842" s="58" t="str">
        <f t="shared" si="39"/>
        <v xml:space="preserve"> </v>
      </c>
      <c r="I842" s="77" t="str">
        <f t="shared" si="40"/>
        <v xml:space="preserve"> </v>
      </c>
      <c r="J842" s="51" t="str">
        <f>IF(AND($G842&gt;0,$I842&gt;0.0000001,$C$6=1,$I$5&gt;0),$A842," ")</f>
        <v xml:space="preserve"> </v>
      </c>
      <c r="K842" s="51" t="str">
        <f>IF(AND($G842,$I842&gt;0.0000001,$C$6=1,$I$5&gt;0),"…………..."," ")</f>
        <v xml:space="preserve"> </v>
      </c>
    </row>
    <row r="843" spans="1:13" x14ac:dyDescent="0.2">
      <c r="A843" s="71">
        <v>834</v>
      </c>
      <c r="B843" s="39" t="str">
        <f>IF($C$6=1,'3. Input Data'!B849," ")</f>
        <v xml:space="preserve"> </v>
      </c>
      <c r="C843" s="39" t="str">
        <f>IF($C$6=1,'3. Input Data'!C849," ")</f>
        <v xml:space="preserve"> </v>
      </c>
      <c r="D843" s="58" t="str">
        <f>IF($C$6=1,'3a. Skor Data'!D841," ")</f>
        <v xml:space="preserve"> </v>
      </c>
      <c r="E843" s="58" t="str">
        <f>IF($C$6=1,(0.702*'3a. Skor Data'!F841)+'3a. Skor Data'!H841," ")</f>
        <v xml:space="preserve"> </v>
      </c>
      <c r="F843" s="58" t="str">
        <f>IF($C$6=1,(0.471*'3a. Skor Data'!J841)+(0.681*'3a. Skor Data'!L841)+(1*'3a. Skor Data'!N841)+(0.278*'3a. Skor Data'!T841)," ")</f>
        <v xml:space="preserve"> </v>
      </c>
      <c r="G843" s="58" t="str">
        <f t="shared" ref="G843:G906" si="41">IF($C$6=1,(0.252*D843)+(0.226*E843)+(0.218*F843)," ")</f>
        <v xml:space="preserve"> </v>
      </c>
      <c r="H843" s="58" t="str">
        <f t="shared" ref="H843:H906" si="42">IF(AND($C$6=1,$G843&gt;0,$I843&gt;=0.0000001,$I$5&gt;0),"Rp."," ")</f>
        <v xml:space="preserve"> </v>
      </c>
      <c r="I843" s="77" t="str">
        <f t="shared" si="40"/>
        <v xml:space="preserve"> </v>
      </c>
      <c r="L843" s="51" t="str">
        <f>IF(AND($G843&gt;0,$I843&gt;0.0000001,$C$6=1,$I$5&gt;0),$A843," ")</f>
        <v xml:space="preserve"> </v>
      </c>
      <c r="M843" s="51" t="str">
        <f>IF(AND($G843,$I843&gt;0.0000001,$C$6=1,$I$5&gt;0),"…………..."," ")</f>
        <v xml:space="preserve"> </v>
      </c>
    </row>
    <row r="844" spans="1:13" x14ac:dyDescent="0.2">
      <c r="A844" s="71">
        <v>835</v>
      </c>
      <c r="B844" s="39" t="str">
        <f>IF($C$6=1,'3. Input Data'!B850," ")</f>
        <v xml:space="preserve"> </v>
      </c>
      <c r="C844" s="39" t="str">
        <f>IF($C$6=1,'3. Input Data'!C850," ")</f>
        <v xml:space="preserve"> </v>
      </c>
      <c r="D844" s="58" t="str">
        <f>IF($C$6=1,'3a. Skor Data'!D842," ")</f>
        <v xml:space="preserve"> </v>
      </c>
      <c r="E844" s="58" t="str">
        <f>IF($C$6=1,(0.702*'3a. Skor Data'!F842)+'3a. Skor Data'!H842," ")</f>
        <v xml:space="preserve"> </v>
      </c>
      <c r="F844" s="58" t="str">
        <f>IF($C$6=1,(0.471*'3a. Skor Data'!J842)+(0.681*'3a. Skor Data'!L842)+(1*'3a. Skor Data'!N842)+(0.278*'3a. Skor Data'!T842)," ")</f>
        <v xml:space="preserve"> </v>
      </c>
      <c r="G844" s="58" t="str">
        <f t="shared" si="41"/>
        <v xml:space="preserve"> </v>
      </c>
      <c r="H844" s="58" t="str">
        <f t="shared" si="42"/>
        <v xml:space="preserve"> </v>
      </c>
      <c r="I844" s="77" t="str">
        <f t="shared" si="40"/>
        <v xml:space="preserve"> </v>
      </c>
      <c r="J844" s="51" t="str">
        <f>IF(AND($G844&gt;0,$I844&gt;0.0000001,$C$6=1,$I$5&gt;0),$A844," ")</f>
        <v xml:space="preserve"> </v>
      </c>
      <c r="K844" s="51" t="str">
        <f>IF(AND($G844,$I844&gt;0.0000001,$C$6=1,$I$5&gt;0),"…………..."," ")</f>
        <v xml:space="preserve"> </v>
      </c>
    </row>
    <row r="845" spans="1:13" x14ac:dyDescent="0.2">
      <c r="A845" s="71">
        <v>836</v>
      </c>
      <c r="B845" s="39" t="str">
        <f>IF($C$6=1,'3. Input Data'!B851," ")</f>
        <v xml:space="preserve"> </v>
      </c>
      <c r="C845" s="39" t="str">
        <f>IF($C$6=1,'3. Input Data'!C851," ")</f>
        <v xml:space="preserve"> </v>
      </c>
      <c r="D845" s="58" t="str">
        <f>IF($C$6=1,'3a. Skor Data'!D843," ")</f>
        <v xml:space="preserve"> </v>
      </c>
      <c r="E845" s="58" t="str">
        <f>IF($C$6=1,(0.702*'3a. Skor Data'!F843)+'3a. Skor Data'!H843," ")</f>
        <v xml:space="preserve"> </v>
      </c>
      <c r="F845" s="58" t="str">
        <f>IF($C$6=1,(0.471*'3a. Skor Data'!J843)+(0.681*'3a. Skor Data'!L843)+(1*'3a. Skor Data'!N843)+(0.278*'3a. Skor Data'!T843)," ")</f>
        <v xml:space="preserve"> </v>
      </c>
      <c r="G845" s="58" t="str">
        <f t="shared" si="41"/>
        <v xml:space="preserve"> </v>
      </c>
      <c r="H845" s="58" t="str">
        <f t="shared" si="42"/>
        <v xml:space="preserve"> </v>
      </c>
      <c r="I845" s="77" t="str">
        <f t="shared" si="40"/>
        <v xml:space="preserve"> </v>
      </c>
      <c r="L845" s="51" t="str">
        <f>IF(AND($G845&gt;0,$I845&gt;0.0000001,$C$6=1,$I$5&gt;0),$A845," ")</f>
        <v xml:space="preserve"> </v>
      </c>
      <c r="M845" s="51" t="str">
        <f>IF(AND($G845,$I845&gt;0.0000001,$C$6=1,$I$5&gt;0),"…………..."," ")</f>
        <v xml:space="preserve"> </v>
      </c>
    </row>
    <row r="846" spans="1:13" x14ac:dyDescent="0.2">
      <c r="A846" s="71">
        <v>837</v>
      </c>
      <c r="B846" s="39" t="str">
        <f>IF($C$6=1,'3. Input Data'!B852," ")</f>
        <v xml:space="preserve"> </v>
      </c>
      <c r="C846" s="39" t="str">
        <f>IF($C$6=1,'3. Input Data'!C852," ")</f>
        <v xml:space="preserve"> </v>
      </c>
      <c r="D846" s="58" t="str">
        <f>IF($C$6=1,'3a. Skor Data'!D844," ")</f>
        <v xml:space="preserve"> </v>
      </c>
      <c r="E846" s="58" t="str">
        <f>IF($C$6=1,(0.702*'3a. Skor Data'!F844)+'3a. Skor Data'!H844," ")</f>
        <v xml:space="preserve"> </v>
      </c>
      <c r="F846" s="58" t="str">
        <f>IF($C$6=1,(0.471*'3a. Skor Data'!J844)+(0.681*'3a. Skor Data'!L844)+(1*'3a. Skor Data'!N844)+(0.278*'3a. Skor Data'!T844)," ")</f>
        <v xml:space="preserve"> </v>
      </c>
      <c r="G846" s="58" t="str">
        <f t="shared" si="41"/>
        <v xml:space="preserve"> </v>
      </c>
      <c r="H846" s="58" t="str">
        <f t="shared" si="42"/>
        <v xml:space="preserve"> </v>
      </c>
      <c r="I846" s="77" t="str">
        <f t="shared" si="40"/>
        <v xml:space="preserve"> </v>
      </c>
      <c r="J846" s="51" t="str">
        <f>IF(AND($G846&gt;0,$I846&gt;0.0000001,$C$6=1,$I$5&gt;0),$A846," ")</f>
        <v xml:space="preserve"> </v>
      </c>
      <c r="K846" s="51" t="str">
        <f>IF(AND($G846,$I846&gt;0.0000001,$C$6=1,$I$5&gt;0),"…………..."," ")</f>
        <v xml:space="preserve"> </v>
      </c>
    </row>
    <row r="847" spans="1:13" x14ac:dyDescent="0.2">
      <c r="A847" s="71">
        <v>838</v>
      </c>
      <c r="B847" s="39" t="str">
        <f>IF($C$6=1,'3. Input Data'!B853," ")</f>
        <v xml:space="preserve"> </v>
      </c>
      <c r="C847" s="39" t="str">
        <f>IF($C$6=1,'3. Input Data'!C853," ")</f>
        <v xml:space="preserve"> </v>
      </c>
      <c r="D847" s="58" t="str">
        <f>IF($C$6=1,'3a. Skor Data'!D845," ")</f>
        <v xml:space="preserve"> </v>
      </c>
      <c r="E847" s="58" t="str">
        <f>IF($C$6=1,(0.702*'3a. Skor Data'!F845)+'3a. Skor Data'!H845," ")</f>
        <v xml:space="preserve"> </v>
      </c>
      <c r="F847" s="58" t="str">
        <f>IF($C$6=1,(0.471*'3a. Skor Data'!J845)+(0.681*'3a. Skor Data'!L845)+(1*'3a. Skor Data'!N845)+(0.278*'3a. Skor Data'!T845)," ")</f>
        <v xml:space="preserve"> </v>
      </c>
      <c r="G847" s="58" t="str">
        <f t="shared" si="41"/>
        <v xml:space="preserve"> </v>
      </c>
      <c r="H847" s="58" t="str">
        <f t="shared" si="42"/>
        <v xml:space="preserve"> </v>
      </c>
      <c r="I847" s="77" t="str">
        <f t="shared" si="40"/>
        <v xml:space="preserve"> </v>
      </c>
      <c r="L847" s="51" t="str">
        <f>IF(AND($G847&gt;0,$I847&gt;0.0000001,$C$6=1,$I$5&gt;0),$A847," ")</f>
        <v xml:space="preserve"> </v>
      </c>
      <c r="M847" s="51" t="str">
        <f>IF(AND($G847,$I847&gt;0.0000001,$C$6=1,$I$5&gt;0),"…………..."," ")</f>
        <v xml:space="preserve"> </v>
      </c>
    </row>
    <row r="848" spans="1:13" x14ac:dyDescent="0.2">
      <c r="A848" s="71">
        <v>839</v>
      </c>
      <c r="B848" s="39" t="str">
        <f>IF($C$6=1,'3. Input Data'!B854," ")</f>
        <v xml:space="preserve"> </v>
      </c>
      <c r="C848" s="39" t="str">
        <f>IF($C$6=1,'3. Input Data'!C854," ")</f>
        <v xml:space="preserve"> </v>
      </c>
      <c r="D848" s="58" t="str">
        <f>IF($C$6=1,'3a. Skor Data'!D846," ")</f>
        <v xml:space="preserve"> </v>
      </c>
      <c r="E848" s="58" t="str">
        <f>IF($C$6=1,(0.702*'3a. Skor Data'!F846)+'3a. Skor Data'!H846," ")</f>
        <v xml:space="preserve"> </v>
      </c>
      <c r="F848" s="58" t="str">
        <f>IF($C$6=1,(0.471*'3a. Skor Data'!J846)+(0.681*'3a. Skor Data'!L846)+(1*'3a. Skor Data'!N846)+(0.278*'3a. Skor Data'!T846)," ")</f>
        <v xml:space="preserve"> </v>
      </c>
      <c r="G848" s="58" t="str">
        <f t="shared" si="41"/>
        <v xml:space="preserve"> </v>
      </c>
      <c r="H848" s="58" t="str">
        <f t="shared" si="42"/>
        <v xml:space="preserve"> </v>
      </c>
      <c r="I848" s="77" t="str">
        <f t="shared" si="40"/>
        <v xml:space="preserve"> </v>
      </c>
      <c r="J848" s="51" t="str">
        <f>IF(AND($G848&gt;0,$I848&gt;0.0000001,$C$6=1,$I$5&gt;0),$A848," ")</f>
        <v xml:space="preserve"> </v>
      </c>
      <c r="K848" s="51" t="str">
        <f>IF(AND($G848,$I848&gt;0.0000001,$C$6=1,$I$5&gt;0),"…………..."," ")</f>
        <v xml:space="preserve"> </v>
      </c>
    </row>
    <row r="849" spans="1:13" x14ac:dyDescent="0.2">
      <c r="A849" s="71">
        <v>840</v>
      </c>
      <c r="B849" s="39" t="str">
        <f>IF($C$6=1,'3. Input Data'!B855," ")</f>
        <v xml:space="preserve"> </v>
      </c>
      <c r="C849" s="39" t="str">
        <f>IF($C$6=1,'3. Input Data'!C855," ")</f>
        <v xml:space="preserve"> </v>
      </c>
      <c r="D849" s="58" t="str">
        <f>IF($C$6=1,'3a. Skor Data'!D847," ")</f>
        <v xml:space="preserve"> </v>
      </c>
      <c r="E849" s="58" t="str">
        <f>IF($C$6=1,(0.702*'3a. Skor Data'!F847)+'3a. Skor Data'!H847," ")</f>
        <v xml:space="preserve"> </v>
      </c>
      <c r="F849" s="58" t="str">
        <f>IF($C$6=1,(0.471*'3a. Skor Data'!J847)+(0.681*'3a. Skor Data'!L847)+(1*'3a. Skor Data'!N847)+(0.278*'3a. Skor Data'!T847)," ")</f>
        <v xml:space="preserve"> </v>
      </c>
      <c r="G849" s="58" t="str">
        <f t="shared" si="41"/>
        <v xml:space="preserve"> </v>
      </c>
      <c r="H849" s="58" t="str">
        <f t="shared" si="42"/>
        <v xml:space="preserve"> </v>
      </c>
      <c r="I849" s="77" t="str">
        <f t="shared" si="40"/>
        <v xml:space="preserve"> </v>
      </c>
      <c r="L849" s="51" t="str">
        <f>IF(AND($G849&gt;0,$I849&gt;0.0000001,$C$6=1,$I$5&gt;0),$A849," ")</f>
        <v xml:space="preserve"> </v>
      </c>
      <c r="M849" s="51" t="str">
        <f>IF(AND($G849,$I849&gt;0.0000001,$C$6=1,$I$5&gt;0),"…………..."," ")</f>
        <v xml:space="preserve"> </v>
      </c>
    </row>
    <row r="850" spans="1:13" x14ac:dyDescent="0.2">
      <c r="A850" s="71">
        <v>841</v>
      </c>
      <c r="B850" s="39" t="str">
        <f>IF($C$6=1,'3. Input Data'!B856," ")</f>
        <v xml:space="preserve"> </v>
      </c>
      <c r="C850" s="39" t="str">
        <f>IF($C$6=1,'3. Input Data'!C856," ")</f>
        <v xml:space="preserve"> </v>
      </c>
      <c r="D850" s="58" t="str">
        <f>IF($C$6=1,'3a. Skor Data'!D848," ")</f>
        <v xml:space="preserve"> </v>
      </c>
      <c r="E850" s="58" t="str">
        <f>IF($C$6=1,(0.702*'3a. Skor Data'!F848)+'3a. Skor Data'!H848," ")</f>
        <v xml:space="preserve"> </v>
      </c>
      <c r="F850" s="58" t="str">
        <f>IF($C$6=1,(0.471*'3a. Skor Data'!J848)+(0.681*'3a. Skor Data'!L848)+(1*'3a. Skor Data'!N848)+(0.278*'3a. Skor Data'!T848)," ")</f>
        <v xml:space="preserve"> </v>
      </c>
      <c r="G850" s="58" t="str">
        <f t="shared" si="41"/>
        <v xml:space="preserve"> </v>
      </c>
      <c r="H850" s="58" t="str">
        <f t="shared" si="42"/>
        <v xml:space="preserve"> </v>
      </c>
      <c r="I850" s="77" t="str">
        <f t="shared" si="40"/>
        <v xml:space="preserve"> </v>
      </c>
      <c r="J850" s="51" t="str">
        <f>IF(AND($G850&gt;0,$I850&gt;0.0000001,$C$6=1,$I$5&gt;0),$A850," ")</f>
        <v xml:space="preserve"> </v>
      </c>
      <c r="K850" s="51" t="str">
        <f>IF(AND($G850,$I850&gt;0.0000001,$C$6=1,$I$5&gt;0),"…………..."," ")</f>
        <v xml:space="preserve"> </v>
      </c>
    </row>
    <row r="851" spans="1:13" x14ac:dyDescent="0.2">
      <c r="A851" s="71">
        <v>842</v>
      </c>
      <c r="B851" s="39" t="str">
        <f>IF($C$6=1,'3. Input Data'!B857," ")</f>
        <v xml:space="preserve"> </v>
      </c>
      <c r="C851" s="39" t="str">
        <f>IF($C$6=1,'3. Input Data'!C857," ")</f>
        <v xml:space="preserve"> </v>
      </c>
      <c r="D851" s="58" t="str">
        <f>IF($C$6=1,'3a. Skor Data'!D849," ")</f>
        <v xml:space="preserve"> </v>
      </c>
      <c r="E851" s="58" t="str">
        <f>IF($C$6=1,(0.702*'3a. Skor Data'!F849)+'3a. Skor Data'!H849," ")</f>
        <v xml:space="preserve"> </v>
      </c>
      <c r="F851" s="58" t="str">
        <f>IF($C$6=1,(0.471*'3a. Skor Data'!J849)+(0.681*'3a. Skor Data'!L849)+(1*'3a. Skor Data'!N849)+(0.278*'3a. Skor Data'!T849)," ")</f>
        <v xml:space="preserve"> </v>
      </c>
      <c r="G851" s="58" t="str">
        <f t="shared" si="41"/>
        <v xml:space="preserve"> </v>
      </c>
      <c r="H851" s="58" t="str">
        <f t="shared" si="42"/>
        <v xml:space="preserve"> </v>
      </c>
      <c r="I851" s="77" t="str">
        <f t="shared" si="40"/>
        <v xml:space="preserve"> </v>
      </c>
      <c r="L851" s="51" t="str">
        <f>IF(AND($G851&gt;0,$I851&gt;0.0000001,$C$6=1,$I$5&gt;0),$A851," ")</f>
        <v xml:space="preserve"> </v>
      </c>
      <c r="M851" s="51" t="str">
        <f>IF(AND($G851,$I851&gt;0.0000001,$C$6=1,$I$5&gt;0),"…………..."," ")</f>
        <v xml:space="preserve"> </v>
      </c>
    </row>
    <row r="852" spans="1:13" x14ac:dyDescent="0.2">
      <c r="A852" s="71">
        <v>843</v>
      </c>
      <c r="B852" s="39" t="str">
        <f>IF($C$6=1,'3. Input Data'!B858," ")</f>
        <v xml:space="preserve"> </v>
      </c>
      <c r="C852" s="39" t="str">
        <f>IF($C$6=1,'3. Input Data'!C858," ")</f>
        <v xml:space="preserve"> </v>
      </c>
      <c r="D852" s="58" t="str">
        <f>IF($C$6=1,'3a. Skor Data'!D850," ")</f>
        <v xml:space="preserve"> </v>
      </c>
      <c r="E852" s="58" t="str">
        <f>IF($C$6=1,(0.702*'3a. Skor Data'!F850)+'3a. Skor Data'!H850," ")</f>
        <v xml:space="preserve"> </v>
      </c>
      <c r="F852" s="58" t="str">
        <f>IF($C$6=1,(0.471*'3a. Skor Data'!J850)+(0.681*'3a. Skor Data'!L850)+(1*'3a. Skor Data'!N850)+(0.278*'3a. Skor Data'!T850)," ")</f>
        <v xml:space="preserve"> </v>
      </c>
      <c r="G852" s="58" t="str">
        <f t="shared" si="41"/>
        <v xml:space="preserve"> </v>
      </c>
      <c r="H852" s="58" t="str">
        <f t="shared" si="42"/>
        <v xml:space="preserve"> </v>
      </c>
      <c r="I852" s="77" t="str">
        <f t="shared" si="40"/>
        <v xml:space="preserve"> </v>
      </c>
      <c r="J852" s="51" t="str">
        <f>IF(AND($G852&gt;0,$I852&gt;0.0000001,$C$6=1,$I$5&gt;0),$A852," ")</f>
        <v xml:space="preserve"> </v>
      </c>
      <c r="K852" s="51" t="str">
        <f>IF(AND($G852,$I852&gt;0.0000001,$C$6=1,$I$5&gt;0),"…………..."," ")</f>
        <v xml:space="preserve"> </v>
      </c>
    </row>
    <row r="853" spans="1:13" x14ac:dyDescent="0.2">
      <c r="A853" s="71">
        <v>844</v>
      </c>
      <c r="B853" s="39" t="str">
        <f>IF($C$6=1,'3. Input Data'!B859," ")</f>
        <v xml:space="preserve"> </v>
      </c>
      <c r="C853" s="39" t="str">
        <f>IF($C$6=1,'3. Input Data'!C859," ")</f>
        <v xml:space="preserve"> </v>
      </c>
      <c r="D853" s="58" t="str">
        <f>IF($C$6=1,'3a. Skor Data'!D851," ")</f>
        <v xml:space="preserve"> </v>
      </c>
      <c r="E853" s="58" t="str">
        <f>IF($C$6=1,(0.702*'3a. Skor Data'!F851)+'3a. Skor Data'!H851," ")</f>
        <v xml:space="preserve"> </v>
      </c>
      <c r="F853" s="58" t="str">
        <f>IF($C$6=1,(0.471*'3a. Skor Data'!J851)+(0.681*'3a. Skor Data'!L851)+(1*'3a. Skor Data'!N851)+(0.278*'3a. Skor Data'!T851)," ")</f>
        <v xml:space="preserve"> </v>
      </c>
      <c r="G853" s="58" t="str">
        <f t="shared" si="41"/>
        <v xml:space="preserve"> </v>
      </c>
      <c r="H853" s="58" t="str">
        <f t="shared" si="42"/>
        <v xml:space="preserve"> </v>
      </c>
      <c r="I853" s="77" t="str">
        <f t="shared" ref="I853:I916" si="43">IF(AND($C$6=1,$I$5&gt;0.0001),(G853/$G$3)*$I$5," ")</f>
        <v xml:space="preserve"> </v>
      </c>
      <c r="L853" s="51" t="str">
        <f>IF(AND($G853&gt;0,$I853&gt;0.0000001,$C$6=1,$I$5&gt;0),$A853," ")</f>
        <v xml:space="preserve"> </v>
      </c>
      <c r="M853" s="51" t="str">
        <f>IF(AND($G853,$I853&gt;0.0000001,$C$6=1,$I$5&gt;0),"…………..."," ")</f>
        <v xml:space="preserve"> </v>
      </c>
    </row>
    <row r="854" spans="1:13" x14ac:dyDescent="0.2">
      <c r="A854" s="71">
        <v>845</v>
      </c>
      <c r="B854" s="39" t="str">
        <f>IF($C$6=1,'3. Input Data'!B860," ")</f>
        <v xml:space="preserve"> </v>
      </c>
      <c r="C854" s="39" t="str">
        <f>IF($C$6=1,'3. Input Data'!C860," ")</f>
        <v xml:space="preserve"> </v>
      </c>
      <c r="D854" s="58" t="str">
        <f>IF($C$6=1,'3a. Skor Data'!D852," ")</f>
        <v xml:space="preserve"> </v>
      </c>
      <c r="E854" s="58" t="str">
        <f>IF($C$6=1,(0.702*'3a. Skor Data'!F852)+'3a. Skor Data'!H852," ")</f>
        <v xml:space="preserve"> </v>
      </c>
      <c r="F854" s="58" t="str">
        <f>IF($C$6=1,(0.471*'3a. Skor Data'!J852)+(0.681*'3a. Skor Data'!L852)+(1*'3a. Skor Data'!N852)+(0.278*'3a. Skor Data'!T852)," ")</f>
        <v xml:space="preserve"> </v>
      </c>
      <c r="G854" s="58" t="str">
        <f t="shared" si="41"/>
        <v xml:space="preserve"> </v>
      </c>
      <c r="H854" s="58" t="str">
        <f t="shared" si="42"/>
        <v xml:space="preserve"> </v>
      </c>
      <c r="I854" s="77" t="str">
        <f t="shared" si="43"/>
        <v xml:space="preserve"> </v>
      </c>
      <c r="J854" s="51" t="str">
        <f>IF(AND($G854&gt;0,$I854&gt;0.0000001,$C$6=1,$I$5&gt;0),$A854," ")</f>
        <v xml:space="preserve"> </v>
      </c>
      <c r="K854" s="51" t="str">
        <f>IF(AND($G854,$I854&gt;0.0000001,$C$6=1,$I$5&gt;0),"…………..."," ")</f>
        <v xml:space="preserve"> </v>
      </c>
    </row>
    <row r="855" spans="1:13" x14ac:dyDescent="0.2">
      <c r="A855" s="71">
        <v>846</v>
      </c>
      <c r="B855" s="39" t="str">
        <f>IF($C$6=1,'3. Input Data'!B861," ")</f>
        <v xml:space="preserve"> </v>
      </c>
      <c r="C855" s="39" t="str">
        <f>IF($C$6=1,'3. Input Data'!C861," ")</f>
        <v xml:space="preserve"> </v>
      </c>
      <c r="D855" s="58" t="str">
        <f>IF($C$6=1,'3a. Skor Data'!D853," ")</f>
        <v xml:space="preserve"> </v>
      </c>
      <c r="E855" s="58" t="str">
        <f>IF($C$6=1,(0.702*'3a. Skor Data'!F853)+'3a. Skor Data'!H853," ")</f>
        <v xml:space="preserve"> </v>
      </c>
      <c r="F855" s="58" t="str">
        <f>IF($C$6=1,(0.471*'3a. Skor Data'!J853)+(0.681*'3a. Skor Data'!L853)+(1*'3a. Skor Data'!N853)+(0.278*'3a. Skor Data'!T853)," ")</f>
        <v xml:space="preserve"> </v>
      </c>
      <c r="G855" s="58" t="str">
        <f t="shared" si="41"/>
        <v xml:space="preserve"> </v>
      </c>
      <c r="H855" s="58" t="str">
        <f t="shared" si="42"/>
        <v xml:space="preserve"> </v>
      </c>
      <c r="I855" s="77" t="str">
        <f t="shared" si="43"/>
        <v xml:space="preserve"> </v>
      </c>
      <c r="L855" s="51" t="str">
        <f>IF(AND($G855&gt;0,$I855&gt;0.0000001,$C$6=1,$I$5&gt;0),$A855," ")</f>
        <v xml:space="preserve"> </v>
      </c>
      <c r="M855" s="51" t="str">
        <f>IF(AND($G855,$I855&gt;0.0000001,$C$6=1,$I$5&gt;0),"…………..."," ")</f>
        <v xml:space="preserve"> </v>
      </c>
    </row>
    <row r="856" spans="1:13" x14ac:dyDescent="0.2">
      <c r="A856" s="71">
        <v>847</v>
      </c>
      <c r="B856" s="39" t="str">
        <f>IF($C$6=1,'3. Input Data'!B862," ")</f>
        <v xml:space="preserve"> </v>
      </c>
      <c r="C856" s="39" t="str">
        <f>IF($C$6=1,'3. Input Data'!C862," ")</f>
        <v xml:space="preserve"> </v>
      </c>
      <c r="D856" s="58" t="str">
        <f>IF($C$6=1,'3a. Skor Data'!D854," ")</f>
        <v xml:space="preserve"> </v>
      </c>
      <c r="E856" s="58" t="str">
        <f>IF($C$6=1,(0.702*'3a. Skor Data'!F854)+'3a. Skor Data'!H854," ")</f>
        <v xml:space="preserve"> </v>
      </c>
      <c r="F856" s="58" t="str">
        <f>IF($C$6=1,(0.471*'3a. Skor Data'!J854)+(0.681*'3a. Skor Data'!L854)+(1*'3a. Skor Data'!N854)+(0.278*'3a. Skor Data'!T854)," ")</f>
        <v xml:space="preserve"> </v>
      </c>
      <c r="G856" s="58" t="str">
        <f t="shared" si="41"/>
        <v xml:space="preserve"> </v>
      </c>
      <c r="H856" s="58" t="str">
        <f t="shared" si="42"/>
        <v xml:space="preserve"> </v>
      </c>
      <c r="I856" s="77" t="str">
        <f t="shared" si="43"/>
        <v xml:space="preserve"> </v>
      </c>
      <c r="J856" s="51" t="str">
        <f>IF(AND($G856&gt;0,$I856&gt;0.0000001,$C$6=1,$I$5&gt;0),$A856," ")</f>
        <v xml:space="preserve"> </v>
      </c>
      <c r="K856" s="51" t="str">
        <f>IF(AND($G856,$I856&gt;0.0000001,$C$6=1,$I$5&gt;0),"…………..."," ")</f>
        <v xml:space="preserve"> </v>
      </c>
    </row>
    <row r="857" spans="1:13" x14ac:dyDescent="0.2">
      <c r="A857" s="71">
        <v>848</v>
      </c>
      <c r="B857" s="39" t="str">
        <f>IF($C$6=1,'3. Input Data'!B863," ")</f>
        <v xml:space="preserve"> </v>
      </c>
      <c r="C857" s="39" t="str">
        <f>IF($C$6=1,'3. Input Data'!C863," ")</f>
        <v xml:space="preserve"> </v>
      </c>
      <c r="D857" s="58" t="str">
        <f>IF($C$6=1,'3a. Skor Data'!D855," ")</f>
        <v xml:space="preserve"> </v>
      </c>
      <c r="E857" s="58" t="str">
        <f>IF($C$6=1,(0.702*'3a. Skor Data'!F855)+'3a. Skor Data'!H855," ")</f>
        <v xml:space="preserve"> </v>
      </c>
      <c r="F857" s="58" t="str">
        <f>IF($C$6=1,(0.471*'3a. Skor Data'!J855)+(0.681*'3a. Skor Data'!L855)+(1*'3a. Skor Data'!N855)+(0.278*'3a. Skor Data'!T855)," ")</f>
        <v xml:space="preserve"> </v>
      </c>
      <c r="G857" s="58" t="str">
        <f t="shared" si="41"/>
        <v xml:space="preserve"> </v>
      </c>
      <c r="H857" s="58" t="str">
        <f t="shared" si="42"/>
        <v xml:space="preserve"> </v>
      </c>
      <c r="I857" s="77" t="str">
        <f t="shared" si="43"/>
        <v xml:space="preserve"> </v>
      </c>
      <c r="L857" s="51" t="str">
        <f>IF(AND($G857&gt;0,$I857&gt;0.0000001,$C$6=1,$I$5&gt;0),$A857," ")</f>
        <v xml:space="preserve"> </v>
      </c>
      <c r="M857" s="51" t="str">
        <f>IF(AND($G857,$I857&gt;0.0000001,$C$6=1,$I$5&gt;0),"…………..."," ")</f>
        <v xml:space="preserve"> </v>
      </c>
    </row>
    <row r="858" spans="1:13" x14ac:dyDescent="0.2">
      <c r="A858" s="71">
        <v>849</v>
      </c>
      <c r="B858" s="39" t="str">
        <f>IF($C$6=1,'3. Input Data'!B864," ")</f>
        <v xml:space="preserve"> </v>
      </c>
      <c r="C858" s="39" t="str">
        <f>IF($C$6=1,'3. Input Data'!C864," ")</f>
        <v xml:space="preserve"> </v>
      </c>
      <c r="D858" s="58" t="str">
        <f>IF($C$6=1,'3a. Skor Data'!D856," ")</f>
        <v xml:space="preserve"> </v>
      </c>
      <c r="E858" s="58" t="str">
        <f>IF($C$6=1,(0.702*'3a. Skor Data'!F856)+'3a. Skor Data'!H856," ")</f>
        <v xml:space="preserve"> </v>
      </c>
      <c r="F858" s="58" t="str">
        <f>IF($C$6=1,(0.471*'3a. Skor Data'!J856)+(0.681*'3a. Skor Data'!L856)+(1*'3a. Skor Data'!N856)+(0.278*'3a. Skor Data'!T856)," ")</f>
        <v xml:space="preserve"> </v>
      </c>
      <c r="G858" s="58" t="str">
        <f t="shared" si="41"/>
        <v xml:space="preserve"> </v>
      </c>
      <c r="H858" s="58" t="str">
        <f t="shared" si="42"/>
        <v xml:space="preserve"> </v>
      </c>
      <c r="I858" s="77" t="str">
        <f t="shared" si="43"/>
        <v xml:space="preserve"> </v>
      </c>
      <c r="J858" s="51" t="str">
        <f>IF(AND($G858&gt;0,$I858&gt;0.0000001,$C$6=1,$I$5&gt;0),$A858," ")</f>
        <v xml:space="preserve"> </v>
      </c>
      <c r="K858" s="51" t="str">
        <f>IF(AND($G858,$I858&gt;0.0000001,$C$6=1,$I$5&gt;0),"…………..."," ")</f>
        <v xml:space="preserve"> </v>
      </c>
    </row>
    <row r="859" spans="1:13" x14ac:dyDescent="0.2">
      <c r="A859" s="71">
        <v>850</v>
      </c>
      <c r="B859" s="39" t="str">
        <f>IF($C$6=1,'3. Input Data'!B865," ")</f>
        <v xml:space="preserve"> </v>
      </c>
      <c r="C859" s="39" t="str">
        <f>IF($C$6=1,'3. Input Data'!C865," ")</f>
        <v xml:space="preserve"> </v>
      </c>
      <c r="D859" s="58" t="str">
        <f>IF($C$6=1,'3a. Skor Data'!D857," ")</f>
        <v xml:space="preserve"> </v>
      </c>
      <c r="E859" s="58" t="str">
        <f>IF($C$6=1,(0.702*'3a. Skor Data'!F857)+'3a. Skor Data'!H857," ")</f>
        <v xml:space="preserve"> </v>
      </c>
      <c r="F859" s="58" t="str">
        <f>IF($C$6=1,(0.471*'3a. Skor Data'!J857)+(0.681*'3a. Skor Data'!L857)+(1*'3a. Skor Data'!N857)+(0.278*'3a. Skor Data'!T857)," ")</f>
        <v xml:space="preserve"> </v>
      </c>
      <c r="G859" s="58" t="str">
        <f t="shared" si="41"/>
        <v xml:space="preserve"> </v>
      </c>
      <c r="H859" s="58" t="str">
        <f t="shared" si="42"/>
        <v xml:space="preserve"> </v>
      </c>
      <c r="I859" s="77" t="str">
        <f t="shared" si="43"/>
        <v xml:space="preserve"> </v>
      </c>
      <c r="L859" s="51" t="str">
        <f>IF(AND($G859&gt;0,$I859&gt;0.0000001,$C$6=1,$I$5&gt;0),$A859," ")</f>
        <v xml:space="preserve"> </v>
      </c>
      <c r="M859" s="51" t="str">
        <f>IF(AND($G859,$I859&gt;0.0000001,$C$6=1,$I$5&gt;0),"…………..."," ")</f>
        <v xml:space="preserve"> </v>
      </c>
    </row>
    <row r="860" spans="1:13" x14ac:dyDescent="0.2">
      <c r="A860" s="71">
        <v>851</v>
      </c>
      <c r="B860" s="39" t="str">
        <f>IF($C$6=1,'3. Input Data'!B866," ")</f>
        <v xml:space="preserve"> </v>
      </c>
      <c r="C860" s="39" t="str">
        <f>IF($C$6=1,'3. Input Data'!C866," ")</f>
        <v xml:space="preserve"> </v>
      </c>
      <c r="D860" s="58" t="str">
        <f>IF($C$6=1,'3a. Skor Data'!D858," ")</f>
        <v xml:space="preserve"> </v>
      </c>
      <c r="E860" s="58" t="str">
        <f>IF($C$6=1,(0.702*'3a. Skor Data'!F858)+'3a. Skor Data'!H858," ")</f>
        <v xml:space="preserve"> </v>
      </c>
      <c r="F860" s="58" t="str">
        <f>IF($C$6=1,(0.471*'3a. Skor Data'!J858)+(0.681*'3a. Skor Data'!L858)+(1*'3a. Skor Data'!N858)+(0.278*'3a. Skor Data'!T858)," ")</f>
        <v xml:space="preserve"> </v>
      </c>
      <c r="G860" s="58" t="str">
        <f t="shared" si="41"/>
        <v xml:space="preserve"> </v>
      </c>
      <c r="H860" s="58" t="str">
        <f t="shared" si="42"/>
        <v xml:space="preserve"> </v>
      </c>
      <c r="I860" s="77" t="str">
        <f t="shared" si="43"/>
        <v xml:space="preserve"> </v>
      </c>
      <c r="J860" s="51" t="str">
        <f>IF(AND($G860&gt;0,$I860&gt;0.0000001,$C$6=1,$I$5&gt;0),$A860," ")</f>
        <v xml:space="preserve"> </v>
      </c>
      <c r="K860" s="51" t="str">
        <f>IF(AND($G860,$I860&gt;0.0000001,$C$6=1,$I$5&gt;0),"…………..."," ")</f>
        <v xml:space="preserve"> </v>
      </c>
    </row>
    <row r="861" spans="1:13" x14ac:dyDescent="0.2">
      <c r="A861" s="71">
        <v>852</v>
      </c>
      <c r="B861" s="39" t="str">
        <f>IF($C$6=1,'3. Input Data'!B867," ")</f>
        <v xml:space="preserve"> </v>
      </c>
      <c r="C861" s="39" t="str">
        <f>IF($C$6=1,'3. Input Data'!C867," ")</f>
        <v xml:space="preserve"> </v>
      </c>
      <c r="D861" s="58" t="str">
        <f>IF($C$6=1,'3a. Skor Data'!D859," ")</f>
        <v xml:space="preserve"> </v>
      </c>
      <c r="E861" s="58" t="str">
        <f>IF($C$6=1,(0.702*'3a. Skor Data'!F859)+'3a. Skor Data'!H859," ")</f>
        <v xml:space="preserve"> </v>
      </c>
      <c r="F861" s="58" t="str">
        <f>IF($C$6=1,(0.471*'3a. Skor Data'!J859)+(0.681*'3a. Skor Data'!L859)+(1*'3a. Skor Data'!N859)+(0.278*'3a. Skor Data'!T859)," ")</f>
        <v xml:space="preserve"> </v>
      </c>
      <c r="G861" s="58" t="str">
        <f t="shared" si="41"/>
        <v xml:space="preserve"> </v>
      </c>
      <c r="H861" s="58" t="str">
        <f t="shared" si="42"/>
        <v xml:space="preserve"> </v>
      </c>
      <c r="I861" s="77" t="str">
        <f t="shared" si="43"/>
        <v xml:space="preserve"> </v>
      </c>
      <c r="L861" s="51" t="str">
        <f>IF(AND($G861&gt;0,$I861&gt;0.0000001,$C$6=1,$I$5&gt;0),$A861," ")</f>
        <v xml:space="preserve"> </v>
      </c>
      <c r="M861" s="51" t="str">
        <f>IF(AND($G861,$I861&gt;0.0000001,$C$6=1,$I$5&gt;0),"…………..."," ")</f>
        <v xml:space="preserve"> </v>
      </c>
    </row>
    <row r="862" spans="1:13" x14ac:dyDescent="0.2">
      <c r="A862" s="71">
        <v>853</v>
      </c>
      <c r="B862" s="39" t="str">
        <f>IF($C$6=1,'3. Input Data'!B868," ")</f>
        <v xml:space="preserve"> </v>
      </c>
      <c r="C862" s="39" t="str">
        <f>IF($C$6=1,'3. Input Data'!C868," ")</f>
        <v xml:space="preserve"> </v>
      </c>
      <c r="D862" s="58" t="str">
        <f>IF($C$6=1,'3a. Skor Data'!D860," ")</f>
        <v xml:space="preserve"> </v>
      </c>
      <c r="E862" s="58" t="str">
        <f>IF($C$6=1,(0.702*'3a. Skor Data'!F860)+'3a. Skor Data'!H860," ")</f>
        <v xml:space="preserve"> </v>
      </c>
      <c r="F862" s="58" t="str">
        <f>IF($C$6=1,(0.471*'3a. Skor Data'!J860)+(0.681*'3a. Skor Data'!L860)+(1*'3a. Skor Data'!N860)+(0.278*'3a. Skor Data'!T860)," ")</f>
        <v xml:space="preserve"> </v>
      </c>
      <c r="G862" s="58" t="str">
        <f t="shared" si="41"/>
        <v xml:space="preserve"> </v>
      </c>
      <c r="H862" s="58" t="str">
        <f t="shared" si="42"/>
        <v xml:space="preserve"> </v>
      </c>
      <c r="I862" s="77" t="str">
        <f t="shared" si="43"/>
        <v xml:space="preserve"> </v>
      </c>
      <c r="J862" s="51" t="str">
        <f>IF(AND($G862&gt;0,$I862&gt;0.0000001,$C$6=1,$I$5&gt;0),$A862," ")</f>
        <v xml:space="preserve"> </v>
      </c>
      <c r="K862" s="51" t="str">
        <f>IF(AND($G862,$I862&gt;0.0000001,$C$6=1,$I$5&gt;0),"…………..."," ")</f>
        <v xml:space="preserve"> </v>
      </c>
    </row>
    <row r="863" spans="1:13" x14ac:dyDescent="0.2">
      <c r="A863" s="71">
        <v>854</v>
      </c>
      <c r="B863" s="39" t="str">
        <f>IF($C$6=1,'3. Input Data'!B869," ")</f>
        <v xml:space="preserve"> </v>
      </c>
      <c r="C863" s="39" t="str">
        <f>IF($C$6=1,'3. Input Data'!C869," ")</f>
        <v xml:space="preserve"> </v>
      </c>
      <c r="D863" s="58" t="str">
        <f>IF($C$6=1,'3a. Skor Data'!D861," ")</f>
        <v xml:space="preserve"> </v>
      </c>
      <c r="E863" s="58" t="str">
        <f>IF($C$6=1,(0.702*'3a. Skor Data'!F861)+'3a. Skor Data'!H861," ")</f>
        <v xml:space="preserve"> </v>
      </c>
      <c r="F863" s="58" t="str">
        <f>IF($C$6=1,(0.471*'3a. Skor Data'!J861)+(0.681*'3a. Skor Data'!L861)+(1*'3a. Skor Data'!N861)+(0.278*'3a. Skor Data'!T861)," ")</f>
        <v xml:space="preserve"> </v>
      </c>
      <c r="G863" s="58" t="str">
        <f t="shared" si="41"/>
        <v xml:space="preserve"> </v>
      </c>
      <c r="H863" s="58" t="str">
        <f t="shared" si="42"/>
        <v xml:space="preserve"> </v>
      </c>
      <c r="I863" s="77" t="str">
        <f t="shared" si="43"/>
        <v xml:space="preserve"> </v>
      </c>
      <c r="L863" s="51" t="str">
        <f>IF(AND($G863&gt;0,$I863&gt;0.0000001,$C$6=1,$I$5&gt;0),$A863," ")</f>
        <v xml:space="preserve"> </v>
      </c>
      <c r="M863" s="51" t="str">
        <f>IF(AND($G863,$I863&gt;0.0000001,$C$6=1,$I$5&gt;0),"…………..."," ")</f>
        <v xml:space="preserve"> </v>
      </c>
    </row>
    <row r="864" spans="1:13" x14ac:dyDescent="0.2">
      <c r="A864" s="71">
        <v>855</v>
      </c>
      <c r="B864" s="39" t="str">
        <f>IF($C$6=1,'3. Input Data'!B870," ")</f>
        <v xml:space="preserve"> </v>
      </c>
      <c r="C864" s="39" t="str">
        <f>IF($C$6=1,'3. Input Data'!C870," ")</f>
        <v xml:space="preserve"> </v>
      </c>
      <c r="D864" s="58" t="str">
        <f>IF($C$6=1,'3a. Skor Data'!D862," ")</f>
        <v xml:space="preserve"> </v>
      </c>
      <c r="E864" s="58" t="str">
        <f>IF($C$6=1,(0.702*'3a. Skor Data'!F862)+'3a. Skor Data'!H862," ")</f>
        <v xml:space="preserve"> </v>
      </c>
      <c r="F864" s="58" t="str">
        <f>IF($C$6=1,(0.471*'3a. Skor Data'!J862)+(0.681*'3a. Skor Data'!L862)+(1*'3a. Skor Data'!N862)+(0.278*'3a. Skor Data'!T862)," ")</f>
        <v xml:space="preserve"> </v>
      </c>
      <c r="G864" s="58" t="str">
        <f t="shared" si="41"/>
        <v xml:space="preserve"> </v>
      </c>
      <c r="H864" s="58" t="str">
        <f t="shared" si="42"/>
        <v xml:space="preserve"> </v>
      </c>
      <c r="I864" s="77" t="str">
        <f t="shared" si="43"/>
        <v xml:space="preserve"> </v>
      </c>
      <c r="J864" s="51" t="str">
        <f>IF(AND($G864&gt;0,$I864&gt;0.0000001,$C$6=1,$I$5&gt;0),$A864," ")</f>
        <v xml:space="preserve"> </v>
      </c>
      <c r="K864" s="51" t="str">
        <f>IF(AND($G864,$I864&gt;0.0000001,$C$6=1,$I$5&gt;0),"…………..."," ")</f>
        <v xml:space="preserve"> </v>
      </c>
    </row>
    <row r="865" spans="1:13" x14ac:dyDescent="0.2">
      <c r="A865" s="71">
        <v>856</v>
      </c>
      <c r="B865" s="39" t="str">
        <f>IF($C$6=1,'3. Input Data'!B871," ")</f>
        <v xml:space="preserve"> </v>
      </c>
      <c r="C865" s="39" t="str">
        <f>IF($C$6=1,'3. Input Data'!C871," ")</f>
        <v xml:space="preserve"> </v>
      </c>
      <c r="D865" s="58" t="str">
        <f>IF($C$6=1,'3a. Skor Data'!D863," ")</f>
        <v xml:space="preserve"> </v>
      </c>
      <c r="E865" s="58" t="str">
        <f>IF($C$6=1,(0.702*'3a. Skor Data'!F863)+'3a. Skor Data'!H863," ")</f>
        <v xml:space="preserve"> </v>
      </c>
      <c r="F865" s="58" t="str">
        <f>IF($C$6=1,(0.471*'3a. Skor Data'!J863)+(0.681*'3a. Skor Data'!L863)+(1*'3a. Skor Data'!N863)+(0.278*'3a. Skor Data'!T863)," ")</f>
        <v xml:space="preserve"> </v>
      </c>
      <c r="G865" s="58" t="str">
        <f t="shared" si="41"/>
        <v xml:space="preserve"> </v>
      </c>
      <c r="H865" s="58" t="str">
        <f t="shared" si="42"/>
        <v xml:space="preserve"> </v>
      </c>
      <c r="I865" s="77" t="str">
        <f t="shared" si="43"/>
        <v xml:space="preserve"> </v>
      </c>
      <c r="L865" s="51" t="str">
        <f>IF(AND($G865&gt;0,$I865&gt;0.0000001,$C$6=1,$I$5&gt;0),$A865," ")</f>
        <v xml:space="preserve"> </v>
      </c>
      <c r="M865" s="51" t="str">
        <f>IF(AND($G865,$I865&gt;0.0000001,$C$6=1,$I$5&gt;0),"…………..."," ")</f>
        <v xml:space="preserve"> </v>
      </c>
    </row>
    <row r="866" spans="1:13" x14ac:dyDescent="0.2">
      <c r="A866" s="71">
        <v>857</v>
      </c>
      <c r="B866" s="39" t="str">
        <f>IF($C$6=1,'3. Input Data'!B872," ")</f>
        <v xml:space="preserve"> </v>
      </c>
      <c r="C866" s="39" t="str">
        <f>IF($C$6=1,'3. Input Data'!C872," ")</f>
        <v xml:space="preserve"> </v>
      </c>
      <c r="D866" s="58" t="str">
        <f>IF($C$6=1,'3a. Skor Data'!D864," ")</f>
        <v xml:space="preserve"> </v>
      </c>
      <c r="E866" s="58" t="str">
        <f>IF($C$6=1,(0.702*'3a. Skor Data'!F864)+'3a. Skor Data'!H864," ")</f>
        <v xml:space="preserve"> </v>
      </c>
      <c r="F866" s="58" t="str">
        <f>IF($C$6=1,(0.471*'3a. Skor Data'!J864)+(0.681*'3a. Skor Data'!L864)+(1*'3a. Skor Data'!N864)+(0.278*'3a. Skor Data'!T864)," ")</f>
        <v xml:space="preserve"> </v>
      </c>
      <c r="G866" s="58" t="str">
        <f t="shared" si="41"/>
        <v xml:space="preserve"> </v>
      </c>
      <c r="H866" s="58" t="str">
        <f t="shared" si="42"/>
        <v xml:space="preserve"> </v>
      </c>
      <c r="I866" s="77" t="str">
        <f t="shared" si="43"/>
        <v xml:space="preserve"> </v>
      </c>
      <c r="J866" s="51" t="str">
        <f>IF(AND($G866&gt;0,$I866&gt;0.0000001,$C$6=1,$I$5&gt;0),$A866," ")</f>
        <v xml:space="preserve"> </v>
      </c>
      <c r="K866" s="51" t="str">
        <f>IF(AND($G866,$I866&gt;0.0000001,$C$6=1,$I$5&gt;0),"…………..."," ")</f>
        <v xml:space="preserve"> </v>
      </c>
    </row>
    <row r="867" spans="1:13" x14ac:dyDescent="0.2">
      <c r="A867" s="71">
        <v>858</v>
      </c>
      <c r="B867" s="39" t="str">
        <f>IF($C$6=1,'3. Input Data'!B873," ")</f>
        <v xml:space="preserve"> </v>
      </c>
      <c r="C867" s="39" t="str">
        <f>IF($C$6=1,'3. Input Data'!C873," ")</f>
        <v xml:space="preserve"> </v>
      </c>
      <c r="D867" s="58" t="str">
        <f>IF($C$6=1,'3a. Skor Data'!D865," ")</f>
        <v xml:space="preserve"> </v>
      </c>
      <c r="E867" s="58" t="str">
        <f>IF($C$6=1,(0.702*'3a. Skor Data'!F865)+'3a. Skor Data'!H865," ")</f>
        <v xml:space="preserve"> </v>
      </c>
      <c r="F867" s="58" t="str">
        <f>IF($C$6=1,(0.471*'3a. Skor Data'!J865)+(0.681*'3a. Skor Data'!L865)+(1*'3a. Skor Data'!N865)+(0.278*'3a. Skor Data'!T865)," ")</f>
        <v xml:space="preserve"> </v>
      </c>
      <c r="G867" s="58" t="str">
        <f t="shared" si="41"/>
        <v xml:space="preserve"> </v>
      </c>
      <c r="H867" s="58" t="str">
        <f t="shared" si="42"/>
        <v xml:space="preserve"> </v>
      </c>
      <c r="I867" s="77" t="str">
        <f t="shared" si="43"/>
        <v xml:space="preserve"> </v>
      </c>
      <c r="L867" s="51" t="str">
        <f>IF(AND($G867&gt;0,$I867&gt;0.0000001,$C$6=1,$I$5&gt;0),$A867," ")</f>
        <v xml:space="preserve"> </v>
      </c>
      <c r="M867" s="51" t="str">
        <f>IF(AND($G867,$I867&gt;0.0000001,$C$6=1,$I$5&gt;0),"…………..."," ")</f>
        <v xml:space="preserve"> </v>
      </c>
    </row>
    <row r="868" spans="1:13" x14ac:dyDescent="0.2">
      <c r="A868" s="71">
        <v>859</v>
      </c>
      <c r="B868" s="39" t="str">
        <f>IF($C$6=1,'3. Input Data'!B874," ")</f>
        <v xml:space="preserve"> </v>
      </c>
      <c r="C868" s="39" t="str">
        <f>IF($C$6=1,'3. Input Data'!C874," ")</f>
        <v xml:space="preserve"> </v>
      </c>
      <c r="D868" s="58" t="str">
        <f>IF($C$6=1,'3a. Skor Data'!D866," ")</f>
        <v xml:space="preserve"> </v>
      </c>
      <c r="E868" s="58" t="str">
        <f>IF($C$6=1,(0.702*'3a. Skor Data'!F866)+'3a. Skor Data'!H866," ")</f>
        <v xml:space="preserve"> </v>
      </c>
      <c r="F868" s="58" t="str">
        <f>IF($C$6=1,(0.471*'3a. Skor Data'!J866)+(0.681*'3a. Skor Data'!L866)+(1*'3a. Skor Data'!N866)+(0.278*'3a. Skor Data'!T866)," ")</f>
        <v xml:space="preserve"> </v>
      </c>
      <c r="G868" s="58" t="str">
        <f t="shared" si="41"/>
        <v xml:space="preserve"> </v>
      </c>
      <c r="H868" s="58" t="str">
        <f t="shared" si="42"/>
        <v xml:space="preserve"> </v>
      </c>
      <c r="I868" s="77" t="str">
        <f t="shared" si="43"/>
        <v xml:space="preserve"> </v>
      </c>
      <c r="J868" s="51" t="str">
        <f>IF(AND($G868&gt;0,$I868&gt;0.0000001,$C$6=1,$I$5&gt;0),$A868," ")</f>
        <v xml:space="preserve"> </v>
      </c>
      <c r="K868" s="51" t="str">
        <f>IF(AND($G868,$I868&gt;0.0000001,$C$6=1,$I$5&gt;0),"…………..."," ")</f>
        <v xml:space="preserve"> </v>
      </c>
    </row>
    <row r="869" spans="1:13" x14ac:dyDescent="0.2">
      <c r="A869" s="71">
        <v>860</v>
      </c>
      <c r="B869" s="39" t="str">
        <f>IF($C$6=1,'3. Input Data'!B875," ")</f>
        <v xml:space="preserve"> </v>
      </c>
      <c r="C869" s="39" t="str">
        <f>IF($C$6=1,'3. Input Data'!C875," ")</f>
        <v xml:space="preserve"> </v>
      </c>
      <c r="D869" s="58" t="str">
        <f>IF($C$6=1,'3a. Skor Data'!D867," ")</f>
        <v xml:space="preserve"> </v>
      </c>
      <c r="E869" s="58" t="str">
        <f>IF($C$6=1,(0.702*'3a. Skor Data'!F867)+'3a. Skor Data'!H867," ")</f>
        <v xml:space="preserve"> </v>
      </c>
      <c r="F869" s="58" t="str">
        <f>IF($C$6=1,(0.471*'3a. Skor Data'!J867)+(0.681*'3a. Skor Data'!L867)+(1*'3a. Skor Data'!N867)+(0.278*'3a. Skor Data'!T867)," ")</f>
        <v xml:space="preserve"> </v>
      </c>
      <c r="G869" s="58" t="str">
        <f t="shared" si="41"/>
        <v xml:space="preserve"> </v>
      </c>
      <c r="H869" s="58" t="str">
        <f t="shared" si="42"/>
        <v xml:space="preserve"> </v>
      </c>
      <c r="I869" s="77" t="str">
        <f t="shared" si="43"/>
        <v xml:space="preserve"> </v>
      </c>
      <c r="L869" s="51" t="str">
        <f>IF(AND($G869&gt;0,$I869&gt;0.0000001,$C$6=1,$I$5&gt;0),$A869," ")</f>
        <v xml:space="preserve"> </v>
      </c>
      <c r="M869" s="51" t="str">
        <f>IF(AND($G869,$I869&gt;0.0000001,$C$6=1,$I$5&gt;0),"…………..."," ")</f>
        <v xml:space="preserve"> </v>
      </c>
    </row>
    <row r="870" spans="1:13" x14ac:dyDescent="0.2">
      <c r="A870" s="71">
        <v>861</v>
      </c>
      <c r="B870" s="39" t="str">
        <f>IF($C$6=1,'3. Input Data'!B876," ")</f>
        <v xml:space="preserve"> </v>
      </c>
      <c r="C870" s="39" t="str">
        <f>IF($C$6=1,'3. Input Data'!C876," ")</f>
        <v xml:space="preserve"> </v>
      </c>
      <c r="D870" s="58" t="str">
        <f>IF($C$6=1,'3a. Skor Data'!D868," ")</f>
        <v xml:space="preserve"> </v>
      </c>
      <c r="E870" s="58" t="str">
        <f>IF($C$6=1,(0.702*'3a. Skor Data'!F868)+'3a. Skor Data'!H868," ")</f>
        <v xml:space="preserve"> </v>
      </c>
      <c r="F870" s="58" t="str">
        <f>IF($C$6=1,(0.471*'3a. Skor Data'!J868)+(0.681*'3a. Skor Data'!L868)+(1*'3a. Skor Data'!N868)+(0.278*'3a. Skor Data'!T868)," ")</f>
        <v xml:space="preserve"> </v>
      </c>
      <c r="G870" s="58" t="str">
        <f t="shared" si="41"/>
        <v xml:space="preserve"> </v>
      </c>
      <c r="H870" s="58" t="str">
        <f t="shared" si="42"/>
        <v xml:space="preserve"> </v>
      </c>
      <c r="I870" s="77" t="str">
        <f t="shared" si="43"/>
        <v xml:space="preserve"> </v>
      </c>
      <c r="J870" s="51" t="str">
        <f>IF(AND($G870&gt;0,$I870&gt;0.0000001,$C$6=1,$I$5&gt;0),$A870," ")</f>
        <v xml:space="preserve"> </v>
      </c>
      <c r="K870" s="51" t="str">
        <f>IF(AND($G870,$I870&gt;0.0000001,$C$6=1,$I$5&gt;0),"…………..."," ")</f>
        <v xml:space="preserve"> </v>
      </c>
    </row>
    <row r="871" spans="1:13" x14ac:dyDescent="0.2">
      <c r="A871" s="71">
        <v>862</v>
      </c>
      <c r="B871" s="39" t="str">
        <f>IF($C$6=1,'3. Input Data'!B877," ")</f>
        <v xml:space="preserve"> </v>
      </c>
      <c r="C871" s="39" t="str">
        <f>IF($C$6=1,'3. Input Data'!C877," ")</f>
        <v xml:space="preserve"> </v>
      </c>
      <c r="D871" s="58" t="str">
        <f>IF($C$6=1,'3a. Skor Data'!D869," ")</f>
        <v xml:space="preserve"> </v>
      </c>
      <c r="E871" s="58" t="str">
        <f>IF($C$6=1,(0.702*'3a. Skor Data'!F869)+'3a. Skor Data'!H869," ")</f>
        <v xml:space="preserve"> </v>
      </c>
      <c r="F871" s="58" t="str">
        <f>IF($C$6=1,(0.471*'3a. Skor Data'!J869)+(0.681*'3a. Skor Data'!L869)+(1*'3a. Skor Data'!N869)+(0.278*'3a. Skor Data'!T869)," ")</f>
        <v xml:space="preserve"> </v>
      </c>
      <c r="G871" s="58" t="str">
        <f t="shared" si="41"/>
        <v xml:space="preserve"> </v>
      </c>
      <c r="H871" s="58" t="str">
        <f t="shared" si="42"/>
        <v xml:space="preserve"> </v>
      </c>
      <c r="I871" s="77" t="str">
        <f t="shared" si="43"/>
        <v xml:space="preserve"> </v>
      </c>
      <c r="L871" s="51" t="str">
        <f>IF(AND($G871&gt;0,$I871&gt;0.0000001,$C$6=1,$I$5&gt;0),$A871," ")</f>
        <v xml:space="preserve"> </v>
      </c>
      <c r="M871" s="51" t="str">
        <f>IF(AND($G871,$I871&gt;0.0000001,$C$6=1,$I$5&gt;0),"…………..."," ")</f>
        <v xml:space="preserve"> </v>
      </c>
    </row>
    <row r="872" spans="1:13" x14ac:dyDescent="0.2">
      <c r="A872" s="71">
        <v>863</v>
      </c>
      <c r="B872" s="39" t="str">
        <f>IF($C$6=1,'3. Input Data'!B878," ")</f>
        <v xml:space="preserve"> </v>
      </c>
      <c r="C872" s="39" t="str">
        <f>IF($C$6=1,'3. Input Data'!C878," ")</f>
        <v xml:space="preserve"> </v>
      </c>
      <c r="D872" s="58" t="str">
        <f>IF($C$6=1,'3a. Skor Data'!D870," ")</f>
        <v xml:space="preserve"> </v>
      </c>
      <c r="E872" s="58" t="str">
        <f>IF($C$6=1,(0.702*'3a. Skor Data'!F870)+'3a. Skor Data'!H870," ")</f>
        <v xml:space="preserve"> </v>
      </c>
      <c r="F872" s="58" t="str">
        <f>IF($C$6=1,(0.471*'3a. Skor Data'!J870)+(0.681*'3a. Skor Data'!L870)+(1*'3a. Skor Data'!N870)+(0.278*'3a. Skor Data'!T870)," ")</f>
        <v xml:space="preserve"> </v>
      </c>
      <c r="G872" s="58" t="str">
        <f t="shared" si="41"/>
        <v xml:space="preserve"> </v>
      </c>
      <c r="H872" s="58" t="str">
        <f t="shared" si="42"/>
        <v xml:space="preserve"> </v>
      </c>
      <c r="I872" s="77" t="str">
        <f t="shared" si="43"/>
        <v xml:space="preserve"> </v>
      </c>
      <c r="J872" s="51" t="str">
        <f>IF(AND($G872&gt;0,$I872&gt;0.0000001,$C$6=1,$I$5&gt;0),$A872," ")</f>
        <v xml:space="preserve"> </v>
      </c>
      <c r="K872" s="51" t="str">
        <f>IF(AND($G872,$I872&gt;0.0000001,$C$6=1,$I$5&gt;0),"…………..."," ")</f>
        <v xml:space="preserve"> </v>
      </c>
    </row>
    <row r="873" spans="1:13" x14ac:dyDescent="0.2">
      <c r="A873" s="71">
        <v>864</v>
      </c>
      <c r="B873" s="39" t="str">
        <f>IF($C$6=1,'3. Input Data'!B879," ")</f>
        <v xml:space="preserve"> </v>
      </c>
      <c r="C873" s="39" t="str">
        <f>IF($C$6=1,'3. Input Data'!C879," ")</f>
        <v xml:space="preserve"> </v>
      </c>
      <c r="D873" s="58" t="str">
        <f>IF($C$6=1,'3a. Skor Data'!D871," ")</f>
        <v xml:space="preserve"> </v>
      </c>
      <c r="E873" s="58" t="str">
        <f>IF($C$6=1,(0.702*'3a. Skor Data'!F871)+'3a. Skor Data'!H871," ")</f>
        <v xml:space="preserve"> </v>
      </c>
      <c r="F873" s="58" t="str">
        <f>IF($C$6=1,(0.471*'3a. Skor Data'!J871)+(0.681*'3a. Skor Data'!L871)+(1*'3a. Skor Data'!N871)+(0.278*'3a. Skor Data'!T871)," ")</f>
        <v xml:space="preserve"> </v>
      </c>
      <c r="G873" s="58" t="str">
        <f t="shared" si="41"/>
        <v xml:space="preserve"> </v>
      </c>
      <c r="H873" s="58" t="str">
        <f t="shared" si="42"/>
        <v xml:space="preserve"> </v>
      </c>
      <c r="I873" s="77" t="str">
        <f t="shared" si="43"/>
        <v xml:space="preserve"> </v>
      </c>
      <c r="L873" s="51" t="str">
        <f>IF(AND($G873&gt;0,$I873&gt;0.0000001,$C$6=1,$I$5&gt;0),$A873," ")</f>
        <v xml:space="preserve"> </v>
      </c>
      <c r="M873" s="51" t="str">
        <f>IF(AND($G873,$I873&gt;0.0000001,$C$6=1,$I$5&gt;0),"…………..."," ")</f>
        <v xml:space="preserve"> </v>
      </c>
    </row>
    <row r="874" spans="1:13" x14ac:dyDescent="0.2">
      <c r="A874" s="71">
        <v>865</v>
      </c>
      <c r="B874" s="39" t="str">
        <f>IF($C$6=1,'3. Input Data'!B880," ")</f>
        <v xml:space="preserve"> </v>
      </c>
      <c r="C874" s="39" t="str">
        <f>IF($C$6=1,'3. Input Data'!C880," ")</f>
        <v xml:space="preserve"> </v>
      </c>
      <c r="D874" s="58" t="str">
        <f>IF($C$6=1,'3a. Skor Data'!D872," ")</f>
        <v xml:space="preserve"> </v>
      </c>
      <c r="E874" s="58" t="str">
        <f>IF($C$6=1,(0.702*'3a. Skor Data'!F872)+'3a. Skor Data'!H872," ")</f>
        <v xml:space="preserve"> </v>
      </c>
      <c r="F874" s="58" t="str">
        <f>IF($C$6=1,(0.471*'3a. Skor Data'!J872)+(0.681*'3a. Skor Data'!L872)+(1*'3a. Skor Data'!N872)+(0.278*'3a. Skor Data'!T872)," ")</f>
        <v xml:space="preserve"> </v>
      </c>
      <c r="G874" s="58" t="str">
        <f t="shared" si="41"/>
        <v xml:space="preserve"> </v>
      </c>
      <c r="H874" s="58" t="str">
        <f t="shared" si="42"/>
        <v xml:space="preserve"> </v>
      </c>
      <c r="I874" s="77" t="str">
        <f t="shared" si="43"/>
        <v xml:space="preserve"> </v>
      </c>
      <c r="J874" s="51" t="str">
        <f>IF(AND($G874&gt;0,$I874&gt;0.0000001,$C$6=1,$I$5&gt;0),$A874," ")</f>
        <v xml:space="preserve"> </v>
      </c>
      <c r="K874" s="51" t="str">
        <f>IF(AND($G874,$I874&gt;0.0000001,$C$6=1,$I$5&gt;0),"…………..."," ")</f>
        <v xml:space="preserve"> </v>
      </c>
    </row>
    <row r="875" spans="1:13" x14ac:dyDescent="0.2">
      <c r="A875" s="71">
        <v>866</v>
      </c>
      <c r="B875" s="39" t="str">
        <f>IF($C$6=1,'3. Input Data'!B881," ")</f>
        <v xml:space="preserve"> </v>
      </c>
      <c r="C875" s="39" t="str">
        <f>IF($C$6=1,'3. Input Data'!C881," ")</f>
        <v xml:space="preserve"> </v>
      </c>
      <c r="D875" s="58" t="str">
        <f>IF($C$6=1,'3a. Skor Data'!D873," ")</f>
        <v xml:space="preserve"> </v>
      </c>
      <c r="E875" s="58" t="str">
        <f>IF($C$6=1,(0.702*'3a. Skor Data'!F873)+'3a. Skor Data'!H873," ")</f>
        <v xml:space="preserve"> </v>
      </c>
      <c r="F875" s="58" t="str">
        <f>IF($C$6=1,(0.471*'3a. Skor Data'!J873)+(0.681*'3a. Skor Data'!L873)+(1*'3a. Skor Data'!N873)+(0.278*'3a. Skor Data'!T873)," ")</f>
        <v xml:space="preserve"> </v>
      </c>
      <c r="G875" s="58" t="str">
        <f t="shared" si="41"/>
        <v xml:space="preserve"> </v>
      </c>
      <c r="H875" s="58" t="str">
        <f t="shared" si="42"/>
        <v xml:space="preserve"> </v>
      </c>
      <c r="I875" s="77" t="str">
        <f t="shared" si="43"/>
        <v xml:space="preserve"> </v>
      </c>
      <c r="L875" s="51" t="str">
        <f>IF(AND($G875&gt;0,$I875&gt;0.0000001,$C$6=1,$I$5&gt;0),$A875," ")</f>
        <v xml:space="preserve"> </v>
      </c>
      <c r="M875" s="51" t="str">
        <f>IF(AND($G875,$I875&gt;0.0000001,$C$6=1,$I$5&gt;0),"…………..."," ")</f>
        <v xml:space="preserve"> </v>
      </c>
    </row>
    <row r="876" spans="1:13" x14ac:dyDescent="0.2">
      <c r="A876" s="71">
        <v>867</v>
      </c>
      <c r="B876" s="39" t="str">
        <f>IF($C$6=1,'3. Input Data'!B882," ")</f>
        <v xml:space="preserve"> </v>
      </c>
      <c r="C876" s="39" t="str">
        <f>IF($C$6=1,'3. Input Data'!C882," ")</f>
        <v xml:space="preserve"> </v>
      </c>
      <c r="D876" s="58" t="str">
        <f>IF($C$6=1,'3a. Skor Data'!D874," ")</f>
        <v xml:space="preserve"> </v>
      </c>
      <c r="E876" s="58" t="str">
        <f>IF($C$6=1,(0.702*'3a. Skor Data'!F874)+'3a. Skor Data'!H874," ")</f>
        <v xml:space="preserve"> </v>
      </c>
      <c r="F876" s="58" t="str">
        <f>IF($C$6=1,(0.471*'3a. Skor Data'!J874)+(0.681*'3a. Skor Data'!L874)+(1*'3a. Skor Data'!N874)+(0.278*'3a. Skor Data'!T874)," ")</f>
        <v xml:space="preserve"> </v>
      </c>
      <c r="G876" s="58" t="str">
        <f t="shared" si="41"/>
        <v xml:space="preserve"> </v>
      </c>
      <c r="H876" s="58" t="str">
        <f t="shared" si="42"/>
        <v xml:space="preserve"> </v>
      </c>
      <c r="I876" s="77" t="str">
        <f t="shared" si="43"/>
        <v xml:space="preserve"> </v>
      </c>
      <c r="J876" s="51" t="str">
        <f>IF(AND($G876&gt;0,$I876&gt;0.0000001,$C$6=1,$I$5&gt;0),$A876," ")</f>
        <v xml:space="preserve"> </v>
      </c>
      <c r="K876" s="51" t="str">
        <f>IF(AND($G876,$I876&gt;0.0000001,$C$6=1,$I$5&gt;0),"…………..."," ")</f>
        <v xml:space="preserve"> </v>
      </c>
    </row>
    <row r="877" spans="1:13" x14ac:dyDescent="0.2">
      <c r="A877" s="71">
        <v>868</v>
      </c>
      <c r="B877" s="39" t="str">
        <f>IF($C$6=1,'3. Input Data'!B883," ")</f>
        <v xml:space="preserve"> </v>
      </c>
      <c r="C877" s="39" t="str">
        <f>IF($C$6=1,'3. Input Data'!C883," ")</f>
        <v xml:space="preserve"> </v>
      </c>
      <c r="D877" s="58" t="str">
        <f>IF($C$6=1,'3a. Skor Data'!D875," ")</f>
        <v xml:space="preserve"> </v>
      </c>
      <c r="E877" s="58" t="str">
        <f>IF($C$6=1,(0.702*'3a. Skor Data'!F875)+'3a. Skor Data'!H875," ")</f>
        <v xml:space="preserve"> </v>
      </c>
      <c r="F877" s="58" t="str">
        <f>IF($C$6=1,(0.471*'3a. Skor Data'!J875)+(0.681*'3a. Skor Data'!L875)+(1*'3a. Skor Data'!N875)+(0.278*'3a. Skor Data'!T875)," ")</f>
        <v xml:space="preserve"> </v>
      </c>
      <c r="G877" s="58" t="str">
        <f t="shared" si="41"/>
        <v xml:space="preserve"> </v>
      </c>
      <c r="H877" s="58" t="str">
        <f t="shared" si="42"/>
        <v xml:space="preserve"> </v>
      </c>
      <c r="I877" s="77" t="str">
        <f t="shared" si="43"/>
        <v xml:space="preserve"> </v>
      </c>
      <c r="L877" s="51" t="str">
        <f>IF(AND($G877&gt;0,$I877&gt;0.0000001,$C$6=1,$I$5&gt;0),$A877," ")</f>
        <v xml:space="preserve"> </v>
      </c>
      <c r="M877" s="51" t="str">
        <f>IF(AND($G877,$I877&gt;0.0000001,$C$6=1,$I$5&gt;0),"…………..."," ")</f>
        <v xml:space="preserve"> </v>
      </c>
    </row>
    <row r="878" spans="1:13" x14ac:dyDescent="0.2">
      <c r="A878" s="71">
        <v>869</v>
      </c>
      <c r="B878" s="39" t="str">
        <f>IF($C$6=1,'3. Input Data'!B884," ")</f>
        <v xml:space="preserve"> </v>
      </c>
      <c r="C878" s="39" t="str">
        <f>IF($C$6=1,'3. Input Data'!C884," ")</f>
        <v xml:space="preserve"> </v>
      </c>
      <c r="D878" s="58" t="str">
        <f>IF($C$6=1,'3a. Skor Data'!D876," ")</f>
        <v xml:space="preserve"> </v>
      </c>
      <c r="E878" s="58" t="str">
        <f>IF($C$6=1,(0.702*'3a. Skor Data'!F876)+'3a. Skor Data'!H876," ")</f>
        <v xml:space="preserve"> </v>
      </c>
      <c r="F878" s="58" t="str">
        <f>IF($C$6=1,(0.471*'3a. Skor Data'!J876)+(0.681*'3a. Skor Data'!L876)+(1*'3a. Skor Data'!N876)+(0.278*'3a. Skor Data'!T876)," ")</f>
        <v xml:space="preserve"> </v>
      </c>
      <c r="G878" s="58" t="str">
        <f t="shared" si="41"/>
        <v xml:space="preserve"> </v>
      </c>
      <c r="H878" s="58" t="str">
        <f t="shared" si="42"/>
        <v xml:space="preserve"> </v>
      </c>
      <c r="I878" s="77" t="str">
        <f t="shared" si="43"/>
        <v xml:space="preserve"> </v>
      </c>
      <c r="J878" s="51" t="str">
        <f>IF(AND($G878&gt;0,$I878&gt;0.0000001,$C$6=1,$I$5&gt;0),$A878," ")</f>
        <v xml:space="preserve"> </v>
      </c>
      <c r="K878" s="51" t="str">
        <f>IF(AND($G878,$I878&gt;0.0000001,$C$6=1,$I$5&gt;0),"…………..."," ")</f>
        <v xml:space="preserve"> </v>
      </c>
    </row>
    <row r="879" spans="1:13" x14ac:dyDescent="0.2">
      <c r="A879" s="71">
        <v>870</v>
      </c>
      <c r="B879" s="39" t="str">
        <f>IF($C$6=1,'3. Input Data'!B885," ")</f>
        <v xml:space="preserve"> </v>
      </c>
      <c r="C879" s="39" t="str">
        <f>IF($C$6=1,'3. Input Data'!C885," ")</f>
        <v xml:space="preserve"> </v>
      </c>
      <c r="D879" s="58" t="str">
        <f>IF($C$6=1,'3a. Skor Data'!D877," ")</f>
        <v xml:space="preserve"> </v>
      </c>
      <c r="E879" s="58" t="str">
        <f>IF($C$6=1,(0.702*'3a. Skor Data'!F877)+'3a. Skor Data'!H877," ")</f>
        <v xml:space="preserve"> </v>
      </c>
      <c r="F879" s="58" t="str">
        <f>IF($C$6=1,(0.471*'3a. Skor Data'!J877)+(0.681*'3a. Skor Data'!L877)+(1*'3a. Skor Data'!N877)+(0.278*'3a. Skor Data'!T877)," ")</f>
        <v xml:space="preserve"> </v>
      </c>
      <c r="G879" s="58" t="str">
        <f t="shared" si="41"/>
        <v xml:space="preserve"> </v>
      </c>
      <c r="H879" s="58" t="str">
        <f t="shared" si="42"/>
        <v xml:space="preserve"> </v>
      </c>
      <c r="I879" s="77" t="str">
        <f t="shared" si="43"/>
        <v xml:space="preserve"> </v>
      </c>
      <c r="L879" s="51" t="str">
        <f>IF(AND($G879&gt;0,$I879&gt;0.0000001,$C$6=1,$I$5&gt;0),$A879," ")</f>
        <v xml:space="preserve"> </v>
      </c>
      <c r="M879" s="51" t="str">
        <f>IF(AND($G879,$I879&gt;0.0000001,$C$6=1,$I$5&gt;0),"…………..."," ")</f>
        <v xml:space="preserve"> </v>
      </c>
    </row>
    <row r="880" spans="1:13" x14ac:dyDescent="0.2">
      <c r="A880" s="71">
        <v>871</v>
      </c>
      <c r="B880" s="39" t="str">
        <f>IF($C$6=1,'3. Input Data'!B886," ")</f>
        <v xml:space="preserve"> </v>
      </c>
      <c r="C880" s="39" t="str">
        <f>IF($C$6=1,'3. Input Data'!C886," ")</f>
        <v xml:space="preserve"> </v>
      </c>
      <c r="D880" s="58" t="str">
        <f>IF($C$6=1,'3a. Skor Data'!D878," ")</f>
        <v xml:space="preserve"> </v>
      </c>
      <c r="E880" s="58" t="str">
        <f>IF($C$6=1,(0.702*'3a. Skor Data'!F878)+'3a. Skor Data'!H878," ")</f>
        <v xml:space="preserve"> </v>
      </c>
      <c r="F880" s="58" t="str">
        <f>IF($C$6=1,(0.471*'3a. Skor Data'!J878)+(0.681*'3a. Skor Data'!L878)+(1*'3a. Skor Data'!N878)+(0.278*'3a. Skor Data'!T878)," ")</f>
        <v xml:space="preserve"> </v>
      </c>
      <c r="G880" s="58" t="str">
        <f t="shared" si="41"/>
        <v xml:space="preserve"> </v>
      </c>
      <c r="H880" s="58" t="str">
        <f t="shared" si="42"/>
        <v xml:space="preserve"> </v>
      </c>
      <c r="I880" s="77" t="str">
        <f t="shared" si="43"/>
        <v xml:space="preserve"> </v>
      </c>
      <c r="J880" s="51" t="str">
        <f>IF(AND($G880&gt;0,$I880&gt;0.0000001,$C$6=1,$I$5&gt;0),$A880," ")</f>
        <v xml:space="preserve"> </v>
      </c>
      <c r="K880" s="51" t="str">
        <f>IF(AND($G880,$I880&gt;0.0000001,$C$6=1,$I$5&gt;0),"…………..."," ")</f>
        <v xml:space="preserve"> </v>
      </c>
    </row>
    <row r="881" spans="1:13" x14ac:dyDescent="0.2">
      <c r="A881" s="71">
        <v>872</v>
      </c>
      <c r="B881" s="39" t="str">
        <f>IF($C$6=1,'3. Input Data'!B887," ")</f>
        <v xml:space="preserve"> </v>
      </c>
      <c r="C881" s="39" t="str">
        <f>IF($C$6=1,'3. Input Data'!C887," ")</f>
        <v xml:space="preserve"> </v>
      </c>
      <c r="D881" s="58" t="str">
        <f>IF($C$6=1,'3a. Skor Data'!D879," ")</f>
        <v xml:space="preserve"> </v>
      </c>
      <c r="E881" s="58" t="str">
        <f>IF($C$6=1,(0.702*'3a. Skor Data'!F879)+'3a. Skor Data'!H879," ")</f>
        <v xml:space="preserve"> </v>
      </c>
      <c r="F881" s="58" t="str">
        <f>IF($C$6=1,(0.471*'3a. Skor Data'!J879)+(0.681*'3a. Skor Data'!L879)+(1*'3a. Skor Data'!N879)+(0.278*'3a. Skor Data'!T879)," ")</f>
        <v xml:space="preserve"> </v>
      </c>
      <c r="G881" s="58" t="str">
        <f t="shared" si="41"/>
        <v xml:space="preserve"> </v>
      </c>
      <c r="H881" s="58" t="str">
        <f t="shared" si="42"/>
        <v xml:space="preserve"> </v>
      </c>
      <c r="I881" s="77" t="str">
        <f t="shared" si="43"/>
        <v xml:space="preserve"> </v>
      </c>
      <c r="L881" s="51" t="str">
        <f>IF(AND($G881&gt;0,$I881&gt;0.0000001,$C$6=1,$I$5&gt;0),$A881," ")</f>
        <v xml:space="preserve"> </v>
      </c>
      <c r="M881" s="51" t="str">
        <f>IF(AND($G881,$I881&gt;0.0000001,$C$6=1,$I$5&gt;0),"…………..."," ")</f>
        <v xml:space="preserve"> </v>
      </c>
    </row>
    <row r="882" spans="1:13" x14ac:dyDescent="0.2">
      <c r="A882" s="71">
        <v>873</v>
      </c>
      <c r="B882" s="39" t="str">
        <f>IF($C$6=1,'3. Input Data'!B888," ")</f>
        <v xml:space="preserve"> </v>
      </c>
      <c r="C882" s="39" t="str">
        <f>IF($C$6=1,'3. Input Data'!C888," ")</f>
        <v xml:space="preserve"> </v>
      </c>
      <c r="D882" s="58" t="str">
        <f>IF($C$6=1,'3a. Skor Data'!D880," ")</f>
        <v xml:space="preserve"> </v>
      </c>
      <c r="E882" s="58" t="str">
        <f>IF($C$6=1,(0.702*'3a. Skor Data'!F880)+'3a. Skor Data'!H880," ")</f>
        <v xml:space="preserve"> </v>
      </c>
      <c r="F882" s="58" t="str">
        <f>IF($C$6=1,(0.471*'3a. Skor Data'!J880)+(0.681*'3a. Skor Data'!L880)+(1*'3a. Skor Data'!N880)+(0.278*'3a. Skor Data'!T880)," ")</f>
        <v xml:space="preserve"> </v>
      </c>
      <c r="G882" s="58" t="str">
        <f t="shared" si="41"/>
        <v xml:space="preserve"> </v>
      </c>
      <c r="H882" s="58" t="str">
        <f t="shared" si="42"/>
        <v xml:space="preserve"> </v>
      </c>
      <c r="I882" s="77" t="str">
        <f t="shared" si="43"/>
        <v xml:space="preserve"> </v>
      </c>
      <c r="J882" s="51" t="str">
        <f>IF(AND($G882&gt;0,$I882&gt;0.0000001,$C$6=1,$I$5&gt;0),$A882," ")</f>
        <v xml:space="preserve"> </v>
      </c>
      <c r="K882" s="51" t="str">
        <f>IF(AND($G882,$I882&gt;0.0000001,$C$6=1,$I$5&gt;0),"…………..."," ")</f>
        <v xml:space="preserve"> </v>
      </c>
    </row>
    <row r="883" spans="1:13" x14ac:dyDescent="0.2">
      <c r="A883" s="71">
        <v>874</v>
      </c>
      <c r="B883" s="39" t="str">
        <f>IF($C$6=1,'3. Input Data'!B889," ")</f>
        <v xml:space="preserve"> </v>
      </c>
      <c r="C883" s="39" t="str">
        <f>IF($C$6=1,'3. Input Data'!C889," ")</f>
        <v xml:space="preserve"> </v>
      </c>
      <c r="D883" s="58" t="str">
        <f>IF($C$6=1,'3a. Skor Data'!D881," ")</f>
        <v xml:space="preserve"> </v>
      </c>
      <c r="E883" s="58" t="str">
        <f>IF($C$6=1,(0.702*'3a. Skor Data'!F881)+'3a. Skor Data'!H881," ")</f>
        <v xml:space="preserve"> </v>
      </c>
      <c r="F883" s="58" t="str">
        <f>IF($C$6=1,(0.471*'3a. Skor Data'!J881)+(0.681*'3a. Skor Data'!L881)+(1*'3a. Skor Data'!N881)+(0.278*'3a. Skor Data'!T881)," ")</f>
        <v xml:space="preserve"> </v>
      </c>
      <c r="G883" s="58" t="str">
        <f t="shared" si="41"/>
        <v xml:space="preserve"> </v>
      </c>
      <c r="H883" s="58" t="str">
        <f t="shared" si="42"/>
        <v xml:space="preserve"> </v>
      </c>
      <c r="I883" s="77" t="str">
        <f t="shared" si="43"/>
        <v xml:space="preserve"> </v>
      </c>
      <c r="L883" s="51" t="str">
        <f>IF(AND($G883&gt;0,$I883&gt;0.0000001,$C$6=1,$I$5&gt;0),$A883," ")</f>
        <v xml:space="preserve"> </v>
      </c>
      <c r="M883" s="51" t="str">
        <f>IF(AND($G883,$I883&gt;0.0000001,$C$6=1,$I$5&gt;0),"…………..."," ")</f>
        <v xml:space="preserve"> </v>
      </c>
    </row>
    <row r="884" spans="1:13" x14ac:dyDescent="0.2">
      <c r="A884" s="71">
        <v>875</v>
      </c>
      <c r="B884" s="39" t="str">
        <f>IF($C$6=1,'3. Input Data'!B890," ")</f>
        <v xml:space="preserve"> </v>
      </c>
      <c r="C884" s="39" t="str">
        <f>IF($C$6=1,'3. Input Data'!C890," ")</f>
        <v xml:space="preserve"> </v>
      </c>
      <c r="D884" s="58" t="str">
        <f>IF($C$6=1,'3a. Skor Data'!D882," ")</f>
        <v xml:space="preserve"> </v>
      </c>
      <c r="E884" s="58" t="str">
        <f>IF($C$6=1,(0.702*'3a. Skor Data'!F882)+'3a. Skor Data'!H882," ")</f>
        <v xml:space="preserve"> </v>
      </c>
      <c r="F884" s="58" t="str">
        <f>IF($C$6=1,(0.471*'3a. Skor Data'!J882)+(0.681*'3a. Skor Data'!L882)+(1*'3a. Skor Data'!N882)+(0.278*'3a. Skor Data'!T882)," ")</f>
        <v xml:space="preserve"> </v>
      </c>
      <c r="G884" s="58" t="str">
        <f t="shared" si="41"/>
        <v xml:space="preserve"> </v>
      </c>
      <c r="H884" s="58" t="str">
        <f t="shared" si="42"/>
        <v xml:space="preserve"> </v>
      </c>
      <c r="I884" s="77" t="str">
        <f t="shared" si="43"/>
        <v xml:space="preserve"> </v>
      </c>
      <c r="J884" s="51" t="str">
        <f>IF(AND($G884&gt;0,$I884&gt;0.0000001,$C$6=1,$I$5&gt;0),$A884," ")</f>
        <v xml:space="preserve"> </v>
      </c>
      <c r="K884" s="51" t="str">
        <f>IF(AND($G884,$I884&gt;0.0000001,$C$6=1,$I$5&gt;0),"…………..."," ")</f>
        <v xml:space="preserve"> </v>
      </c>
    </row>
    <row r="885" spans="1:13" x14ac:dyDescent="0.2">
      <c r="A885" s="71">
        <v>876</v>
      </c>
      <c r="B885" s="39" t="str">
        <f>IF($C$6=1,'3. Input Data'!B891," ")</f>
        <v xml:space="preserve"> </v>
      </c>
      <c r="C885" s="39" t="str">
        <f>IF($C$6=1,'3. Input Data'!C891," ")</f>
        <v xml:space="preserve"> </v>
      </c>
      <c r="D885" s="58" t="str">
        <f>IF($C$6=1,'3a. Skor Data'!D883," ")</f>
        <v xml:space="preserve"> </v>
      </c>
      <c r="E885" s="58" t="str">
        <f>IF($C$6=1,(0.702*'3a. Skor Data'!F883)+'3a. Skor Data'!H883," ")</f>
        <v xml:space="preserve"> </v>
      </c>
      <c r="F885" s="58" t="str">
        <f>IF($C$6=1,(0.471*'3a. Skor Data'!J883)+(0.681*'3a. Skor Data'!L883)+(1*'3a. Skor Data'!N883)+(0.278*'3a. Skor Data'!T883)," ")</f>
        <v xml:space="preserve"> </v>
      </c>
      <c r="G885" s="58" t="str">
        <f t="shared" si="41"/>
        <v xml:space="preserve"> </v>
      </c>
      <c r="H885" s="58" t="str">
        <f t="shared" si="42"/>
        <v xml:space="preserve"> </v>
      </c>
      <c r="I885" s="77" t="str">
        <f t="shared" si="43"/>
        <v xml:space="preserve"> </v>
      </c>
      <c r="L885" s="51" t="str">
        <f>IF(AND($G885&gt;0,$I885&gt;0.0000001,$C$6=1,$I$5&gt;0),$A885," ")</f>
        <v xml:space="preserve"> </v>
      </c>
      <c r="M885" s="51" t="str">
        <f>IF(AND($G885,$I885&gt;0.0000001,$C$6=1,$I$5&gt;0),"…………..."," ")</f>
        <v xml:space="preserve"> </v>
      </c>
    </row>
    <row r="886" spans="1:13" x14ac:dyDescent="0.2">
      <c r="A886" s="71">
        <v>877</v>
      </c>
      <c r="B886" s="39" t="str">
        <f>IF($C$6=1,'3. Input Data'!B892," ")</f>
        <v xml:space="preserve"> </v>
      </c>
      <c r="C886" s="39" t="str">
        <f>IF($C$6=1,'3. Input Data'!C892," ")</f>
        <v xml:space="preserve"> </v>
      </c>
      <c r="D886" s="58" t="str">
        <f>IF($C$6=1,'3a. Skor Data'!D884," ")</f>
        <v xml:space="preserve"> </v>
      </c>
      <c r="E886" s="58" t="str">
        <f>IF($C$6=1,(0.702*'3a. Skor Data'!F884)+'3a. Skor Data'!H884," ")</f>
        <v xml:space="preserve"> </v>
      </c>
      <c r="F886" s="58" t="str">
        <f>IF($C$6=1,(0.471*'3a. Skor Data'!J884)+(0.681*'3a. Skor Data'!L884)+(1*'3a. Skor Data'!N884)+(0.278*'3a. Skor Data'!T884)," ")</f>
        <v xml:space="preserve"> </v>
      </c>
      <c r="G886" s="58" t="str">
        <f t="shared" si="41"/>
        <v xml:space="preserve"> </v>
      </c>
      <c r="H886" s="58" t="str">
        <f t="shared" si="42"/>
        <v xml:space="preserve"> </v>
      </c>
      <c r="I886" s="77" t="str">
        <f t="shared" si="43"/>
        <v xml:space="preserve"> </v>
      </c>
      <c r="J886" s="51" t="str">
        <f>IF(AND($G886&gt;0,$I886&gt;0.0000001,$C$6=1,$I$5&gt;0),$A886," ")</f>
        <v xml:space="preserve"> </v>
      </c>
      <c r="K886" s="51" t="str">
        <f>IF(AND($G886,$I886&gt;0.0000001,$C$6=1,$I$5&gt;0),"…………..."," ")</f>
        <v xml:space="preserve"> </v>
      </c>
    </row>
    <row r="887" spans="1:13" x14ac:dyDescent="0.2">
      <c r="A887" s="71">
        <v>878</v>
      </c>
      <c r="B887" s="39" t="str">
        <f>IF($C$6=1,'3. Input Data'!B893," ")</f>
        <v xml:space="preserve"> </v>
      </c>
      <c r="C887" s="39" t="str">
        <f>IF($C$6=1,'3. Input Data'!C893," ")</f>
        <v xml:space="preserve"> </v>
      </c>
      <c r="D887" s="58" t="str">
        <f>IF($C$6=1,'3a. Skor Data'!D885," ")</f>
        <v xml:space="preserve"> </v>
      </c>
      <c r="E887" s="58" t="str">
        <f>IF($C$6=1,(0.702*'3a. Skor Data'!F885)+'3a. Skor Data'!H885," ")</f>
        <v xml:space="preserve"> </v>
      </c>
      <c r="F887" s="58" t="str">
        <f>IF($C$6=1,(0.471*'3a. Skor Data'!J885)+(0.681*'3a. Skor Data'!L885)+(1*'3a. Skor Data'!N885)+(0.278*'3a. Skor Data'!T885)," ")</f>
        <v xml:space="preserve"> </v>
      </c>
      <c r="G887" s="58" t="str">
        <f t="shared" si="41"/>
        <v xml:space="preserve"> </v>
      </c>
      <c r="H887" s="58" t="str">
        <f t="shared" si="42"/>
        <v xml:space="preserve"> </v>
      </c>
      <c r="I887" s="77" t="str">
        <f t="shared" si="43"/>
        <v xml:space="preserve"> </v>
      </c>
      <c r="L887" s="51" t="str">
        <f>IF(AND($G887&gt;0,$I887&gt;0.0000001,$C$6=1,$I$5&gt;0),$A887," ")</f>
        <v xml:space="preserve"> </v>
      </c>
      <c r="M887" s="51" t="str">
        <f>IF(AND($G887,$I887&gt;0.0000001,$C$6=1,$I$5&gt;0),"…………..."," ")</f>
        <v xml:space="preserve"> </v>
      </c>
    </row>
    <row r="888" spans="1:13" x14ac:dyDescent="0.2">
      <c r="A888" s="71">
        <v>879</v>
      </c>
      <c r="B888" s="39" t="str">
        <f>IF($C$6=1,'3. Input Data'!B894," ")</f>
        <v xml:space="preserve"> </v>
      </c>
      <c r="C888" s="39" t="str">
        <f>IF($C$6=1,'3. Input Data'!C894," ")</f>
        <v xml:space="preserve"> </v>
      </c>
      <c r="D888" s="58" t="str">
        <f>IF($C$6=1,'3a. Skor Data'!D886," ")</f>
        <v xml:space="preserve"> </v>
      </c>
      <c r="E888" s="58" t="str">
        <f>IF($C$6=1,(0.702*'3a. Skor Data'!F886)+'3a. Skor Data'!H886," ")</f>
        <v xml:space="preserve"> </v>
      </c>
      <c r="F888" s="58" t="str">
        <f>IF($C$6=1,(0.471*'3a. Skor Data'!J886)+(0.681*'3a. Skor Data'!L886)+(1*'3a. Skor Data'!N886)+(0.278*'3a. Skor Data'!T886)," ")</f>
        <v xml:space="preserve"> </v>
      </c>
      <c r="G888" s="58" t="str">
        <f t="shared" si="41"/>
        <v xml:space="preserve"> </v>
      </c>
      <c r="H888" s="58" t="str">
        <f t="shared" si="42"/>
        <v xml:space="preserve"> </v>
      </c>
      <c r="I888" s="77" t="str">
        <f t="shared" si="43"/>
        <v xml:space="preserve"> </v>
      </c>
      <c r="J888" s="51" t="str">
        <f>IF(AND($G888&gt;0,$I888&gt;0.0000001,$C$6=1,$I$5&gt;0),$A888," ")</f>
        <v xml:space="preserve"> </v>
      </c>
      <c r="K888" s="51" t="str">
        <f>IF(AND($G888,$I888&gt;0.0000001,$C$6=1,$I$5&gt;0),"…………..."," ")</f>
        <v xml:space="preserve"> </v>
      </c>
    </row>
    <row r="889" spans="1:13" x14ac:dyDescent="0.2">
      <c r="A889" s="71">
        <v>880</v>
      </c>
      <c r="B889" s="39" t="str">
        <f>IF($C$6=1,'3. Input Data'!B895," ")</f>
        <v xml:space="preserve"> </v>
      </c>
      <c r="C889" s="39" t="str">
        <f>IF($C$6=1,'3. Input Data'!C895," ")</f>
        <v xml:space="preserve"> </v>
      </c>
      <c r="D889" s="58" t="str">
        <f>IF($C$6=1,'3a. Skor Data'!D887," ")</f>
        <v xml:space="preserve"> </v>
      </c>
      <c r="E889" s="58" t="str">
        <f>IF($C$6=1,(0.702*'3a. Skor Data'!F887)+'3a. Skor Data'!H887," ")</f>
        <v xml:space="preserve"> </v>
      </c>
      <c r="F889" s="58" t="str">
        <f>IF($C$6=1,(0.471*'3a. Skor Data'!J887)+(0.681*'3a. Skor Data'!L887)+(1*'3a. Skor Data'!N887)+(0.278*'3a. Skor Data'!T887)," ")</f>
        <v xml:space="preserve"> </v>
      </c>
      <c r="G889" s="58" t="str">
        <f t="shared" si="41"/>
        <v xml:space="preserve"> </v>
      </c>
      <c r="H889" s="58" t="str">
        <f t="shared" si="42"/>
        <v xml:space="preserve"> </v>
      </c>
      <c r="I889" s="77" t="str">
        <f t="shared" si="43"/>
        <v xml:space="preserve"> </v>
      </c>
      <c r="L889" s="51" t="str">
        <f>IF(AND($G889&gt;0,$I889&gt;0.0000001,$C$6=1,$I$5&gt;0),$A889," ")</f>
        <v xml:space="preserve"> </v>
      </c>
      <c r="M889" s="51" t="str">
        <f>IF(AND($G889,$I889&gt;0.0000001,$C$6=1,$I$5&gt;0),"…………..."," ")</f>
        <v xml:space="preserve"> </v>
      </c>
    </row>
    <row r="890" spans="1:13" x14ac:dyDescent="0.2">
      <c r="A890" s="71">
        <v>881</v>
      </c>
      <c r="B890" s="39" t="str">
        <f>IF($C$6=1,'3. Input Data'!B896," ")</f>
        <v xml:space="preserve"> </v>
      </c>
      <c r="C890" s="39" t="str">
        <f>IF($C$6=1,'3. Input Data'!C896," ")</f>
        <v xml:space="preserve"> </v>
      </c>
      <c r="D890" s="58" t="str">
        <f>IF($C$6=1,'3a. Skor Data'!D888," ")</f>
        <v xml:space="preserve"> </v>
      </c>
      <c r="E890" s="58" t="str">
        <f>IF($C$6=1,(0.702*'3a. Skor Data'!F888)+'3a. Skor Data'!H888," ")</f>
        <v xml:space="preserve"> </v>
      </c>
      <c r="F890" s="58" t="str">
        <f>IF($C$6=1,(0.471*'3a. Skor Data'!J888)+(0.681*'3a. Skor Data'!L888)+(1*'3a. Skor Data'!N888)+(0.278*'3a. Skor Data'!T888)," ")</f>
        <v xml:space="preserve"> </v>
      </c>
      <c r="G890" s="58" t="str">
        <f t="shared" si="41"/>
        <v xml:space="preserve"> </v>
      </c>
      <c r="H890" s="58" t="str">
        <f t="shared" si="42"/>
        <v xml:space="preserve"> </v>
      </c>
      <c r="I890" s="77" t="str">
        <f t="shared" si="43"/>
        <v xml:space="preserve"> </v>
      </c>
      <c r="J890" s="51" t="str">
        <f>IF(AND($G890&gt;0,$I890&gt;0.0000001,$C$6=1,$I$5&gt;0),$A890," ")</f>
        <v xml:space="preserve"> </v>
      </c>
      <c r="K890" s="51" t="str">
        <f>IF(AND($G890,$I890&gt;0.0000001,$C$6=1,$I$5&gt;0),"…………..."," ")</f>
        <v xml:space="preserve"> </v>
      </c>
    </row>
    <row r="891" spans="1:13" x14ac:dyDescent="0.2">
      <c r="A891" s="71">
        <v>882</v>
      </c>
      <c r="B891" s="39" t="str">
        <f>IF($C$6=1,'3. Input Data'!B897," ")</f>
        <v xml:space="preserve"> </v>
      </c>
      <c r="C891" s="39" t="str">
        <f>IF($C$6=1,'3. Input Data'!C897," ")</f>
        <v xml:space="preserve"> </v>
      </c>
      <c r="D891" s="58" t="str">
        <f>IF($C$6=1,'3a. Skor Data'!D889," ")</f>
        <v xml:space="preserve"> </v>
      </c>
      <c r="E891" s="58" t="str">
        <f>IF($C$6=1,(0.702*'3a. Skor Data'!F889)+'3a. Skor Data'!H889," ")</f>
        <v xml:space="preserve"> </v>
      </c>
      <c r="F891" s="58" t="str">
        <f>IF($C$6=1,(0.471*'3a. Skor Data'!J889)+(0.681*'3a. Skor Data'!L889)+(1*'3a. Skor Data'!N889)+(0.278*'3a. Skor Data'!T889)," ")</f>
        <v xml:space="preserve"> </v>
      </c>
      <c r="G891" s="58" t="str">
        <f t="shared" si="41"/>
        <v xml:space="preserve"> </v>
      </c>
      <c r="H891" s="58" t="str">
        <f t="shared" si="42"/>
        <v xml:space="preserve"> </v>
      </c>
      <c r="I891" s="77" t="str">
        <f t="shared" si="43"/>
        <v xml:space="preserve"> </v>
      </c>
      <c r="L891" s="51" t="str">
        <f>IF(AND($G891&gt;0,$I891&gt;0.0000001,$C$6=1,$I$5&gt;0),$A891," ")</f>
        <v xml:space="preserve"> </v>
      </c>
      <c r="M891" s="51" t="str">
        <f>IF(AND($G891,$I891&gt;0.0000001,$C$6=1,$I$5&gt;0),"…………..."," ")</f>
        <v xml:space="preserve"> </v>
      </c>
    </row>
    <row r="892" spans="1:13" x14ac:dyDescent="0.2">
      <c r="A892" s="71">
        <v>883</v>
      </c>
      <c r="B892" s="39" t="str">
        <f>IF($C$6=1,'3. Input Data'!B898," ")</f>
        <v xml:space="preserve"> </v>
      </c>
      <c r="C892" s="39" t="str">
        <f>IF($C$6=1,'3. Input Data'!C898," ")</f>
        <v xml:space="preserve"> </v>
      </c>
      <c r="D892" s="58" t="str">
        <f>IF($C$6=1,'3a. Skor Data'!D890," ")</f>
        <v xml:space="preserve"> </v>
      </c>
      <c r="E892" s="58" t="str">
        <f>IF($C$6=1,(0.702*'3a. Skor Data'!F890)+'3a. Skor Data'!H890," ")</f>
        <v xml:space="preserve"> </v>
      </c>
      <c r="F892" s="58" t="str">
        <f>IF($C$6=1,(0.471*'3a. Skor Data'!J890)+(0.681*'3a. Skor Data'!L890)+(1*'3a. Skor Data'!N890)+(0.278*'3a. Skor Data'!T890)," ")</f>
        <v xml:space="preserve"> </v>
      </c>
      <c r="G892" s="58" t="str">
        <f t="shared" si="41"/>
        <v xml:space="preserve"> </v>
      </c>
      <c r="H892" s="58" t="str">
        <f t="shared" si="42"/>
        <v xml:space="preserve"> </v>
      </c>
      <c r="I892" s="77" t="str">
        <f t="shared" si="43"/>
        <v xml:space="preserve"> </v>
      </c>
      <c r="J892" s="51" t="str">
        <f>IF(AND($G892&gt;0,$I892&gt;0.0000001,$C$6=1,$I$5&gt;0),$A892," ")</f>
        <v xml:space="preserve"> </v>
      </c>
      <c r="K892" s="51" t="str">
        <f>IF(AND($G892,$I892&gt;0.0000001,$C$6=1,$I$5&gt;0),"…………..."," ")</f>
        <v xml:space="preserve"> </v>
      </c>
    </row>
    <row r="893" spans="1:13" x14ac:dyDescent="0.2">
      <c r="A893" s="71">
        <v>884</v>
      </c>
      <c r="B893" s="39" t="str">
        <f>IF($C$6=1,'3. Input Data'!B899," ")</f>
        <v xml:space="preserve"> </v>
      </c>
      <c r="C893" s="39" t="str">
        <f>IF($C$6=1,'3. Input Data'!C899," ")</f>
        <v xml:space="preserve"> </v>
      </c>
      <c r="D893" s="58" t="str">
        <f>IF($C$6=1,'3a. Skor Data'!D891," ")</f>
        <v xml:space="preserve"> </v>
      </c>
      <c r="E893" s="58" t="str">
        <f>IF($C$6=1,(0.702*'3a. Skor Data'!F891)+'3a. Skor Data'!H891," ")</f>
        <v xml:space="preserve"> </v>
      </c>
      <c r="F893" s="58" t="str">
        <f>IF($C$6=1,(0.471*'3a. Skor Data'!J891)+(0.681*'3a. Skor Data'!L891)+(1*'3a. Skor Data'!N891)+(0.278*'3a. Skor Data'!T891)," ")</f>
        <v xml:space="preserve"> </v>
      </c>
      <c r="G893" s="58" t="str">
        <f t="shared" si="41"/>
        <v xml:space="preserve"> </v>
      </c>
      <c r="H893" s="58" t="str">
        <f t="shared" si="42"/>
        <v xml:space="preserve"> </v>
      </c>
      <c r="I893" s="77" t="str">
        <f t="shared" si="43"/>
        <v xml:space="preserve"> </v>
      </c>
      <c r="L893" s="51" t="str">
        <f>IF(AND($G893&gt;0,$I893&gt;0.0000001,$C$6=1,$I$5&gt;0),$A893," ")</f>
        <v xml:space="preserve"> </v>
      </c>
      <c r="M893" s="51" t="str">
        <f>IF(AND($G893,$I893&gt;0.0000001,$C$6=1,$I$5&gt;0),"…………..."," ")</f>
        <v xml:space="preserve"> </v>
      </c>
    </row>
    <row r="894" spans="1:13" x14ac:dyDescent="0.2">
      <c r="A894" s="71">
        <v>885</v>
      </c>
      <c r="B894" s="39" t="str">
        <f>IF($C$6=1,'3. Input Data'!B900," ")</f>
        <v xml:space="preserve"> </v>
      </c>
      <c r="C894" s="39" t="str">
        <f>IF($C$6=1,'3. Input Data'!C900," ")</f>
        <v xml:space="preserve"> </v>
      </c>
      <c r="D894" s="58" t="str">
        <f>IF($C$6=1,'3a. Skor Data'!D892," ")</f>
        <v xml:space="preserve"> </v>
      </c>
      <c r="E894" s="58" t="str">
        <f>IF($C$6=1,(0.702*'3a. Skor Data'!F892)+'3a. Skor Data'!H892," ")</f>
        <v xml:space="preserve"> </v>
      </c>
      <c r="F894" s="58" t="str">
        <f>IF($C$6=1,(0.471*'3a. Skor Data'!J892)+(0.681*'3a. Skor Data'!L892)+(1*'3a. Skor Data'!N892)+(0.278*'3a. Skor Data'!T892)," ")</f>
        <v xml:space="preserve"> </v>
      </c>
      <c r="G894" s="58" t="str">
        <f t="shared" si="41"/>
        <v xml:space="preserve"> </v>
      </c>
      <c r="H894" s="58" t="str">
        <f t="shared" si="42"/>
        <v xml:space="preserve"> </v>
      </c>
      <c r="I894" s="77" t="str">
        <f t="shared" si="43"/>
        <v xml:space="preserve"> </v>
      </c>
      <c r="J894" s="51" t="str">
        <f>IF(AND($G894&gt;0,$I894&gt;0.0000001,$C$6=1,$I$5&gt;0),$A894," ")</f>
        <v xml:space="preserve"> </v>
      </c>
      <c r="K894" s="51" t="str">
        <f>IF(AND($G894,$I894&gt;0.0000001,$C$6=1,$I$5&gt;0),"…………..."," ")</f>
        <v xml:space="preserve"> </v>
      </c>
    </row>
    <row r="895" spans="1:13" x14ac:dyDescent="0.2">
      <c r="A895" s="71">
        <v>886</v>
      </c>
      <c r="B895" s="39" t="str">
        <f>IF($C$6=1,'3. Input Data'!B901," ")</f>
        <v xml:space="preserve"> </v>
      </c>
      <c r="C895" s="39" t="str">
        <f>IF($C$6=1,'3. Input Data'!C901," ")</f>
        <v xml:space="preserve"> </v>
      </c>
      <c r="D895" s="58" t="str">
        <f>IF($C$6=1,'3a. Skor Data'!D893," ")</f>
        <v xml:space="preserve"> </v>
      </c>
      <c r="E895" s="58" t="str">
        <f>IF($C$6=1,(0.702*'3a. Skor Data'!F893)+'3a. Skor Data'!H893," ")</f>
        <v xml:space="preserve"> </v>
      </c>
      <c r="F895" s="58" t="str">
        <f>IF($C$6=1,(0.471*'3a. Skor Data'!J893)+(0.681*'3a. Skor Data'!L893)+(1*'3a. Skor Data'!N893)+(0.278*'3a. Skor Data'!T893)," ")</f>
        <v xml:space="preserve"> </v>
      </c>
      <c r="G895" s="58" t="str">
        <f t="shared" si="41"/>
        <v xml:space="preserve"> </v>
      </c>
      <c r="H895" s="58" t="str">
        <f t="shared" si="42"/>
        <v xml:space="preserve"> </v>
      </c>
      <c r="I895" s="77" t="str">
        <f t="shared" si="43"/>
        <v xml:space="preserve"> </v>
      </c>
      <c r="L895" s="51" t="str">
        <f>IF(AND($G895&gt;0,$I895&gt;0.0000001,$C$6=1,$I$5&gt;0),$A895," ")</f>
        <v xml:space="preserve"> </v>
      </c>
      <c r="M895" s="51" t="str">
        <f>IF(AND($G895,$I895&gt;0.0000001,$C$6=1,$I$5&gt;0),"…………..."," ")</f>
        <v xml:space="preserve"> </v>
      </c>
    </row>
    <row r="896" spans="1:13" x14ac:dyDescent="0.2">
      <c r="A896" s="71">
        <v>887</v>
      </c>
      <c r="B896" s="39" t="str">
        <f>IF($C$6=1,'3. Input Data'!B902," ")</f>
        <v xml:space="preserve"> </v>
      </c>
      <c r="C896" s="39" t="str">
        <f>IF($C$6=1,'3. Input Data'!C902," ")</f>
        <v xml:space="preserve"> </v>
      </c>
      <c r="D896" s="58" t="str">
        <f>IF($C$6=1,'3a. Skor Data'!D894," ")</f>
        <v xml:space="preserve"> </v>
      </c>
      <c r="E896" s="58" t="str">
        <f>IF($C$6=1,(0.702*'3a. Skor Data'!F894)+'3a. Skor Data'!H894," ")</f>
        <v xml:space="preserve"> </v>
      </c>
      <c r="F896" s="58" t="str">
        <f>IF($C$6=1,(0.471*'3a. Skor Data'!J894)+(0.681*'3a. Skor Data'!L894)+(1*'3a. Skor Data'!N894)+(0.278*'3a. Skor Data'!T894)," ")</f>
        <v xml:space="preserve"> </v>
      </c>
      <c r="G896" s="58" t="str">
        <f t="shared" si="41"/>
        <v xml:space="preserve"> </v>
      </c>
      <c r="H896" s="58" t="str">
        <f t="shared" si="42"/>
        <v xml:space="preserve"> </v>
      </c>
      <c r="I896" s="77" t="str">
        <f t="shared" si="43"/>
        <v xml:space="preserve"> </v>
      </c>
      <c r="J896" s="51" t="str">
        <f>IF(AND($G896&gt;0,$I896&gt;0.0000001,$C$6=1,$I$5&gt;0),$A896," ")</f>
        <v xml:space="preserve"> </v>
      </c>
      <c r="K896" s="51" t="str">
        <f>IF(AND($G896,$I896&gt;0.0000001,$C$6=1,$I$5&gt;0),"…………..."," ")</f>
        <v xml:space="preserve"> </v>
      </c>
    </row>
    <row r="897" spans="1:13" x14ac:dyDescent="0.2">
      <c r="A897" s="71">
        <v>888</v>
      </c>
      <c r="B897" s="39" t="str">
        <f>IF($C$6=1,'3. Input Data'!B903," ")</f>
        <v xml:space="preserve"> </v>
      </c>
      <c r="C897" s="39" t="str">
        <f>IF($C$6=1,'3. Input Data'!C903," ")</f>
        <v xml:space="preserve"> </v>
      </c>
      <c r="D897" s="58" t="str">
        <f>IF($C$6=1,'3a. Skor Data'!D895," ")</f>
        <v xml:space="preserve"> </v>
      </c>
      <c r="E897" s="58" t="str">
        <f>IF($C$6=1,(0.702*'3a. Skor Data'!F895)+'3a. Skor Data'!H895," ")</f>
        <v xml:space="preserve"> </v>
      </c>
      <c r="F897" s="58" t="str">
        <f>IF($C$6=1,(0.471*'3a. Skor Data'!J895)+(0.681*'3a. Skor Data'!L895)+(1*'3a. Skor Data'!N895)+(0.278*'3a. Skor Data'!T895)," ")</f>
        <v xml:space="preserve"> </v>
      </c>
      <c r="G897" s="58" t="str">
        <f t="shared" si="41"/>
        <v xml:space="preserve"> </v>
      </c>
      <c r="H897" s="58" t="str">
        <f t="shared" si="42"/>
        <v xml:space="preserve"> </v>
      </c>
      <c r="I897" s="77" t="str">
        <f t="shared" si="43"/>
        <v xml:space="preserve"> </v>
      </c>
      <c r="L897" s="51" t="str">
        <f>IF(AND($G897&gt;0,$I897&gt;0.0000001,$C$6=1,$I$5&gt;0),$A897," ")</f>
        <v xml:space="preserve"> </v>
      </c>
      <c r="M897" s="51" t="str">
        <f>IF(AND($G897,$I897&gt;0.0000001,$C$6=1,$I$5&gt;0),"…………..."," ")</f>
        <v xml:space="preserve"> </v>
      </c>
    </row>
    <row r="898" spans="1:13" x14ac:dyDescent="0.2">
      <c r="A898" s="71">
        <v>889</v>
      </c>
      <c r="B898" s="39" t="str">
        <f>IF($C$6=1,'3. Input Data'!B904," ")</f>
        <v xml:space="preserve"> </v>
      </c>
      <c r="C898" s="39" t="str">
        <f>IF($C$6=1,'3. Input Data'!C904," ")</f>
        <v xml:space="preserve"> </v>
      </c>
      <c r="D898" s="58" t="str">
        <f>IF($C$6=1,'3a. Skor Data'!D896," ")</f>
        <v xml:space="preserve"> </v>
      </c>
      <c r="E898" s="58" t="str">
        <f>IF($C$6=1,(0.702*'3a. Skor Data'!F896)+'3a. Skor Data'!H896," ")</f>
        <v xml:space="preserve"> </v>
      </c>
      <c r="F898" s="58" t="str">
        <f>IF($C$6=1,(0.471*'3a. Skor Data'!J896)+(0.681*'3a. Skor Data'!L896)+(1*'3a. Skor Data'!N896)+(0.278*'3a. Skor Data'!T896)," ")</f>
        <v xml:space="preserve"> </v>
      </c>
      <c r="G898" s="58" t="str">
        <f t="shared" si="41"/>
        <v xml:space="preserve"> </v>
      </c>
      <c r="H898" s="58" t="str">
        <f t="shared" si="42"/>
        <v xml:space="preserve"> </v>
      </c>
      <c r="I898" s="77" t="str">
        <f t="shared" si="43"/>
        <v xml:space="preserve"> </v>
      </c>
      <c r="J898" s="51" t="str">
        <f>IF(AND($G898&gt;0,$I898&gt;0.0000001,$C$6=1,$I$5&gt;0),$A898," ")</f>
        <v xml:space="preserve"> </v>
      </c>
      <c r="K898" s="51" t="str">
        <f>IF(AND($G898,$I898&gt;0.0000001,$C$6=1,$I$5&gt;0),"…………..."," ")</f>
        <v xml:space="preserve"> </v>
      </c>
    </row>
    <row r="899" spans="1:13" x14ac:dyDescent="0.2">
      <c r="A899" s="71">
        <v>890</v>
      </c>
      <c r="B899" s="39" t="str">
        <f>IF($C$6=1,'3. Input Data'!B905," ")</f>
        <v xml:space="preserve"> </v>
      </c>
      <c r="C899" s="39" t="str">
        <f>IF($C$6=1,'3. Input Data'!C905," ")</f>
        <v xml:space="preserve"> </v>
      </c>
      <c r="D899" s="58" t="str">
        <f>IF($C$6=1,'3a. Skor Data'!D897," ")</f>
        <v xml:space="preserve"> </v>
      </c>
      <c r="E899" s="58" t="str">
        <f>IF($C$6=1,(0.702*'3a. Skor Data'!F897)+'3a. Skor Data'!H897," ")</f>
        <v xml:space="preserve"> </v>
      </c>
      <c r="F899" s="58" t="str">
        <f>IF($C$6=1,(0.471*'3a. Skor Data'!J897)+(0.681*'3a. Skor Data'!L897)+(1*'3a. Skor Data'!N897)+(0.278*'3a. Skor Data'!T897)," ")</f>
        <v xml:space="preserve"> </v>
      </c>
      <c r="G899" s="58" t="str">
        <f t="shared" si="41"/>
        <v xml:space="preserve"> </v>
      </c>
      <c r="H899" s="58" t="str">
        <f t="shared" si="42"/>
        <v xml:space="preserve"> </v>
      </c>
      <c r="I899" s="77" t="str">
        <f t="shared" si="43"/>
        <v xml:space="preserve"> </v>
      </c>
      <c r="L899" s="51" t="str">
        <f>IF(AND($G899&gt;0,$I899&gt;0.0000001,$C$6=1,$I$5&gt;0),$A899," ")</f>
        <v xml:space="preserve"> </v>
      </c>
      <c r="M899" s="51" t="str">
        <f>IF(AND($G899,$I899&gt;0.0000001,$C$6=1,$I$5&gt;0),"…………..."," ")</f>
        <v xml:space="preserve"> </v>
      </c>
    </row>
    <row r="900" spans="1:13" x14ac:dyDescent="0.2">
      <c r="A900" s="71">
        <v>891</v>
      </c>
      <c r="B900" s="39" t="str">
        <f>IF($C$6=1,'3. Input Data'!B906," ")</f>
        <v xml:space="preserve"> </v>
      </c>
      <c r="C900" s="39" t="str">
        <f>IF($C$6=1,'3. Input Data'!C906," ")</f>
        <v xml:space="preserve"> </v>
      </c>
      <c r="D900" s="58" t="str">
        <f>IF($C$6=1,'3a. Skor Data'!D898," ")</f>
        <v xml:space="preserve"> </v>
      </c>
      <c r="E900" s="58" t="str">
        <f>IF($C$6=1,(0.702*'3a. Skor Data'!F898)+'3a. Skor Data'!H898," ")</f>
        <v xml:space="preserve"> </v>
      </c>
      <c r="F900" s="58" t="str">
        <f>IF($C$6=1,(0.471*'3a. Skor Data'!J898)+(0.681*'3a. Skor Data'!L898)+(1*'3a. Skor Data'!N898)+(0.278*'3a. Skor Data'!T898)," ")</f>
        <v xml:space="preserve"> </v>
      </c>
      <c r="G900" s="58" t="str">
        <f t="shared" si="41"/>
        <v xml:space="preserve"> </v>
      </c>
      <c r="H900" s="58" t="str">
        <f t="shared" si="42"/>
        <v xml:space="preserve"> </v>
      </c>
      <c r="I900" s="77" t="str">
        <f t="shared" si="43"/>
        <v xml:space="preserve"> </v>
      </c>
      <c r="J900" s="51" t="str">
        <f>IF(AND($G900&gt;0,$I900&gt;0.0000001,$C$6=1,$I$5&gt;0),$A900," ")</f>
        <v xml:space="preserve"> </v>
      </c>
      <c r="K900" s="51" t="str">
        <f>IF(AND($G900,$I900&gt;0.0000001,$C$6=1,$I$5&gt;0),"…………..."," ")</f>
        <v xml:space="preserve"> </v>
      </c>
    </row>
    <row r="901" spans="1:13" x14ac:dyDescent="0.2">
      <c r="A901" s="71">
        <v>892</v>
      </c>
      <c r="B901" s="39" t="str">
        <f>IF($C$6=1,'3. Input Data'!B907," ")</f>
        <v xml:space="preserve"> </v>
      </c>
      <c r="C901" s="39" t="str">
        <f>IF($C$6=1,'3. Input Data'!C907," ")</f>
        <v xml:space="preserve"> </v>
      </c>
      <c r="D901" s="58" t="str">
        <f>IF($C$6=1,'3a. Skor Data'!D899," ")</f>
        <v xml:space="preserve"> </v>
      </c>
      <c r="E901" s="58" t="str">
        <f>IF($C$6=1,(0.702*'3a. Skor Data'!F899)+'3a. Skor Data'!H899," ")</f>
        <v xml:space="preserve"> </v>
      </c>
      <c r="F901" s="58" t="str">
        <f>IF($C$6=1,(0.471*'3a. Skor Data'!J899)+(0.681*'3a. Skor Data'!L899)+(1*'3a. Skor Data'!N899)+(0.278*'3a. Skor Data'!T899)," ")</f>
        <v xml:space="preserve"> </v>
      </c>
      <c r="G901" s="58" t="str">
        <f t="shared" si="41"/>
        <v xml:space="preserve"> </v>
      </c>
      <c r="H901" s="58" t="str">
        <f t="shared" si="42"/>
        <v xml:space="preserve"> </v>
      </c>
      <c r="I901" s="77" t="str">
        <f t="shared" si="43"/>
        <v xml:space="preserve"> </v>
      </c>
      <c r="L901" s="51" t="str">
        <f>IF(AND($G901&gt;0,$I901&gt;0.0000001,$C$6=1,$I$5&gt;0),$A901," ")</f>
        <v xml:space="preserve"> </v>
      </c>
      <c r="M901" s="51" t="str">
        <f>IF(AND($G901,$I901&gt;0.0000001,$C$6=1,$I$5&gt;0),"…………..."," ")</f>
        <v xml:space="preserve"> </v>
      </c>
    </row>
    <row r="902" spans="1:13" x14ac:dyDescent="0.2">
      <c r="A902" s="71">
        <v>893</v>
      </c>
      <c r="B902" s="39" t="str">
        <f>IF($C$6=1,'3. Input Data'!B908," ")</f>
        <v xml:space="preserve"> </v>
      </c>
      <c r="C902" s="39" t="str">
        <f>IF($C$6=1,'3. Input Data'!C908," ")</f>
        <v xml:space="preserve"> </v>
      </c>
      <c r="D902" s="58" t="str">
        <f>IF($C$6=1,'3a. Skor Data'!D900," ")</f>
        <v xml:space="preserve"> </v>
      </c>
      <c r="E902" s="58" t="str">
        <f>IF($C$6=1,(0.702*'3a. Skor Data'!F900)+'3a. Skor Data'!H900," ")</f>
        <v xml:space="preserve"> </v>
      </c>
      <c r="F902" s="58" t="str">
        <f>IF($C$6=1,(0.471*'3a. Skor Data'!J900)+(0.681*'3a. Skor Data'!L900)+(1*'3a. Skor Data'!N900)+(0.278*'3a. Skor Data'!T900)," ")</f>
        <v xml:space="preserve"> </v>
      </c>
      <c r="G902" s="58" t="str">
        <f t="shared" si="41"/>
        <v xml:space="preserve"> </v>
      </c>
      <c r="H902" s="58" t="str">
        <f t="shared" si="42"/>
        <v xml:space="preserve"> </v>
      </c>
      <c r="I902" s="77" t="str">
        <f t="shared" si="43"/>
        <v xml:space="preserve"> </v>
      </c>
      <c r="J902" s="51" t="str">
        <f>IF(AND($G902&gt;0,$I902&gt;0.0000001,$C$6=1,$I$5&gt;0),$A902," ")</f>
        <v xml:space="preserve"> </v>
      </c>
      <c r="K902" s="51" t="str">
        <f>IF(AND($G902,$I902&gt;0.0000001,$C$6=1,$I$5&gt;0),"…………..."," ")</f>
        <v xml:space="preserve"> </v>
      </c>
    </row>
    <row r="903" spans="1:13" x14ac:dyDescent="0.2">
      <c r="A903" s="71">
        <v>894</v>
      </c>
      <c r="B903" s="39" t="str">
        <f>IF($C$6=1,'3. Input Data'!B909," ")</f>
        <v xml:space="preserve"> </v>
      </c>
      <c r="C903" s="39" t="str">
        <f>IF($C$6=1,'3. Input Data'!C909," ")</f>
        <v xml:space="preserve"> </v>
      </c>
      <c r="D903" s="58" t="str">
        <f>IF($C$6=1,'3a. Skor Data'!D901," ")</f>
        <v xml:space="preserve"> </v>
      </c>
      <c r="E903" s="58" t="str">
        <f>IF($C$6=1,(0.702*'3a. Skor Data'!F901)+'3a. Skor Data'!H901," ")</f>
        <v xml:space="preserve"> </v>
      </c>
      <c r="F903" s="58" t="str">
        <f>IF($C$6=1,(0.471*'3a. Skor Data'!J901)+(0.681*'3a. Skor Data'!L901)+(1*'3a. Skor Data'!N901)+(0.278*'3a. Skor Data'!T901)," ")</f>
        <v xml:space="preserve"> </v>
      </c>
      <c r="G903" s="58" t="str">
        <f t="shared" si="41"/>
        <v xml:space="preserve"> </v>
      </c>
      <c r="H903" s="58" t="str">
        <f t="shared" si="42"/>
        <v xml:space="preserve"> </v>
      </c>
      <c r="I903" s="77" t="str">
        <f t="shared" si="43"/>
        <v xml:space="preserve"> </v>
      </c>
      <c r="L903" s="51" t="str">
        <f>IF(AND($G903&gt;0,$I903&gt;0.0000001,$C$6=1,$I$5&gt;0),$A903," ")</f>
        <v xml:space="preserve"> </v>
      </c>
      <c r="M903" s="51" t="str">
        <f>IF(AND($G903,$I903&gt;0.0000001,$C$6=1,$I$5&gt;0),"…………..."," ")</f>
        <v xml:space="preserve"> </v>
      </c>
    </row>
    <row r="904" spans="1:13" x14ac:dyDescent="0.2">
      <c r="A904" s="71">
        <v>895</v>
      </c>
      <c r="B904" s="39" t="str">
        <f>IF($C$6=1,'3. Input Data'!B910," ")</f>
        <v xml:space="preserve"> </v>
      </c>
      <c r="C904" s="39" t="str">
        <f>IF($C$6=1,'3. Input Data'!C910," ")</f>
        <v xml:space="preserve"> </v>
      </c>
      <c r="D904" s="58" t="str">
        <f>IF($C$6=1,'3a. Skor Data'!D902," ")</f>
        <v xml:space="preserve"> </v>
      </c>
      <c r="E904" s="58" t="str">
        <f>IF($C$6=1,(0.702*'3a. Skor Data'!F902)+'3a. Skor Data'!H902," ")</f>
        <v xml:space="preserve"> </v>
      </c>
      <c r="F904" s="58" t="str">
        <f>IF($C$6=1,(0.471*'3a. Skor Data'!J902)+(0.681*'3a. Skor Data'!L902)+(1*'3a. Skor Data'!N902)+(0.278*'3a. Skor Data'!T902)," ")</f>
        <v xml:space="preserve"> </v>
      </c>
      <c r="G904" s="58" t="str">
        <f t="shared" si="41"/>
        <v xml:space="preserve"> </v>
      </c>
      <c r="H904" s="58" t="str">
        <f t="shared" si="42"/>
        <v xml:space="preserve"> </v>
      </c>
      <c r="I904" s="77" t="str">
        <f t="shared" si="43"/>
        <v xml:space="preserve"> </v>
      </c>
      <c r="J904" s="51" t="str">
        <f>IF(AND($G904&gt;0,$I904&gt;0.0000001,$C$6=1,$I$5&gt;0),$A904," ")</f>
        <v xml:space="preserve"> </v>
      </c>
      <c r="K904" s="51" t="str">
        <f>IF(AND($G904,$I904&gt;0.0000001,$C$6=1,$I$5&gt;0),"…………..."," ")</f>
        <v xml:space="preserve"> </v>
      </c>
    </row>
    <row r="905" spans="1:13" x14ac:dyDescent="0.2">
      <c r="A905" s="71">
        <v>896</v>
      </c>
      <c r="B905" s="39" t="str">
        <f>IF($C$6=1,'3. Input Data'!B911," ")</f>
        <v xml:space="preserve"> </v>
      </c>
      <c r="C905" s="39" t="str">
        <f>IF($C$6=1,'3. Input Data'!C911," ")</f>
        <v xml:space="preserve"> </v>
      </c>
      <c r="D905" s="58" t="str">
        <f>IF($C$6=1,'3a. Skor Data'!D903," ")</f>
        <v xml:space="preserve"> </v>
      </c>
      <c r="E905" s="58" t="str">
        <f>IF($C$6=1,(0.702*'3a. Skor Data'!F903)+'3a. Skor Data'!H903," ")</f>
        <v xml:space="preserve"> </v>
      </c>
      <c r="F905" s="58" t="str">
        <f>IF($C$6=1,(0.471*'3a. Skor Data'!J903)+(0.681*'3a. Skor Data'!L903)+(1*'3a. Skor Data'!N903)+(0.278*'3a. Skor Data'!T903)," ")</f>
        <v xml:space="preserve"> </v>
      </c>
      <c r="G905" s="58" t="str">
        <f t="shared" si="41"/>
        <v xml:space="preserve"> </v>
      </c>
      <c r="H905" s="58" t="str">
        <f t="shared" si="42"/>
        <v xml:space="preserve"> </v>
      </c>
      <c r="I905" s="77" t="str">
        <f t="shared" si="43"/>
        <v xml:space="preserve"> </v>
      </c>
      <c r="L905" s="51" t="str">
        <f>IF(AND($G905&gt;0,$I905&gt;0.0000001,$C$6=1,$I$5&gt;0),$A905," ")</f>
        <v xml:space="preserve"> </v>
      </c>
      <c r="M905" s="51" t="str">
        <f>IF(AND($G905,$I905&gt;0.0000001,$C$6=1,$I$5&gt;0),"…………..."," ")</f>
        <v xml:space="preserve"> </v>
      </c>
    </row>
    <row r="906" spans="1:13" x14ac:dyDescent="0.2">
      <c r="A906" s="71">
        <v>897</v>
      </c>
      <c r="B906" s="39" t="str">
        <f>IF($C$6=1,'3. Input Data'!B912," ")</f>
        <v xml:space="preserve"> </v>
      </c>
      <c r="C906" s="39" t="str">
        <f>IF($C$6=1,'3. Input Data'!C912," ")</f>
        <v xml:space="preserve"> </v>
      </c>
      <c r="D906" s="58" t="str">
        <f>IF($C$6=1,'3a. Skor Data'!D904," ")</f>
        <v xml:space="preserve"> </v>
      </c>
      <c r="E906" s="58" t="str">
        <f>IF($C$6=1,(0.702*'3a. Skor Data'!F904)+'3a. Skor Data'!H904," ")</f>
        <v xml:space="preserve"> </v>
      </c>
      <c r="F906" s="58" t="str">
        <f>IF($C$6=1,(0.471*'3a. Skor Data'!J904)+(0.681*'3a. Skor Data'!L904)+(1*'3a. Skor Data'!N904)+(0.278*'3a. Skor Data'!T904)," ")</f>
        <v xml:space="preserve"> </v>
      </c>
      <c r="G906" s="58" t="str">
        <f t="shared" si="41"/>
        <v xml:space="preserve"> </v>
      </c>
      <c r="H906" s="58" t="str">
        <f t="shared" si="42"/>
        <v xml:space="preserve"> </v>
      </c>
      <c r="I906" s="77" t="str">
        <f t="shared" si="43"/>
        <v xml:space="preserve"> </v>
      </c>
      <c r="J906" s="51" t="str">
        <f>IF(AND($G906&gt;0,$I906&gt;0.0000001,$C$6=1,$I$5&gt;0),$A906," ")</f>
        <v xml:space="preserve"> </v>
      </c>
      <c r="K906" s="51" t="str">
        <f>IF(AND($G906,$I906&gt;0.0000001,$C$6=1,$I$5&gt;0),"…………..."," ")</f>
        <v xml:space="preserve"> </v>
      </c>
    </row>
    <row r="907" spans="1:13" x14ac:dyDescent="0.2">
      <c r="A907" s="71">
        <v>898</v>
      </c>
      <c r="B907" s="39" t="str">
        <f>IF($C$6=1,'3. Input Data'!B913," ")</f>
        <v xml:space="preserve"> </v>
      </c>
      <c r="C907" s="39" t="str">
        <f>IF($C$6=1,'3. Input Data'!C913," ")</f>
        <v xml:space="preserve"> </v>
      </c>
      <c r="D907" s="58" t="str">
        <f>IF($C$6=1,'3a. Skor Data'!D905," ")</f>
        <v xml:space="preserve"> </v>
      </c>
      <c r="E907" s="58" t="str">
        <f>IF($C$6=1,(0.702*'3a. Skor Data'!F905)+'3a. Skor Data'!H905," ")</f>
        <v xml:space="preserve"> </v>
      </c>
      <c r="F907" s="58" t="str">
        <f>IF($C$6=1,(0.471*'3a. Skor Data'!J905)+(0.681*'3a. Skor Data'!L905)+(1*'3a. Skor Data'!N905)+(0.278*'3a. Skor Data'!T905)," ")</f>
        <v xml:space="preserve"> </v>
      </c>
      <c r="G907" s="58" t="str">
        <f t="shared" ref="G907:G970" si="44">IF($C$6=1,(0.252*D907)+(0.226*E907)+(0.218*F907)," ")</f>
        <v xml:space="preserve"> </v>
      </c>
      <c r="H907" s="58" t="str">
        <f t="shared" ref="H907:H970" si="45">IF(AND($C$6=1,$G907&gt;0,$I907&gt;=0.0000001,$I$5&gt;0),"Rp."," ")</f>
        <v xml:space="preserve"> </v>
      </c>
      <c r="I907" s="77" t="str">
        <f t="shared" si="43"/>
        <v xml:space="preserve"> </v>
      </c>
      <c r="L907" s="51" t="str">
        <f>IF(AND($G907&gt;0,$I907&gt;0.0000001,$C$6=1,$I$5&gt;0),$A907," ")</f>
        <v xml:space="preserve"> </v>
      </c>
      <c r="M907" s="51" t="str">
        <f>IF(AND($G907,$I907&gt;0.0000001,$C$6=1,$I$5&gt;0),"…………..."," ")</f>
        <v xml:space="preserve"> </v>
      </c>
    </row>
    <row r="908" spans="1:13" x14ac:dyDescent="0.2">
      <c r="A908" s="71">
        <v>899</v>
      </c>
      <c r="B908" s="39" t="str">
        <f>IF($C$6=1,'3. Input Data'!B914," ")</f>
        <v xml:space="preserve"> </v>
      </c>
      <c r="C908" s="39" t="str">
        <f>IF($C$6=1,'3. Input Data'!C914," ")</f>
        <v xml:space="preserve"> </v>
      </c>
      <c r="D908" s="58" t="str">
        <f>IF($C$6=1,'3a. Skor Data'!D906," ")</f>
        <v xml:space="preserve"> </v>
      </c>
      <c r="E908" s="58" t="str">
        <f>IF($C$6=1,(0.702*'3a. Skor Data'!F906)+'3a. Skor Data'!H906," ")</f>
        <v xml:space="preserve"> </v>
      </c>
      <c r="F908" s="58" t="str">
        <f>IF($C$6=1,(0.471*'3a. Skor Data'!J906)+(0.681*'3a. Skor Data'!L906)+(1*'3a. Skor Data'!N906)+(0.278*'3a. Skor Data'!T906)," ")</f>
        <v xml:space="preserve"> </v>
      </c>
      <c r="G908" s="58" t="str">
        <f t="shared" si="44"/>
        <v xml:space="preserve"> </v>
      </c>
      <c r="H908" s="58" t="str">
        <f t="shared" si="45"/>
        <v xml:space="preserve"> </v>
      </c>
      <c r="I908" s="77" t="str">
        <f t="shared" si="43"/>
        <v xml:space="preserve"> </v>
      </c>
      <c r="J908" s="51" t="str">
        <f>IF(AND($G908&gt;0,$I908&gt;0.0000001,$C$6=1,$I$5&gt;0),$A908," ")</f>
        <v xml:space="preserve"> </v>
      </c>
      <c r="K908" s="51" t="str">
        <f>IF(AND($G908,$I908&gt;0.0000001,$C$6=1,$I$5&gt;0),"…………..."," ")</f>
        <v xml:space="preserve"> </v>
      </c>
    </row>
    <row r="909" spans="1:13" x14ac:dyDescent="0.2">
      <c r="A909" s="71">
        <v>900</v>
      </c>
      <c r="B909" s="39" t="str">
        <f>IF($C$6=1,'3. Input Data'!B915," ")</f>
        <v xml:space="preserve"> </v>
      </c>
      <c r="C909" s="39" t="str">
        <f>IF($C$6=1,'3. Input Data'!C915," ")</f>
        <v xml:space="preserve"> </v>
      </c>
      <c r="D909" s="58" t="str">
        <f>IF($C$6=1,'3a. Skor Data'!D907," ")</f>
        <v xml:space="preserve"> </v>
      </c>
      <c r="E909" s="58" t="str">
        <f>IF($C$6=1,(0.702*'3a. Skor Data'!F907)+'3a. Skor Data'!H907," ")</f>
        <v xml:space="preserve"> </v>
      </c>
      <c r="F909" s="58" t="str">
        <f>IF($C$6=1,(0.471*'3a. Skor Data'!J907)+(0.681*'3a. Skor Data'!L907)+(1*'3a. Skor Data'!N907)+(0.278*'3a. Skor Data'!T907)," ")</f>
        <v xml:space="preserve"> </v>
      </c>
      <c r="G909" s="58" t="str">
        <f t="shared" si="44"/>
        <v xml:space="preserve"> </v>
      </c>
      <c r="H909" s="58" t="str">
        <f t="shared" si="45"/>
        <v xml:space="preserve"> </v>
      </c>
      <c r="I909" s="77" t="str">
        <f t="shared" si="43"/>
        <v xml:space="preserve"> </v>
      </c>
      <c r="L909" s="51" t="str">
        <f>IF(AND($G909&gt;0,$I909&gt;0.0000001,$C$6=1,$I$5&gt;0),$A909," ")</f>
        <v xml:space="preserve"> </v>
      </c>
      <c r="M909" s="51" t="str">
        <f>IF(AND($G909,$I909&gt;0.0000001,$C$6=1,$I$5&gt;0),"…………..."," ")</f>
        <v xml:space="preserve"> </v>
      </c>
    </row>
    <row r="910" spans="1:13" x14ac:dyDescent="0.2">
      <c r="A910" s="71">
        <v>901</v>
      </c>
      <c r="B910" s="39" t="str">
        <f>IF($C$6=1,'3. Input Data'!B916," ")</f>
        <v xml:space="preserve"> </v>
      </c>
      <c r="C910" s="39" t="str">
        <f>IF($C$6=1,'3. Input Data'!C916," ")</f>
        <v xml:space="preserve"> </v>
      </c>
      <c r="D910" s="58" t="str">
        <f>IF($C$6=1,'3a. Skor Data'!D908," ")</f>
        <v xml:space="preserve"> </v>
      </c>
      <c r="E910" s="58" t="str">
        <f>IF($C$6=1,(0.702*'3a. Skor Data'!F908)+'3a. Skor Data'!H908," ")</f>
        <v xml:space="preserve"> </v>
      </c>
      <c r="F910" s="58" t="str">
        <f>IF($C$6=1,(0.471*'3a. Skor Data'!J908)+(0.681*'3a. Skor Data'!L908)+(1*'3a. Skor Data'!N908)+(0.278*'3a. Skor Data'!T908)," ")</f>
        <v xml:space="preserve"> </v>
      </c>
      <c r="G910" s="58" t="str">
        <f t="shared" si="44"/>
        <v xml:space="preserve"> </v>
      </c>
      <c r="H910" s="58" t="str">
        <f t="shared" si="45"/>
        <v xml:space="preserve"> </v>
      </c>
      <c r="I910" s="77" t="str">
        <f t="shared" si="43"/>
        <v xml:space="preserve"> </v>
      </c>
      <c r="J910" s="51" t="str">
        <f>IF(AND($G910&gt;0,$I910&gt;0.0000001,$C$6=1,$I$5&gt;0),$A910," ")</f>
        <v xml:space="preserve"> </v>
      </c>
      <c r="K910" s="51" t="str">
        <f>IF(AND($G910,$I910&gt;0.0000001,$C$6=1,$I$5&gt;0),"…………..."," ")</f>
        <v xml:space="preserve"> </v>
      </c>
    </row>
    <row r="911" spans="1:13" x14ac:dyDescent="0.2">
      <c r="A911" s="71">
        <v>902</v>
      </c>
      <c r="B911" s="39" t="str">
        <f>IF($C$6=1,'3. Input Data'!B917," ")</f>
        <v xml:space="preserve"> </v>
      </c>
      <c r="C911" s="39" t="str">
        <f>IF($C$6=1,'3. Input Data'!C917," ")</f>
        <v xml:space="preserve"> </v>
      </c>
      <c r="D911" s="58" t="str">
        <f>IF($C$6=1,'3a. Skor Data'!D909," ")</f>
        <v xml:space="preserve"> </v>
      </c>
      <c r="E911" s="58" t="str">
        <f>IF($C$6=1,(0.702*'3a. Skor Data'!F909)+'3a. Skor Data'!H909," ")</f>
        <v xml:space="preserve"> </v>
      </c>
      <c r="F911" s="58" t="str">
        <f>IF($C$6=1,(0.471*'3a. Skor Data'!J909)+(0.681*'3a. Skor Data'!L909)+(1*'3a. Skor Data'!N909)+(0.278*'3a. Skor Data'!T909)," ")</f>
        <v xml:space="preserve"> </v>
      </c>
      <c r="G911" s="58" t="str">
        <f t="shared" si="44"/>
        <v xml:space="preserve"> </v>
      </c>
      <c r="H911" s="58" t="str">
        <f t="shared" si="45"/>
        <v xml:space="preserve"> </v>
      </c>
      <c r="I911" s="77" t="str">
        <f t="shared" si="43"/>
        <v xml:space="preserve"> </v>
      </c>
      <c r="L911" s="51" t="str">
        <f>IF(AND($G911&gt;0,$I911&gt;0.0000001,$C$6=1,$I$5&gt;0),$A911," ")</f>
        <v xml:space="preserve"> </v>
      </c>
      <c r="M911" s="51" t="str">
        <f>IF(AND($G911,$I911&gt;0.0000001,$C$6=1,$I$5&gt;0),"…………..."," ")</f>
        <v xml:space="preserve"> </v>
      </c>
    </row>
    <row r="912" spans="1:13" x14ac:dyDescent="0.2">
      <c r="A912" s="71">
        <v>903</v>
      </c>
      <c r="B912" s="39" t="str">
        <f>IF($C$6=1,'3. Input Data'!B918," ")</f>
        <v xml:space="preserve"> </v>
      </c>
      <c r="C912" s="39" t="str">
        <f>IF($C$6=1,'3. Input Data'!C918," ")</f>
        <v xml:space="preserve"> </v>
      </c>
      <c r="D912" s="58" t="str">
        <f>IF($C$6=1,'3a. Skor Data'!D910," ")</f>
        <v xml:space="preserve"> </v>
      </c>
      <c r="E912" s="58" t="str">
        <f>IF($C$6=1,(0.702*'3a. Skor Data'!F910)+'3a. Skor Data'!H910," ")</f>
        <v xml:space="preserve"> </v>
      </c>
      <c r="F912" s="58" t="str">
        <f>IF($C$6=1,(0.471*'3a. Skor Data'!J910)+(0.681*'3a. Skor Data'!L910)+(1*'3a. Skor Data'!N910)+(0.278*'3a. Skor Data'!T910)," ")</f>
        <v xml:space="preserve"> </v>
      </c>
      <c r="G912" s="58" t="str">
        <f t="shared" si="44"/>
        <v xml:space="preserve"> </v>
      </c>
      <c r="H912" s="58" t="str">
        <f t="shared" si="45"/>
        <v xml:space="preserve"> </v>
      </c>
      <c r="I912" s="77" t="str">
        <f t="shared" si="43"/>
        <v xml:space="preserve"> </v>
      </c>
      <c r="J912" s="51" t="str">
        <f>IF(AND($G912&gt;0,$I912&gt;0.0000001,$C$6=1,$I$5&gt;0),$A912," ")</f>
        <v xml:space="preserve"> </v>
      </c>
      <c r="K912" s="51" t="str">
        <f>IF(AND($G912,$I912&gt;0.0000001,$C$6=1,$I$5&gt;0),"…………..."," ")</f>
        <v xml:space="preserve"> </v>
      </c>
    </row>
    <row r="913" spans="1:13" x14ac:dyDescent="0.2">
      <c r="A913" s="71">
        <v>904</v>
      </c>
      <c r="B913" s="39" t="str">
        <f>IF($C$6=1,'3. Input Data'!B919," ")</f>
        <v xml:space="preserve"> </v>
      </c>
      <c r="C913" s="39" t="str">
        <f>IF($C$6=1,'3. Input Data'!C919," ")</f>
        <v xml:space="preserve"> </v>
      </c>
      <c r="D913" s="58" t="str">
        <f>IF($C$6=1,'3a. Skor Data'!D911," ")</f>
        <v xml:space="preserve"> </v>
      </c>
      <c r="E913" s="58" t="str">
        <f>IF($C$6=1,(0.702*'3a. Skor Data'!F911)+'3a. Skor Data'!H911," ")</f>
        <v xml:space="preserve"> </v>
      </c>
      <c r="F913" s="58" t="str">
        <f>IF($C$6=1,(0.471*'3a. Skor Data'!J911)+(0.681*'3a. Skor Data'!L911)+(1*'3a. Skor Data'!N911)+(0.278*'3a. Skor Data'!T911)," ")</f>
        <v xml:space="preserve"> </v>
      </c>
      <c r="G913" s="58" t="str">
        <f t="shared" si="44"/>
        <v xml:space="preserve"> </v>
      </c>
      <c r="H913" s="58" t="str">
        <f t="shared" si="45"/>
        <v xml:space="preserve"> </v>
      </c>
      <c r="I913" s="77" t="str">
        <f t="shared" si="43"/>
        <v xml:space="preserve"> </v>
      </c>
      <c r="L913" s="51" t="str">
        <f>IF(AND($G913&gt;0,$I913&gt;0.0000001,$C$6=1,$I$5&gt;0),$A913," ")</f>
        <v xml:space="preserve"> </v>
      </c>
      <c r="M913" s="51" t="str">
        <f>IF(AND($G913,$I913&gt;0.0000001,$C$6=1,$I$5&gt;0),"…………..."," ")</f>
        <v xml:space="preserve"> </v>
      </c>
    </row>
    <row r="914" spans="1:13" x14ac:dyDescent="0.2">
      <c r="A914" s="71">
        <v>905</v>
      </c>
      <c r="B914" s="39" t="str">
        <f>IF($C$6=1,'3. Input Data'!B920," ")</f>
        <v xml:space="preserve"> </v>
      </c>
      <c r="C914" s="39" t="str">
        <f>IF($C$6=1,'3. Input Data'!C920," ")</f>
        <v xml:space="preserve"> </v>
      </c>
      <c r="D914" s="58" t="str">
        <f>IF($C$6=1,'3a. Skor Data'!D912," ")</f>
        <v xml:space="preserve"> </v>
      </c>
      <c r="E914" s="58" t="str">
        <f>IF($C$6=1,(0.702*'3a. Skor Data'!F912)+'3a. Skor Data'!H912," ")</f>
        <v xml:space="preserve"> </v>
      </c>
      <c r="F914" s="58" t="str">
        <f>IF($C$6=1,(0.471*'3a. Skor Data'!J912)+(0.681*'3a. Skor Data'!L912)+(1*'3a. Skor Data'!N912)+(0.278*'3a. Skor Data'!T912)," ")</f>
        <v xml:space="preserve"> </v>
      </c>
      <c r="G914" s="58" t="str">
        <f t="shared" si="44"/>
        <v xml:space="preserve"> </v>
      </c>
      <c r="H914" s="58" t="str">
        <f t="shared" si="45"/>
        <v xml:space="preserve"> </v>
      </c>
      <c r="I914" s="77" t="str">
        <f t="shared" si="43"/>
        <v xml:space="preserve"> </v>
      </c>
      <c r="J914" s="51" t="str">
        <f>IF(AND($G914&gt;0,$I914&gt;0.0000001,$C$6=1,$I$5&gt;0),$A914," ")</f>
        <v xml:space="preserve"> </v>
      </c>
      <c r="K914" s="51" t="str">
        <f>IF(AND($G914,$I914&gt;0.0000001,$C$6=1,$I$5&gt;0),"…………..."," ")</f>
        <v xml:space="preserve"> </v>
      </c>
    </row>
    <row r="915" spans="1:13" x14ac:dyDescent="0.2">
      <c r="A915" s="71">
        <v>906</v>
      </c>
      <c r="B915" s="39" t="str">
        <f>IF($C$6=1,'3. Input Data'!B921," ")</f>
        <v xml:space="preserve"> </v>
      </c>
      <c r="C915" s="39" t="str">
        <f>IF($C$6=1,'3. Input Data'!C921," ")</f>
        <v xml:space="preserve"> </v>
      </c>
      <c r="D915" s="58" t="str">
        <f>IF($C$6=1,'3a. Skor Data'!D913," ")</f>
        <v xml:space="preserve"> </v>
      </c>
      <c r="E915" s="58" t="str">
        <f>IF($C$6=1,(0.702*'3a. Skor Data'!F913)+'3a. Skor Data'!H913," ")</f>
        <v xml:space="preserve"> </v>
      </c>
      <c r="F915" s="58" t="str">
        <f>IF($C$6=1,(0.471*'3a. Skor Data'!J913)+(0.681*'3a. Skor Data'!L913)+(1*'3a. Skor Data'!N913)+(0.278*'3a. Skor Data'!T913)," ")</f>
        <v xml:space="preserve"> </v>
      </c>
      <c r="G915" s="58" t="str">
        <f t="shared" si="44"/>
        <v xml:space="preserve"> </v>
      </c>
      <c r="H915" s="58" t="str">
        <f t="shared" si="45"/>
        <v xml:space="preserve"> </v>
      </c>
      <c r="I915" s="77" t="str">
        <f t="shared" si="43"/>
        <v xml:space="preserve"> </v>
      </c>
      <c r="L915" s="51" t="str">
        <f>IF(AND($G915&gt;0,$I915&gt;0.0000001,$C$6=1,$I$5&gt;0),$A915," ")</f>
        <v xml:space="preserve"> </v>
      </c>
      <c r="M915" s="51" t="str">
        <f>IF(AND($G915,$I915&gt;0.0000001,$C$6=1,$I$5&gt;0),"…………..."," ")</f>
        <v xml:space="preserve"> </v>
      </c>
    </row>
    <row r="916" spans="1:13" x14ac:dyDescent="0.2">
      <c r="A916" s="71">
        <v>907</v>
      </c>
      <c r="B916" s="39" t="str">
        <f>IF($C$6=1,'3. Input Data'!B922," ")</f>
        <v xml:space="preserve"> </v>
      </c>
      <c r="C916" s="39" t="str">
        <f>IF($C$6=1,'3. Input Data'!C922," ")</f>
        <v xml:space="preserve"> </v>
      </c>
      <c r="D916" s="58" t="str">
        <f>IF($C$6=1,'3a. Skor Data'!D914," ")</f>
        <v xml:space="preserve"> </v>
      </c>
      <c r="E916" s="58" t="str">
        <f>IF($C$6=1,(0.702*'3a. Skor Data'!F914)+'3a. Skor Data'!H914," ")</f>
        <v xml:space="preserve"> </v>
      </c>
      <c r="F916" s="58" t="str">
        <f>IF($C$6=1,(0.471*'3a. Skor Data'!J914)+(0.681*'3a. Skor Data'!L914)+(1*'3a. Skor Data'!N914)+(0.278*'3a. Skor Data'!T914)," ")</f>
        <v xml:space="preserve"> </v>
      </c>
      <c r="G916" s="58" t="str">
        <f t="shared" si="44"/>
        <v xml:space="preserve"> </v>
      </c>
      <c r="H916" s="58" t="str">
        <f t="shared" si="45"/>
        <v xml:space="preserve"> </v>
      </c>
      <c r="I916" s="77" t="str">
        <f t="shared" si="43"/>
        <v xml:space="preserve"> </v>
      </c>
      <c r="J916" s="51" t="str">
        <f>IF(AND($G916&gt;0,$I916&gt;0.0000001,$C$6=1,$I$5&gt;0),$A916," ")</f>
        <v xml:space="preserve"> </v>
      </c>
      <c r="K916" s="51" t="str">
        <f>IF(AND($G916,$I916&gt;0.0000001,$C$6=1,$I$5&gt;0),"…………..."," ")</f>
        <v xml:space="preserve"> </v>
      </c>
    </row>
    <row r="917" spans="1:13" x14ac:dyDescent="0.2">
      <c r="A917" s="71">
        <v>908</v>
      </c>
      <c r="B917" s="39" t="str">
        <f>IF($C$6=1,'3. Input Data'!B923," ")</f>
        <v xml:space="preserve"> </v>
      </c>
      <c r="C917" s="39" t="str">
        <f>IF($C$6=1,'3. Input Data'!C923," ")</f>
        <v xml:space="preserve"> </v>
      </c>
      <c r="D917" s="58" t="str">
        <f>IF($C$6=1,'3a. Skor Data'!D915," ")</f>
        <v xml:space="preserve"> </v>
      </c>
      <c r="E917" s="58" t="str">
        <f>IF($C$6=1,(0.702*'3a. Skor Data'!F915)+'3a. Skor Data'!H915," ")</f>
        <v xml:space="preserve"> </v>
      </c>
      <c r="F917" s="58" t="str">
        <f>IF($C$6=1,(0.471*'3a. Skor Data'!J915)+(0.681*'3a. Skor Data'!L915)+(1*'3a. Skor Data'!N915)+(0.278*'3a. Skor Data'!T915)," ")</f>
        <v xml:space="preserve"> </v>
      </c>
      <c r="G917" s="58" t="str">
        <f t="shared" si="44"/>
        <v xml:space="preserve"> </v>
      </c>
      <c r="H917" s="58" t="str">
        <f t="shared" si="45"/>
        <v xml:space="preserve"> </v>
      </c>
      <c r="I917" s="77" t="str">
        <f t="shared" ref="I917:I980" si="46">IF(AND($C$6=1,$I$5&gt;0.0001),(G917/$G$3)*$I$5," ")</f>
        <v xml:space="preserve"> </v>
      </c>
      <c r="L917" s="51" t="str">
        <f>IF(AND($G917&gt;0,$I917&gt;0.0000001,$C$6=1,$I$5&gt;0),$A917," ")</f>
        <v xml:space="preserve"> </v>
      </c>
      <c r="M917" s="51" t="str">
        <f>IF(AND($G917,$I917&gt;0.0000001,$C$6=1,$I$5&gt;0),"…………..."," ")</f>
        <v xml:space="preserve"> </v>
      </c>
    </row>
    <row r="918" spans="1:13" x14ac:dyDescent="0.2">
      <c r="A918" s="71">
        <v>909</v>
      </c>
      <c r="B918" s="39" t="str">
        <f>IF($C$6=1,'3. Input Data'!B924," ")</f>
        <v xml:space="preserve"> </v>
      </c>
      <c r="C918" s="39" t="str">
        <f>IF($C$6=1,'3. Input Data'!C924," ")</f>
        <v xml:space="preserve"> </v>
      </c>
      <c r="D918" s="58" t="str">
        <f>IF($C$6=1,'3a. Skor Data'!D916," ")</f>
        <v xml:space="preserve"> </v>
      </c>
      <c r="E918" s="58" t="str">
        <f>IF($C$6=1,(0.702*'3a. Skor Data'!F916)+'3a. Skor Data'!H916," ")</f>
        <v xml:space="preserve"> </v>
      </c>
      <c r="F918" s="58" t="str">
        <f>IF($C$6=1,(0.471*'3a. Skor Data'!J916)+(0.681*'3a. Skor Data'!L916)+(1*'3a. Skor Data'!N916)+(0.278*'3a. Skor Data'!T916)," ")</f>
        <v xml:space="preserve"> </v>
      </c>
      <c r="G918" s="58" t="str">
        <f t="shared" si="44"/>
        <v xml:space="preserve"> </v>
      </c>
      <c r="H918" s="58" t="str">
        <f t="shared" si="45"/>
        <v xml:space="preserve"> </v>
      </c>
      <c r="I918" s="77" t="str">
        <f t="shared" si="46"/>
        <v xml:space="preserve"> </v>
      </c>
      <c r="J918" s="51" t="str">
        <f>IF(AND($G918&gt;0,$I918&gt;0.0000001,$C$6=1,$I$5&gt;0),$A918," ")</f>
        <v xml:space="preserve"> </v>
      </c>
      <c r="K918" s="51" t="str">
        <f>IF(AND($G918,$I918&gt;0.0000001,$C$6=1,$I$5&gt;0),"…………..."," ")</f>
        <v xml:space="preserve"> </v>
      </c>
    </row>
    <row r="919" spans="1:13" x14ac:dyDescent="0.2">
      <c r="A919" s="71">
        <v>910</v>
      </c>
      <c r="B919" s="39" t="str">
        <f>IF($C$6=1,'3. Input Data'!B925," ")</f>
        <v xml:space="preserve"> </v>
      </c>
      <c r="C919" s="39" t="str">
        <f>IF($C$6=1,'3. Input Data'!C925," ")</f>
        <v xml:space="preserve"> </v>
      </c>
      <c r="D919" s="58" t="str">
        <f>IF($C$6=1,'3a. Skor Data'!D917," ")</f>
        <v xml:space="preserve"> </v>
      </c>
      <c r="E919" s="58" t="str">
        <f>IF($C$6=1,(0.702*'3a. Skor Data'!F917)+'3a. Skor Data'!H917," ")</f>
        <v xml:space="preserve"> </v>
      </c>
      <c r="F919" s="58" t="str">
        <f>IF($C$6=1,(0.471*'3a. Skor Data'!J917)+(0.681*'3a. Skor Data'!L917)+(1*'3a. Skor Data'!N917)+(0.278*'3a. Skor Data'!T917)," ")</f>
        <v xml:space="preserve"> </v>
      </c>
      <c r="G919" s="58" t="str">
        <f t="shared" si="44"/>
        <v xml:space="preserve"> </v>
      </c>
      <c r="H919" s="58" t="str">
        <f t="shared" si="45"/>
        <v xml:space="preserve"> </v>
      </c>
      <c r="I919" s="77" t="str">
        <f t="shared" si="46"/>
        <v xml:space="preserve"> </v>
      </c>
      <c r="L919" s="51" t="str">
        <f>IF(AND($G919&gt;0,$I919&gt;0.0000001,$C$6=1,$I$5&gt;0),$A919," ")</f>
        <v xml:space="preserve"> </v>
      </c>
      <c r="M919" s="51" t="str">
        <f>IF(AND($G919,$I919&gt;0.0000001,$C$6=1,$I$5&gt;0),"…………..."," ")</f>
        <v xml:space="preserve"> </v>
      </c>
    </row>
    <row r="920" spans="1:13" x14ac:dyDescent="0.2">
      <c r="A920" s="71">
        <v>911</v>
      </c>
      <c r="B920" s="39" t="str">
        <f>IF($C$6=1,'3. Input Data'!B926," ")</f>
        <v xml:space="preserve"> </v>
      </c>
      <c r="C920" s="39" t="str">
        <f>IF($C$6=1,'3. Input Data'!C926," ")</f>
        <v xml:space="preserve"> </v>
      </c>
      <c r="D920" s="58" t="str">
        <f>IF($C$6=1,'3a. Skor Data'!D918," ")</f>
        <v xml:space="preserve"> </v>
      </c>
      <c r="E920" s="58" t="str">
        <f>IF($C$6=1,(0.702*'3a. Skor Data'!F918)+'3a. Skor Data'!H918," ")</f>
        <v xml:space="preserve"> </v>
      </c>
      <c r="F920" s="58" t="str">
        <f>IF($C$6=1,(0.471*'3a. Skor Data'!J918)+(0.681*'3a. Skor Data'!L918)+(1*'3a. Skor Data'!N918)+(0.278*'3a. Skor Data'!T918)," ")</f>
        <v xml:space="preserve"> </v>
      </c>
      <c r="G920" s="58" t="str">
        <f t="shared" si="44"/>
        <v xml:space="preserve"> </v>
      </c>
      <c r="H920" s="58" t="str">
        <f t="shared" si="45"/>
        <v xml:space="preserve"> </v>
      </c>
      <c r="I920" s="77" t="str">
        <f t="shared" si="46"/>
        <v xml:space="preserve"> </v>
      </c>
      <c r="J920" s="51" t="str">
        <f>IF(AND($G920&gt;0,$I920&gt;0.0000001,$C$6=1,$I$5&gt;0),$A920," ")</f>
        <v xml:space="preserve"> </v>
      </c>
      <c r="K920" s="51" t="str">
        <f>IF(AND($G920,$I920&gt;0.0000001,$C$6=1,$I$5&gt;0),"…………..."," ")</f>
        <v xml:space="preserve"> </v>
      </c>
    </row>
    <row r="921" spans="1:13" x14ac:dyDescent="0.2">
      <c r="A921" s="71">
        <v>912</v>
      </c>
      <c r="B921" s="39" t="str">
        <f>IF($C$6=1,'3. Input Data'!B927," ")</f>
        <v xml:space="preserve"> </v>
      </c>
      <c r="C921" s="39" t="str">
        <f>IF($C$6=1,'3. Input Data'!C927," ")</f>
        <v xml:space="preserve"> </v>
      </c>
      <c r="D921" s="58" t="str">
        <f>IF($C$6=1,'3a. Skor Data'!D919," ")</f>
        <v xml:space="preserve"> </v>
      </c>
      <c r="E921" s="58" t="str">
        <f>IF($C$6=1,(0.702*'3a. Skor Data'!F919)+'3a. Skor Data'!H919," ")</f>
        <v xml:space="preserve"> </v>
      </c>
      <c r="F921" s="58" t="str">
        <f>IF($C$6=1,(0.471*'3a. Skor Data'!J919)+(0.681*'3a. Skor Data'!L919)+(1*'3a. Skor Data'!N919)+(0.278*'3a. Skor Data'!T919)," ")</f>
        <v xml:space="preserve"> </v>
      </c>
      <c r="G921" s="58" t="str">
        <f t="shared" si="44"/>
        <v xml:space="preserve"> </v>
      </c>
      <c r="H921" s="58" t="str">
        <f t="shared" si="45"/>
        <v xml:space="preserve"> </v>
      </c>
      <c r="I921" s="77" t="str">
        <f t="shared" si="46"/>
        <v xml:space="preserve"> </v>
      </c>
      <c r="L921" s="51" t="str">
        <f>IF(AND($G921&gt;0,$I921&gt;0.0000001,$C$6=1,$I$5&gt;0),$A921," ")</f>
        <v xml:space="preserve"> </v>
      </c>
      <c r="M921" s="51" t="str">
        <f>IF(AND($G921,$I921&gt;0.0000001,$C$6=1,$I$5&gt;0),"…………..."," ")</f>
        <v xml:space="preserve"> </v>
      </c>
    </row>
    <row r="922" spans="1:13" x14ac:dyDescent="0.2">
      <c r="A922" s="71">
        <v>913</v>
      </c>
      <c r="B922" s="39" t="str">
        <f>IF($C$6=1,'3. Input Data'!B928," ")</f>
        <v xml:space="preserve"> </v>
      </c>
      <c r="C922" s="39" t="str">
        <f>IF($C$6=1,'3. Input Data'!C928," ")</f>
        <v xml:space="preserve"> </v>
      </c>
      <c r="D922" s="58" t="str">
        <f>IF($C$6=1,'3a. Skor Data'!D920," ")</f>
        <v xml:space="preserve"> </v>
      </c>
      <c r="E922" s="58" t="str">
        <f>IF($C$6=1,(0.702*'3a. Skor Data'!F920)+'3a. Skor Data'!H920," ")</f>
        <v xml:space="preserve"> </v>
      </c>
      <c r="F922" s="58" t="str">
        <f>IF($C$6=1,(0.471*'3a. Skor Data'!J920)+(0.681*'3a. Skor Data'!L920)+(1*'3a. Skor Data'!N920)+(0.278*'3a. Skor Data'!T920)," ")</f>
        <v xml:space="preserve"> </v>
      </c>
      <c r="G922" s="58" t="str">
        <f t="shared" si="44"/>
        <v xml:space="preserve"> </v>
      </c>
      <c r="H922" s="58" t="str">
        <f t="shared" si="45"/>
        <v xml:space="preserve"> </v>
      </c>
      <c r="I922" s="77" t="str">
        <f t="shared" si="46"/>
        <v xml:space="preserve"> </v>
      </c>
      <c r="J922" s="51" t="str">
        <f>IF(AND($G922&gt;0,$I922&gt;0.0000001,$C$6=1,$I$5&gt;0),$A922," ")</f>
        <v xml:space="preserve"> </v>
      </c>
      <c r="K922" s="51" t="str">
        <f>IF(AND($G922,$I922&gt;0.0000001,$C$6=1,$I$5&gt;0),"…………..."," ")</f>
        <v xml:space="preserve"> </v>
      </c>
    </row>
    <row r="923" spans="1:13" x14ac:dyDescent="0.2">
      <c r="A923" s="71">
        <v>914</v>
      </c>
      <c r="B923" s="39" t="str">
        <f>IF($C$6=1,'3. Input Data'!B929," ")</f>
        <v xml:space="preserve"> </v>
      </c>
      <c r="C923" s="39" t="str">
        <f>IF($C$6=1,'3. Input Data'!C929," ")</f>
        <v xml:space="preserve"> </v>
      </c>
      <c r="D923" s="58" t="str">
        <f>IF($C$6=1,'3a. Skor Data'!D921," ")</f>
        <v xml:space="preserve"> </v>
      </c>
      <c r="E923" s="58" t="str">
        <f>IF($C$6=1,(0.702*'3a. Skor Data'!F921)+'3a. Skor Data'!H921," ")</f>
        <v xml:space="preserve"> </v>
      </c>
      <c r="F923" s="58" t="str">
        <f>IF($C$6=1,(0.471*'3a. Skor Data'!J921)+(0.681*'3a. Skor Data'!L921)+(1*'3a. Skor Data'!N921)+(0.278*'3a. Skor Data'!T921)," ")</f>
        <v xml:space="preserve"> </v>
      </c>
      <c r="G923" s="58" t="str">
        <f t="shared" si="44"/>
        <v xml:space="preserve"> </v>
      </c>
      <c r="H923" s="58" t="str">
        <f t="shared" si="45"/>
        <v xml:space="preserve"> </v>
      </c>
      <c r="I923" s="77" t="str">
        <f t="shared" si="46"/>
        <v xml:space="preserve"> </v>
      </c>
      <c r="L923" s="51" t="str">
        <f>IF(AND($G923&gt;0,$I923&gt;0.0000001,$C$6=1,$I$5&gt;0),$A923," ")</f>
        <v xml:space="preserve"> </v>
      </c>
      <c r="M923" s="51" t="str">
        <f>IF(AND($G923,$I923&gt;0.0000001,$C$6=1,$I$5&gt;0),"…………..."," ")</f>
        <v xml:space="preserve"> </v>
      </c>
    </row>
    <row r="924" spans="1:13" x14ac:dyDescent="0.2">
      <c r="A924" s="71">
        <v>915</v>
      </c>
      <c r="B924" s="39" t="str">
        <f>IF($C$6=1,'3. Input Data'!B930," ")</f>
        <v xml:space="preserve"> </v>
      </c>
      <c r="C924" s="39" t="str">
        <f>IF($C$6=1,'3. Input Data'!C930," ")</f>
        <v xml:space="preserve"> </v>
      </c>
      <c r="D924" s="58" t="str">
        <f>IF($C$6=1,'3a. Skor Data'!D922," ")</f>
        <v xml:space="preserve"> </v>
      </c>
      <c r="E924" s="58" t="str">
        <f>IF($C$6=1,(0.702*'3a. Skor Data'!F922)+'3a. Skor Data'!H922," ")</f>
        <v xml:space="preserve"> </v>
      </c>
      <c r="F924" s="58" t="str">
        <f>IF($C$6=1,(0.471*'3a. Skor Data'!J922)+(0.681*'3a. Skor Data'!L922)+(1*'3a. Skor Data'!N922)+(0.278*'3a. Skor Data'!T922)," ")</f>
        <v xml:space="preserve"> </v>
      </c>
      <c r="G924" s="58" t="str">
        <f t="shared" si="44"/>
        <v xml:space="preserve"> </v>
      </c>
      <c r="H924" s="58" t="str">
        <f t="shared" si="45"/>
        <v xml:space="preserve"> </v>
      </c>
      <c r="I924" s="77" t="str">
        <f t="shared" si="46"/>
        <v xml:space="preserve"> </v>
      </c>
      <c r="J924" s="51" t="str">
        <f>IF(AND($G924&gt;0,$I924&gt;0.0000001,$C$6=1,$I$5&gt;0),$A924," ")</f>
        <v xml:space="preserve"> </v>
      </c>
      <c r="K924" s="51" t="str">
        <f>IF(AND($G924,$I924&gt;0.0000001,$C$6=1,$I$5&gt;0),"…………..."," ")</f>
        <v xml:space="preserve"> </v>
      </c>
    </row>
    <row r="925" spans="1:13" x14ac:dyDescent="0.2">
      <c r="A925" s="71">
        <v>916</v>
      </c>
      <c r="B925" s="39" t="str">
        <f>IF($C$6=1,'3. Input Data'!B931," ")</f>
        <v xml:space="preserve"> </v>
      </c>
      <c r="C925" s="39" t="str">
        <f>IF($C$6=1,'3. Input Data'!C931," ")</f>
        <v xml:space="preserve"> </v>
      </c>
      <c r="D925" s="58" t="str">
        <f>IF($C$6=1,'3a. Skor Data'!D923," ")</f>
        <v xml:space="preserve"> </v>
      </c>
      <c r="E925" s="58" t="str">
        <f>IF($C$6=1,(0.702*'3a. Skor Data'!F923)+'3a. Skor Data'!H923," ")</f>
        <v xml:space="preserve"> </v>
      </c>
      <c r="F925" s="58" t="str">
        <f>IF($C$6=1,(0.471*'3a. Skor Data'!J923)+(0.681*'3a. Skor Data'!L923)+(1*'3a. Skor Data'!N923)+(0.278*'3a. Skor Data'!T923)," ")</f>
        <v xml:space="preserve"> </v>
      </c>
      <c r="G925" s="58" t="str">
        <f t="shared" si="44"/>
        <v xml:space="preserve"> </v>
      </c>
      <c r="H925" s="58" t="str">
        <f t="shared" si="45"/>
        <v xml:space="preserve"> </v>
      </c>
      <c r="I925" s="77" t="str">
        <f t="shared" si="46"/>
        <v xml:space="preserve"> </v>
      </c>
      <c r="L925" s="51" t="str">
        <f>IF(AND($G925&gt;0,$I925&gt;0.0000001,$C$6=1,$I$5&gt;0),$A925," ")</f>
        <v xml:space="preserve"> </v>
      </c>
      <c r="M925" s="51" t="str">
        <f>IF(AND($G925,$I925&gt;0.0000001,$C$6=1,$I$5&gt;0),"…………..."," ")</f>
        <v xml:space="preserve"> </v>
      </c>
    </row>
    <row r="926" spans="1:13" x14ac:dyDescent="0.2">
      <c r="A926" s="71">
        <v>917</v>
      </c>
      <c r="B926" s="39" t="str">
        <f>IF($C$6=1,'3. Input Data'!B932," ")</f>
        <v xml:space="preserve"> </v>
      </c>
      <c r="C926" s="39" t="str">
        <f>IF($C$6=1,'3. Input Data'!C932," ")</f>
        <v xml:space="preserve"> </v>
      </c>
      <c r="D926" s="58" t="str">
        <f>IF($C$6=1,'3a. Skor Data'!D924," ")</f>
        <v xml:space="preserve"> </v>
      </c>
      <c r="E926" s="58" t="str">
        <f>IF($C$6=1,(0.702*'3a. Skor Data'!F924)+'3a. Skor Data'!H924," ")</f>
        <v xml:space="preserve"> </v>
      </c>
      <c r="F926" s="58" t="str">
        <f>IF($C$6=1,(0.471*'3a. Skor Data'!J924)+(0.681*'3a. Skor Data'!L924)+(1*'3a. Skor Data'!N924)+(0.278*'3a. Skor Data'!T924)," ")</f>
        <v xml:space="preserve"> </v>
      </c>
      <c r="G926" s="58" t="str">
        <f t="shared" si="44"/>
        <v xml:space="preserve"> </v>
      </c>
      <c r="H926" s="58" t="str">
        <f t="shared" si="45"/>
        <v xml:space="preserve"> </v>
      </c>
      <c r="I926" s="77" t="str">
        <f t="shared" si="46"/>
        <v xml:space="preserve"> </v>
      </c>
      <c r="J926" s="51" t="str">
        <f>IF(AND($G926&gt;0,$I926&gt;0.0000001,$C$6=1,$I$5&gt;0),$A926," ")</f>
        <v xml:space="preserve"> </v>
      </c>
      <c r="K926" s="51" t="str">
        <f>IF(AND($G926,$I926&gt;0.0000001,$C$6=1,$I$5&gt;0),"…………..."," ")</f>
        <v xml:space="preserve"> </v>
      </c>
    </row>
    <row r="927" spans="1:13" x14ac:dyDescent="0.2">
      <c r="A927" s="71">
        <v>918</v>
      </c>
      <c r="B927" s="39" t="str">
        <f>IF($C$6=1,'3. Input Data'!B933," ")</f>
        <v xml:space="preserve"> </v>
      </c>
      <c r="C927" s="39" t="str">
        <f>IF($C$6=1,'3. Input Data'!C933," ")</f>
        <v xml:space="preserve"> </v>
      </c>
      <c r="D927" s="58" t="str">
        <f>IF($C$6=1,'3a. Skor Data'!D925," ")</f>
        <v xml:space="preserve"> </v>
      </c>
      <c r="E927" s="58" t="str">
        <f>IF($C$6=1,(0.702*'3a. Skor Data'!F925)+'3a. Skor Data'!H925," ")</f>
        <v xml:space="preserve"> </v>
      </c>
      <c r="F927" s="58" t="str">
        <f>IF($C$6=1,(0.471*'3a. Skor Data'!J925)+(0.681*'3a. Skor Data'!L925)+(1*'3a. Skor Data'!N925)+(0.278*'3a. Skor Data'!T925)," ")</f>
        <v xml:space="preserve"> </v>
      </c>
      <c r="G927" s="58" t="str">
        <f t="shared" si="44"/>
        <v xml:space="preserve"> </v>
      </c>
      <c r="H927" s="58" t="str">
        <f t="shared" si="45"/>
        <v xml:space="preserve"> </v>
      </c>
      <c r="I927" s="77" t="str">
        <f t="shared" si="46"/>
        <v xml:space="preserve"> </v>
      </c>
      <c r="L927" s="51" t="str">
        <f>IF(AND($G927&gt;0,$I927&gt;0.0000001,$C$6=1,$I$5&gt;0),$A927," ")</f>
        <v xml:space="preserve"> </v>
      </c>
      <c r="M927" s="51" t="str">
        <f>IF(AND($G927,$I927&gt;0.0000001,$C$6=1,$I$5&gt;0),"…………..."," ")</f>
        <v xml:space="preserve"> </v>
      </c>
    </row>
    <row r="928" spans="1:13" x14ac:dyDescent="0.2">
      <c r="A928" s="71">
        <v>919</v>
      </c>
      <c r="B928" s="39" t="str">
        <f>IF($C$6=1,'3. Input Data'!B934," ")</f>
        <v xml:space="preserve"> </v>
      </c>
      <c r="C928" s="39" t="str">
        <f>IF($C$6=1,'3. Input Data'!C934," ")</f>
        <v xml:space="preserve"> </v>
      </c>
      <c r="D928" s="58" t="str">
        <f>IF($C$6=1,'3a. Skor Data'!D926," ")</f>
        <v xml:space="preserve"> </v>
      </c>
      <c r="E928" s="58" t="str">
        <f>IF($C$6=1,(0.702*'3a. Skor Data'!F926)+'3a. Skor Data'!H926," ")</f>
        <v xml:space="preserve"> </v>
      </c>
      <c r="F928" s="58" t="str">
        <f>IF($C$6=1,(0.471*'3a. Skor Data'!J926)+(0.681*'3a. Skor Data'!L926)+(1*'3a. Skor Data'!N926)+(0.278*'3a. Skor Data'!T926)," ")</f>
        <v xml:space="preserve"> </v>
      </c>
      <c r="G928" s="58" t="str">
        <f t="shared" si="44"/>
        <v xml:space="preserve"> </v>
      </c>
      <c r="H928" s="58" t="str">
        <f t="shared" si="45"/>
        <v xml:space="preserve"> </v>
      </c>
      <c r="I928" s="77" t="str">
        <f t="shared" si="46"/>
        <v xml:space="preserve"> </v>
      </c>
      <c r="J928" s="51" t="str">
        <f>IF(AND($G928&gt;0,$I928&gt;0.0000001,$C$6=1,$I$5&gt;0),$A928," ")</f>
        <v xml:space="preserve"> </v>
      </c>
      <c r="K928" s="51" t="str">
        <f>IF(AND($G928,$I928&gt;0.0000001,$C$6=1,$I$5&gt;0),"…………..."," ")</f>
        <v xml:space="preserve"> </v>
      </c>
    </row>
    <row r="929" spans="1:13" x14ac:dyDescent="0.2">
      <c r="A929" s="71">
        <v>920</v>
      </c>
      <c r="B929" s="39" t="str">
        <f>IF($C$6=1,'3. Input Data'!B935," ")</f>
        <v xml:space="preserve"> </v>
      </c>
      <c r="C929" s="39" t="str">
        <f>IF($C$6=1,'3. Input Data'!C935," ")</f>
        <v xml:space="preserve"> </v>
      </c>
      <c r="D929" s="58" t="str">
        <f>IF($C$6=1,'3a. Skor Data'!D927," ")</f>
        <v xml:space="preserve"> </v>
      </c>
      <c r="E929" s="58" t="str">
        <f>IF($C$6=1,(0.702*'3a. Skor Data'!F927)+'3a. Skor Data'!H927," ")</f>
        <v xml:space="preserve"> </v>
      </c>
      <c r="F929" s="58" t="str">
        <f>IF($C$6=1,(0.471*'3a. Skor Data'!J927)+(0.681*'3a. Skor Data'!L927)+(1*'3a. Skor Data'!N927)+(0.278*'3a. Skor Data'!T927)," ")</f>
        <v xml:space="preserve"> </v>
      </c>
      <c r="G929" s="58" t="str">
        <f t="shared" si="44"/>
        <v xml:space="preserve"> </v>
      </c>
      <c r="H929" s="58" t="str">
        <f t="shared" si="45"/>
        <v xml:space="preserve"> </v>
      </c>
      <c r="I929" s="77" t="str">
        <f t="shared" si="46"/>
        <v xml:space="preserve"> </v>
      </c>
      <c r="L929" s="51" t="str">
        <f>IF(AND($G929&gt;0,$I929&gt;0.0000001,$C$6=1,$I$5&gt;0),$A929," ")</f>
        <v xml:space="preserve"> </v>
      </c>
      <c r="M929" s="51" t="str">
        <f>IF(AND($G929,$I929&gt;0.0000001,$C$6=1,$I$5&gt;0),"…………..."," ")</f>
        <v xml:space="preserve"> </v>
      </c>
    </row>
    <row r="930" spans="1:13" x14ac:dyDescent="0.2">
      <c r="A930" s="71">
        <v>921</v>
      </c>
      <c r="B930" s="39" t="str">
        <f>IF($C$6=1,'3. Input Data'!B936," ")</f>
        <v xml:space="preserve"> </v>
      </c>
      <c r="C930" s="39" t="str">
        <f>IF($C$6=1,'3. Input Data'!C936," ")</f>
        <v xml:space="preserve"> </v>
      </c>
      <c r="D930" s="58" t="str">
        <f>IF($C$6=1,'3a. Skor Data'!D928," ")</f>
        <v xml:space="preserve"> </v>
      </c>
      <c r="E930" s="58" t="str">
        <f>IF($C$6=1,(0.702*'3a. Skor Data'!F928)+'3a. Skor Data'!H928," ")</f>
        <v xml:space="preserve"> </v>
      </c>
      <c r="F930" s="58" t="str">
        <f>IF($C$6=1,(0.471*'3a. Skor Data'!J928)+(0.681*'3a. Skor Data'!L928)+(1*'3a. Skor Data'!N928)+(0.278*'3a. Skor Data'!T928)," ")</f>
        <v xml:space="preserve"> </v>
      </c>
      <c r="G930" s="58" t="str">
        <f t="shared" si="44"/>
        <v xml:space="preserve"> </v>
      </c>
      <c r="H930" s="58" t="str">
        <f t="shared" si="45"/>
        <v xml:space="preserve"> </v>
      </c>
      <c r="I930" s="77" t="str">
        <f t="shared" si="46"/>
        <v xml:space="preserve"> </v>
      </c>
      <c r="J930" s="51" t="str">
        <f>IF(AND($G930&gt;0,$I930&gt;0.0000001,$C$6=1,$I$5&gt;0),$A930," ")</f>
        <v xml:space="preserve"> </v>
      </c>
      <c r="K930" s="51" t="str">
        <f>IF(AND($G930,$I930&gt;0.0000001,$C$6=1,$I$5&gt;0),"…………..."," ")</f>
        <v xml:space="preserve"> </v>
      </c>
    </row>
    <row r="931" spans="1:13" x14ac:dyDescent="0.2">
      <c r="A931" s="71">
        <v>922</v>
      </c>
      <c r="B931" s="39" t="str">
        <f>IF($C$6=1,'3. Input Data'!B937," ")</f>
        <v xml:space="preserve"> </v>
      </c>
      <c r="C931" s="39" t="str">
        <f>IF($C$6=1,'3. Input Data'!C937," ")</f>
        <v xml:space="preserve"> </v>
      </c>
      <c r="D931" s="58" t="str">
        <f>IF($C$6=1,'3a. Skor Data'!D929," ")</f>
        <v xml:space="preserve"> </v>
      </c>
      <c r="E931" s="58" t="str">
        <f>IF($C$6=1,(0.702*'3a. Skor Data'!F929)+'3a. Skor Data'!H929," ")</f>
        <v xml:space="preserve"> </v>
      </c>
      <c r="F931" s="58" t="str">
        <f>IF($C$6=1,(0.471*'3a. Skor Data'!J929)+(0.681*'3a. Skor Data'!L929)+(1*'3a. Skor Data'!N929)+(0.278*'3a. Skor Data'!T929)," ")</f>
        <v xml:space="preserve"> </v>
      </c>
      <c r="G931" s="58" t="str">
        <f t="shared" si="44"/>
        <v xml:space="preserve"> </v>
      </c>
      <c r="H931" s="58" t="str">
        <f t="shared" si="45"/>
        <v xml:space="preserve"> </v>
      </c>
      <c r="I931" s="77" t="str">
        <f t="shared" si="46"/>
        <v xml:space="preserve"> </v>
      </c>
      <c r="L931" s="51" t="str">
        <f>IF(AND($G931&gt;0,$I931&gt;0.0000001,$C$6=1,$I$5&gt;0),$A931," ")</f>
        <v xml:space="preserve"> </v>
      </c>
      <c r="M931" s="51" t="str">
        <f>IF(AND($G931,$I931&gt;0.0000001,$C$6=1,$I$5&gt;0),"…………..."," ")</f>
        <v xml:space="preserve"> </v>
      </c>
    </row>
    <row r="932" spans="1:13" x14ac:dyDescent="0.2">
      <c r="A932" s="71">
        <v>923</v>
      </c>
      <c r="B932" s="39" t="str">
        <f>IF($C$6=1,'3. Input Data'!B938," ")</f>
        <v xml:space="preserve"> </v>
      </c>
      <c r="C932" s="39" t="str">
        <f>IF($C$6=1,'3. Input Data'!C938," ")</f>
        <v xml:space="preserve"> </v>
      </c>
      <c r="D932" s="58" t="str">
        <f>IF($C$6=1,'3a. Skor Data'!D930," ")</f>
        <v xml:space="preserve"> </v>
      </c>
      <c r="E932" s="58" t="str">
        <f>IF($C$6=1,(0.702*'3a. Skor Data'!F930)+'3a. Skor Data'!H930," ")</f>
        <v xml:space="preserve"> </v>
      </c>
      <c r="F932" s="58" t="str">
        <f>IF($C$6=1,(0.471*'3a. Skor Data'!J930)+(0.681*'3a. Skor Data'!L930)+(1*'3a. Skor Data'!N930)+(0.278*'3a. Skor Data'!T930)," ")</f>
        <v xml:space="preserve"> </v>
      </c>
      <c r="G932" s="58" t="str">
        <f t="shared" si="44"/>
        <v xml:space="preserve"> </v>
      </c>
      <c r="H932" s="58" t="str">
        <f t="shared" si="45"/>
        <v xml:space="preserve"> </v>
      </c>
      <c r="I932" s="77" t="str">
        <f t="shared" si="46"/>
        <v xml:space="preserve"> </v>
      </c>
      <c r="J932" s="51" t="str">
        <f>IF(AND($G932&gt;0,$I932&gt;0.0000001,$C$6=1,$I$5&gt;0),$A932," ")</f>
        <v xml:space="preserve"> </v>
      </c>
      <c r="K932" s="51" t="str">
        <f>IF(AND($G932,$I932&gt;0.0000001,$C$6=1,$I$5&gt;0),"…………..."," ")</f>
        <v xml:space="preserve"> </v>
      </c>
    </row>
    <row r="933" spans="1:13" x14ac:dyDescent="0.2">
      <c r="A933" s="71">
        <v>924</v>
      </c>
      <c r="B933" s="39" t="str">
        <f>IF($C$6=1,'3. Input Data'!B939," ")</f>
        <v xml:space="preserve"> </v>
      </c>
      <c r="C933" s="39" t="str">
        <f>IF($C$6=1,'3. Input Data'!C939," ")</f>
        <v xml:space="preserve"> </v>
      </c>
      <c r="D933" s="58" t="str">
        <f>IF($C$6=1,'3a. Skor Data'!D931," ")</f>
        <v xml:space="preserve"> </v>
      </c>
      <c r="E933" s="58" t="str">
        <f>IF($C$6=1,(0.702*'3a. Skor Data'!F931)+'3a. Skor Data'!H931," ")</f>
        <v xml:space="preserve"> </v>
      </c>
      <c r="F933" s="58" t="str">
        <f>IF($C$6=1,(0.471*'3a. Skor Data'!J931)+(0.681*'3a. Skor Data'!L931)+(1*'3a. Skor Data'!N931)+(0.278*'3a. Skor Data'!T931)," ")</f>
        <v xml:space="preserve"> </v>
      </c>
      <c r="G933" s="58" t="str">
        <f t="shared" si="44"/>
        <v xml:space="preserve"> </v>
      </c>
      <c r="H933" s="58" t="str">
        <f t="shared" si="45"/>
        <v xml:space="preserve"> </v>
      </c>
      <c r="I933" s="77" t="str">
        <f t="shared" si="46"/>
        <v xml:space="preserve"> </v>
      </c>
      <c r="L933" s="51" t="str">
        <f>IF(AND($G933&gt;0,$I933&gt;0.0000001,$C$6=1,$I$5&gt;0),$A933," ")</f>
        <v xml:space="preserve"> </v>
      </c>
      <c r="M933" s="51" t="str">
        <f>IF(AND($G933,$I933&gt;0.0000001,$C$6=1,$I$5&gt;0),"…………..."," ")</f>
        <v xml:space="preserve"> </v>
      </c>
    </row>
    <row r="934" spans="1:13" x14ac:dyDescent="0.2">
      <c r="A934" s="71">
        <v>925</v>
      </c>
      <c r="B934" s="39" t="str">
        <f>IF($C$6=1,'3. Input Data'!B940," ")</f>
        <v xml:space="preserve"> </v>
      </c>
      <c r="C934" s="39" t="str">
        <f>IF($C$6=1,'3. Input Data'!C940," ")</f>
        <v xml:space="preserve"> </v>
      </c>
      <c r="D934" s="58" t="str">
        <f>IF($C$6=1,'3a. Skor Data'!D932," ")</f>
        <v xml:space="preserve"> </v>
      </c>
      <c r="E934" s="58" t="str">
        <f>IF($C$6=1,(0.702*'3a. Skor Data'!F932)+'3a. Skor Data'!H932," ")</f>
        <v xml:space="preserve"> </v>
      </c>
      <c r="F934" s="58" t="str">
        <f>IF($C$6=1,(0.471*'3a. Skor Data'!J932)+(0.681*'3a. Skor Data'!L932)+(1*'3a. Skor Data'!N932)+(0.278*'3a. Skor Data'!T932)," ")</f>
        <v xml:space="preserve"> </v>
      </c>
      <c r="G934" s="58" t="str">
        <f t="shared" si="44"/>
        <v xml:space="preserve"> </v>
      </c>
      <c r="H934" s="58" t="str">
        <f t="shared" si="45"/>
        <v xml:space="preserve"> </v>
      </c>
      <c r="I934" s="77" t="str">
        <f t="shared" si="46"/>
        <v xml:space="preserve"> </v>
      </c>
      <c r="J934" s="51" t="str">
        <f>IF(AND($G934&gt;0,$I934&gt;0.0000001,$C$6=1,$I$5&gt;0),$A934," ")</f>
        <v xml:space="preserve"> </v>
      </c>
      <c r="K934" s="51" t="str">
        <f>IF(AND($G934,$I934&gt;0.0000001,$C$6=1,$I$5&gt;0),"…………..."," ")</f>
        <v xml:space="preserve"> </v>
      </c>
    </row>
    <row r="935" spans="1:13" x14ac:dyDescent="0.2">
      <c r="A935" s="71">
        <v>926</v>
      </c>
      <c r="B935" s="39" t="str">
        <f>IF($C$6=1,'3. Input Data'!B941," ")</f>
        <v xml:space="preserve"> </v>
      </c>
      <c r="C935" s="39" t="str">
        <f>IF($C$6=1,'3. Input Data'!C941," ")</f>
        <v xml:space="preserve"> </v>
      </c>
      <c r="D935" s="58" t="str">
        <f>IF($C$6=1,'3a. Skor Data'!D933," ")</f>
        <v xml:space="preserve"> </v>
      </c>
      <c r="E935" s="58" t="str">
        <f>IF($C$6=1,(0.702*'3a. Skor Data'!F933)+'3a. Skor Data'!H933," ")</f>
        <v xml:space="preserve"> </v>
      </c>
      <c r="F935" s="58" t="str">
        <f>IF($C$6=1,(0.471*'3a. Skor Data'!J933)+(0.681*'3a. Skor Data'!L933)+(1*'3a. Skor Data'!N933)+(0.278*'3a. Skor Data'!T933)," ")</f>
        <v xml:space="preserve"> </v>
      </c>
      <c r="G935" s="58" t="str">
        <f t="shared" si="44"/>
        <v xml:space="preserve"> </v>
      </c>
      <c r="H935" s="58" t="str">
        <f t="shared" si="45"/>
        <v xml:space="preserve"> </v>
      </c>
      <c r="I935" s="77" t="str">
        <f t="shared" si="46"/>
        <v xml:space="preserve"> </v>
      </c>
      <c r="L935" s="51" t="str">
        <f>IF(AND($G935&gt;0,$I935&gt;0.0000001,$C$6=1,$I$5&gt;0),$A935," ")</f>
        <v xml:space="preserve"> </v>
      </c>
      <c r="M935" s="51" t="str">
        <f>IF(AND($G935,$I935&gt;0.0000001,$C$6=1,$I$5&gt;0),"…………..."," ")</f>
        <v xml:space="preserve"> </v>
      </c>
    </row>
    <row r="936" spans="1:13" x14ac:dyDescent="0.2">
      <c r="A936" s="71">
        <v>927</v>
      </c>
      <c r="B936" s="39" t="str">
        <f>IF($C$6=1,'3. Input Data'!B942," ")</f>
        <v xml:space="preserve"> </v>
      </c>
      <c r="C936" s="39" t="str">
        <f>IF($C$6=1,'3. Input Data'!C942," ")</f>
        <v xml:space="preserve"> </v>
      </c>
      <c r="D936" s="58" t="str">
        <f>IF($C$6=1,'3a. Skor Data'!D934," ")</f>
        <v xml:space="preserve"> </v>
      </c>
      <c r="E936" s="58" t="str">
        <f>IF($C$6=1,(0.702*'3a. Skor Data'!F934)+'3a. Skor Data'!H934," ")</f>
        <v xml:space="preserve"> </v>
      </c>
      <c r="F936" s="58" t="str">
        <f>IF($C$6=1,(0.471*'3a. Skor Data'!J934)+(0.681*'3a. Skor Data'!L934)+(1*'3a. Skor Data'!N934)+(0.278*'3a. Skor Data'!T934)," ")</f>
        <v xml:space="preserve"> </v>
      </c>
      <c r="G936" s="58" t="str">
        <f t="shared" si="44"/>
        <v xml:space="preserve"> </v>
      </c>
      <c r="H936" s="58" t="str">
        <f t="shared" si="45"/>
        <v xml:space="preserve"> </v>
      </c>
      <c r="I936" s="77" t="str">
        <f t="shared" si="46"/>
        <v xml:space="preserve"> </v>
      </c>
      <c r="J936" s="51" t="str">
        <f>IF(AND($G936&gt;0,$I936&gt;0.0000001,$C$6=1,$I$5&gt;0),$A936," ")</f>
        <v xml:space="preserve"> </v>
      </c>
      <c r="K936" s="51" t="str">
        <f>IF(AND($G936,$I936&gt;0.0000001,$C$6=1,$I$5&gt;0),"…………..."," ")</f>
        <v xml:space="preserve"> </v>
      </c>
    </row>
    <row r="937" spans="1:13" x14ac:dyDescent="0.2">
      <c r="A937" s="71">
        <v>928</v>
      </c>
      <c r="B937" s="39" t="str">
        <f>IF($C$6=1,'3. Input Data'!B943," ")</f>
        <v xml:space="preserve"> </v>
      </c>
      <c r="C937" s="39" t="str">
        <f>IF($C$6=1,'3. Input Data'!C943," ")</f>
        <v xml:space="preserve"> </v>
      </c>
      <c r="D937" s="58" t="str">
        <f>IF($C$6=1,'3a. Skor Data'!D935," ")</f>
        <v xml:space="preserve"> </v>
      </c>
      <c r="E937" s="58" t="str">
        <f>IF($C$6=1,(0.702*'3a. Skor Data'!F935)+'3a. Skor Data'!H935," ")</f>
        <v xml:space="preserve"> </v>
      </c>
      <c r="F937" s="58" t="str">
        <f>IF($C$6=1,(0.471*'3a. Skor Data'!J935)+(0.681*'3a. Skor Data'!L935)+(1*'3a. Skor Data'!N935)+(0.278*'3a. Skor Data'!T935)," ")</f>
        <v xml:space="preserve"> </v>
      </c>
      <c r="G937" s="58" t="str">
        <f t="shared" si="44"/>
        <v xml:space="preserve"> </v>
      </c>
      <c r="H937" s="58" t="str">
        <f t="shared" si="45"/>
        <v xml:space="preserve"> </v>
      </c>
      <c r="I937" s="77" t="str">
        <f t="shared" si="46"/>
        <v xml:space="preserve"> </v>
      </c>
      <c r="L937" s="51" t="str">
        <f>IF(AND($G937&gt;0,$I937&gt;0.0000001,$C$6=1,$I$5&gt;0),$A937," ")</f>
        <v xml:space="preserve"> </v>
      </c>
      <c r="M937" s="51" t="str">
        <f>IF(AND($G937,$I937&gt;0.0000001,$C$6=1,$I$5&gt;0),"…………..."," ")</f>
        <v xml:space="preserve"> </v>
      </c>
    </row>
    <row r="938" spans="1:13" x14ac:dyDescent="0.2">
      <c r="A938" s="71">
        <v>929</v>
      </c>
      <c r="B938" s="39" t="str">
        <f>IF($C$6=1,'3. Input Data'!B944," ")</f>
        <v xml:space="preserve"> </v>
      </c>
      <c r="C938" s="39" t="str">
        <f>IF($C$6=1,'3. Input Data'!C944," ")</f>
        <v xml:space="preserve"> </v>
      </c>
      <c r="D938" s="58" t="str">
        <f>IF($C$6=1,'3a. Skor Data'!D936," ")</f>
        <v xml:space="preserve"> </v>
      </c>
      <c r="E938" s="58" t="str">
        <f>IF($C$6=1,(0.702*'3a. Skor Data'!F936)+'3a. Skor Data'!H936," ")</f>
        <v xml:space="preserve"> </v>
      </c>
      <c r="F938" s="58" t="str">
        <f>IF($C$6=1,(0.471*'3a. Skor Data'!J936)+(0.681*'3a. Skor Data'!L936)+(1*'3a. Skor Data'!N936)+(0.278*'3a. Skor Data'!T936)," ")</f>
        <v xml:space="preserve"> </v>
      </c>
      <c r="G938" s="58" t="str">
        <f t="shared" si="44"/>
        <v xml:space="preserve"> </v>
      </c>
      <c r="H938" s="58" t="str">
        <f t="shared" si="45"/>
        <v xml:space="preserve"> </v>
      </c>
      <c r="I938" s="77" t="str">
        <f t="shared" si="46"/>
        <v xml:space="preserve"> </v>
      </c>
      <c r="J938" s="51" t="str">
        <f>IF(AND($G938&gt;0,$I938&gt;0.0000001,$C$6=1,$I$5&gt;0),$A938," ")</f>
        <v xml:space="preserve"> </v>
      </c>
      <c r="K938" s="51" t="str">
        <f>IF(AND($G938,$I938&gt;0.0000001,$C$6=1,$I$5&gt;0),"…………..."," ")</f>
        <v xml:space="preserve"> </v>
      </c>
    </row>
    <row r="939" spans="1:13" x14ac:dyDescent="0.2">
      <c r="A939" s="71">
        <v>930</v>
      </c>
      <c r="B939" s="39" t="str">
        <f>IF($C$6=1,'3. Input Data'!B945," ")</f>
        <v xml:space="preserve"> </v>
      </c>
      <c r="C939" s="39" t="str">
        <f>IF($C$6=1,'3. Input Data'!C945," ")</f>
        <v xml:space="preserve"> </v>
      </c>
      <c r="D939" s="58" t="str">
        <f>IF($C$6=1,'3a. Skor Data'!D937," ")</f>
        <v xml:space="preserve"> </v>
      </c>
      <c r="E939" s="58" t="str">
        <f>IF($C$6=1,(0.702*'3a. Skor Data'!F937)+'3a. Skor Data'!H937," ")</f>
        <v xml:space="preserve"> </v>
      </c>
      <c r="F939" s="58" t="str">
        <f>IF($C$6=1,(0.471*'3a. Skor Data'!J937)+(0.681*'3a. Skor Data'!L937)+(1*'3a. Skor Data'!N937)+(0.278*'3a. Skor Data'!T937)," ")</f>
        <v xml:space="preserve"> </v>
      </c>
      <c r="G939" s="58" t="str">
        <f t="shared" si="44"/>
        <v xml:space="preserve"> </v>
      </c>
      <c r="H939" s="58" t="str">
        <f t="shared" si="45"/>
        <v xml:space="preserve"> </v>
      </c>
      <c r="I939" s="77" t="str">
        <f t="shared" si="46"/>
        <v xml:space="preserve"> </v>
      </c>
      <c r="L939" s="51" t="str">
        <f>IF(AND($G939&gt;0,$I939&gt;0.0000001,$C$6=1,$I$5&gt;0),$A939," ")</f>
        <v xml:space="preserve"> </v>
      </c>
      <c r="M939" s="51" t="str">
        <f>IF(AND($G939,$I939&gt;0.0000001,$C$6=1,$I$5&gt;0),"…………..."," ")</f>
        <v xml:space="preserve"> </v>
      </c>
    </row>
    <row r="940" spans="1:13" x14ac:dyDescent="0.2">
      <c r="A940" s="71">
        <v>931</v>
      </c>
      <c r="B940" s="39" t="str">
        <f>IF($C$6=1,'3. Input Data'!B946," ")</f>
        <v xml:space="preserve"> </v>
      </c>
      <c r="C940" s="39" t="str">
        <f>IF($C$6=1,'3. Input Data'!C946," ")</f>
        <v xml:space="preserve"> </v>
      </c>
      <c r="D940" s="58" t="str">
        <f>IF($C$6=1,'3a. Skor Data'!D938," ")</f>
        <v xml:space="preserve"> </v>
      </c>
      <c r="E940" s="58" t="str">
        <f>IF($C$6=1,(0.702*'3a. Skor Data'!F938)+'3a. Skor Data'!H938," ")</f>
        <v xml:space="preserve"> </v>
      </c>
      <c r="F940" s="58" t="str">
        <f>IF($C$6=1,(0.471*'3a. Skor Data'!J938)+(0.681*'3a. Skor Data'!L938)+(1*'3a. Skor Data'!N938)+(0.278*'3a. Skor Data'!T938)," ")</f>
        <v xml:space="preserve"> </v>
      </c>
      <c r="G940" s="58" t="str">
        <f t="shared" si="44"/>
        <v xml:space="preserve"> </v>
      </c>
      <c r="H940" s="58" t="str">
        <f t="shared" si="45"/>
        <v xml:space="preserve"> </v>
      </c>
      <c r="I940" s="77" t="str">
        <f t="shared" si="46"/>
        <v xml:space="preserve"> </v>
      </c>
      <c r="J940" s="51" t="str">
        <f>IF(AND($G940&gt;0,$I940&gt;0.0000001,$C$6=1,$I$5&gt;0),$A940," ")</f>
        <v xml:space="preserve"> </v>
      </c>
      <c r="K940" s="51" t="str">
        <f>IF(AND($G940,$I940&gt;0.0000001,$C$6=1,$I$5&gt;0),"…………..."," ")</f>
        <v xml:space="preserve"> </v>
      </c>
    </row>
    <row r="941" spans="1:13" x14ac:dyDescent="0.2">
      <c r="A941" s="71">
        <v>932</v>
      </c>
      <c r="B941" s="39" t="str">
        <f>IF($C$6=1,'3. Input Data'!B947," ")</f>
        <v xml:space="preserve"> </v>
      </c>
      <c r="C941" s="39" t="str">
        <f>IF($C$6=1,'3. Input Data'!C947," ")</f>
        <v xml:space="preserve"> </v>
      </c>
      <c r="D941" s="58" t="str">
        <f>IF($C$6=1,'3a. Skor Data'!D939," ")</f>
        <v xml:space="preserve"> </v>
      </c>
      <c r="E941" s="58" t="str">
        <f>IF($C$6=1,(0.702*'3a. Skor Data'!F939)+'3a. Skor Data'!H939," ")</f>
        <v xml:space="preserve"> </v>
      </c>
      <c r="F941" s="58" t="str">
        <f>IF($C$6=1,(0.471*'3a. Skor Data'!J939)+(0.681*'3a. Skor Data'!L939)+(1*'3a. Skor Data'!N939)+(0.278*'3a. Skor Data'!T939)," ")</f>
        <v xml:space="preserve"> </v>
      </c>
      <c r="G941" s="58" t="str">
        <f t="shared" si="44"/>
        <v xml:space="preserve"> </v>
      </c>
      <c r="H941" s="58" t="str">
        <f t="shared" si="45"/>
        <v xml:space="preserve"> </v>
      </c>
      <c r="I941" s="77" t="str">
        <f t="shared" si="46"/>
        <v xml:space="preserve"> </v>
      </c>
      <c r="L941" s="51" t="str">
        <f>IF(AND($G941&gt;0,$I941&gt;0.0000001,$C$6=1,$I$5&gt;0),$A941," ")</f>
        <v xml:space="preserve"> </v>
      </c>
      <c r="M941" s="51" t="str">
        <f>IF(AND($G941,$I941&gt;0.0000001,$C$6=1,$I$5&gt;0),"…………..."," ")</f>
        <v xml:space="preserve"> </v>
      </c>
    </row>
    <row r="942" spans="1:13" x14ac:dyDescent="0.2">
      <c r="A942" s="71">
        <v>933</v>
      </c>
      <c r="B942" s="39" t="str">
        <f>IF($C$6=1,'3. Input Data'!B948," ")</f>
        <v xml:space="preserve"> </v>
      </c>
      <c r="C942" s="39" t="str">
        <f>IF($C$6=1,'3. Input Data'!C948," ")</f>
        <v xml:space="preserve"> </v>
      </c>
      <c r="D942" s="58" t="str">
        <f>IF($C$6=1,'3a. Skor Data'!D940," ")</f>
        <v xml:space="preserve"> </v>
      </c>
      <c r="E942" s="58" t="str">
        <f>IF($C$6=1,(0.702*'3a. Skor Data'!F940)+'3a. Skor Data'!H940," ")</f>
        <v xml:space="preserve"> </v>
      </c>
      <c r="F942" s="58" t="str">
        <f>IF($C$6=1,(0.471*'3a. Skor Data'!J940)+(0.681*'3a. Skor Data'!L940)+(1*'3a. Skor Data'!N940)+(0.278*'3a. Skor Data'!T940)," ")</f>
        <v xml:space="preserve"> </v>
      </c>
      <c r="G942" s="58" t="str">
        <f t="shared" si="44"/>
        <v xml:space="preserve"> </v>
      </c>
      <c r="H942" s="58" t="str">
        <f t="shared" si="45"/>
        <v xml:space="preserve"> </v>
      </c>
      <c r="I942" s="77" t="str">
        <f t="shared" si="46"/>
        <v xml:space="preserve"> </v>
      </c>
      <c r="J942" s="51" t="str">
        <f>IF(AND($G942&gt;0,$I942&gt;0.0000001,$C$6=1,$I$5&gt;0),$A942," ")</f>
        <v xml:space="preserve"> </v>
      </c>
      <c r="K942" s="51" t="str">
        <f>IF(AND($G942,$I942&gt;0.0000001,$C$6=1,$I$5&gt;0),"…………..."," ")</f>
        <v xml:space="preserve"> </v>
      </c>
    </row>
    <row r="943" spans="1:13" x14ac:dyDescent="0.2">
      <c r="A943" s="71">
        <v>934</v>
      </c>
      <c r="B943" s="39" t="str">
        <f>IF($C$6=1,'3. Input Data'!B949," ")</f>
        <v xml:space="preserve"> </v>
      </c>
      <c r="C943" s="39" t="str">
        <f>IF($C$6=1,'3. Input Data'!C949," ")</f>
        <v xml:space="preserve"> </v>
      </c>
      <c r="D943" s="58" t="str">
        <f>IF($C$6=1,'3a. Skor Data'!D941," ")</f>
        <v xml:space="preserve"> </v>
      </c>
      <c r="E943" s="58" t="str">
        <f>IF($C$6=1,(0.702*'3a. Skor Data'!F941)+'3a. Skor Data'!H941," ")</f>
        <v xml:space="preserve"> </v>
      </c>
      <c r="F943" s="58" t="str">
        <f>IF($C$6=1,(0.471*'3a. Skor Data'!J941)+(0.681*'3a. Skor Data'!L941)+(1*'3a. Skor Data'!N941)+(0.278*'3a. Skor Data'!T941)," ")</f>
        <v xml:space="preserve"> </v>
      </c>
      <c r="G943" s="58" t="str">
        <f t="shared" si="44"/>
        <v xml:space="preserve"> </v>
      </c>
      <c r="H943" s="58" t="str">
        <f t="shared" si="45"/>
        <v xml:space="preserve"> </v>
      </c>
      <c r="I943" s="77" t="str">
        <f t="shared" si="46"/>
        <v xml:space="preserve"> </v>
      </c>
      <c r="L943" s="51" t="str">
        <f>IF(AND($G943&gt;0,$I943&gt;0.0000001,$C$6=1,$I$5&gt;0),$A943," ")</f>
        <v xml:space="preserve"> </v>
      </c>
      <c r="M943" s="51" t="str">
        <f>IF(AND($G943,$I943&gt;0.0000001,$C$6=1,$I$5&gt;0),"…………..."," ")</f>
        <v xml:space="preserve"> </v>
      </c>
    </row>
    <row r="944" spans="1:13" x14ac:dyDescent="0.2">
      <c r="A944" s="71">
        <v>935</v>
      </c>
      <c r="B944" s="39" t="str">
        <f>IF($C$6=1,'3. Input Data'!B950," ")</f>
        <v xml:space="preserve"> </v>
      </c>
      <c r="C944" s="39" t="str">
        <f>IF($C$6=1,'3. Input Data'!C950," ")</f>
        <v xml:space="preserve"> </v>
      </c>
      <c r="D944" s="58" t="str">
        <f>IF($C$6=1,'3a. Skor Data'!D942," ")</f>
        <v xml:space="preserve"> </v>
      </c>
      <c r="E944" s="58" t="str">
        <f>IF($C$6=1,(0.702*'3a. Skor Data'!F942)+'3a. Skor Data'!H942," ")</f>
        <v xml:space="preserve"> </v>
      </c>
      <c r="F944" s="58" t="str">
        <f>IF($C$6=1,(0.471*'3a. Skor Data'!J942)+(0.681*'3a. Skor Data'!L942)+(1*'3a. Skor Data'!N942)+(0.278*'3a. Skor Data'!T942)," ")</f>
        <v xml:space="preserve"> </v>
      </c>
      <c r="G944" s="58" t="str">
        <f t="shared" si="44"/>
        <v xml:space="preserve"> </v>
      </c>
      <c r="H944" s="58" t="str">
        <f t="shared" si="45"/>
        <v xml:space="preserve"> </v>
      </c>
      <c r="I944" s="77" t="str">
        <f t="shared" si="46"/>
        <v xml:space="preserve"> </v>
      </c>
      <c r="J944" s="51" t="str">
        <f>IF(AND($G944&gt;0,$I944&gt;0.0000001,$C$6=1,$I$5&gt;0),$A944," ")</f>
        <v xml:space="preserve"> </v>
      </c>
      <c r="K944" s="51" t="str">
        <f>IF(AND($G944,$I944&gt;0.0000001,$C$6=1,$I$5&gt;0),"…………..."," ")</f>
        <v xml:space="preserve"> </v>
      </c>
    </row>
    <row r="945" spans="1:13" x14ac:dyDescent="0.2">
      <c r="A945" s="71">
        <v>936</v>
      </c>
      <c r="B945" s="39" t="str">
        <f>IF($C$6=1,'3. Input Data'!B951," ")</f>
        <v xml:space="preserve"> </v>
      </c>
      <c r="C945" s="39" t="str">
        <f>IF($C$6=1,'3. Input Data'!C951," ")</f>
        <v xml:space="preserve"> </v>
      </c>
      <c r="D945" s="58" t="str">
        <f>IF($C$6=1,'3a. Skor Data'!D943," ")</f>
        <v xml:space="preserve"> </v>
      </c>
      <c r="E945" s="58" t="str">
        <f>IF($C$6=1,(0.702*'3a. Skor Data'!F943)+'3a. Skor Data'!H943," ")</f>
        <v xml:space="preserve"> </v>
      </c>
      <c r="F945" s="58" t="str">
        <f>IF($C$6=1,(0.471*'3a. Skor Data'!J943)+(0.681*'3a. Skor Data'!L943)+(1*'3a. Skor Data'!N943)+(0.278*'3a. Skor Data'!T943)," ")</f>
        <v xml:space="preserve"> </v>
      </c>
      <c r="G945" s="58" t="str">
        <f t="shared" si="44"/>
        <v xml:space="preserve"> </v>
      </c>
      <c r="H945" s="58" t="str">
        <f t="shared" si="45"/>
        <v xml:space="preserve"> </v>
      </c>
      <c r="I945" s="77" t="str">
        <f t="shared" si="46"/>
        <v xml:space="preserve"> </v>
      </c>
      <c r="L945" s="51" t="str">
        <f>IF(AND($G945&gt;0,$I945&gt;0.0000001,$C$6=1,$I$5&gt;0),$A945," ")</f>
        <v xml:space="preserve"> </v>
      </c>
      <c r="M945" s="51" t="str">
        <f>IF(AND($G945,$I945&gt;0.0000001,$C$6=1,$I$5&gt;0),"…………..."," ")</f>
        <v xml:space="preserve"> </v>
      </c>
    </row>
    <row r="946" spans="1:13" x14ac:dyDescent="0.2">
      <c r="A946" s="71">
        <v>937</v>
      </c>
      <c r="B946" s="39" t="str">
        <f>IF($C$6=1,'3. Input Data'!B952," ")</f>
        <v xml:space="preserve"> </v>
      </c>
      <c r="C946" s="39" t="str">
        <f>IF($C$6=1,'3. Input Data'!C952," ")</f>
        <v xml:space="preserve"> </v>
      </c>
      <c r="D946" s="58" t="str">
        <f>IF($C$6=1,'3a. Skor Data'!D944," ")</f>
        <v xml:space="preserve"> </v>
      </c>
      <c r="E946" s="58" t="str">
        <f>IF($C$6=1,(0.702*'3a. Skor Data'!F944)+'3a. Skor Data'!H944," ")</f>
        <v xml:space="preserve"> </v>
      </c>
      <c r="F946" s="58" t="str">
        <f>IF($C$6=1,(0.471*'3a. Skor Data'!J944)+(0.681*'3a. Skor Data'!L944)+(1*'3a. Skor Data'!N944)+(0.278*'3a. Skor Data'!T944)," ")</f>
        <v xml:space="preserve"> </v>
      </c>
      <c r="G946" s="58" t="str">
        <f t="shared" si="44"/>
        <v xml:space="preserve"> </v>
      </c>
      <c r="H946" s="58" t="str">
        <f t="shared" si="45"/>
        <v xml:space="preserve"> </v>
      </c>
      <c r="I946" s="77" t="str">
        <f t="shared" si="46"/>
        <v xml:space="preserve"> </v>
      </c>
      <c r="J946" s="51" t="str">
        <f>IF(AND($G946&gt;0,$I946&gt;0.0000001,$C$6=1,$I$5&gt;0),$A946," ")</f>
        <v xml:space="preserve"> </v>
      </c>
      <c r="K946" s="51" t="str">
        <f>IF(AND($G946,$I946&gt;0.0000001,$C$6=1,$I$5&gt;0),"…………..."," ")</f>
        <v xml:space="preserve"> </v>
      </c>
    </row>
    <row r="947" spans="1:13" x14ac:dyDescent="0.2">
      <c r="A947" s="71">
        <v>938</v>
      </c>
      <c r="B947" s="39" t="str">
        <f>IF($C$6=1,'3. Input Data'!B953," ")</f>
        <v xml:space="preserve"> </v>
      </c>
      <c r="C947" s="39" t="str">
        <f>IF($C$6=1,'3. Input Data'!C953," ")</f>
        <v xml:space="preserve"> </v>
      </c>
      <c r="D947" s="58" t="str">
        <f>IF($C$6=1,'3a. Skor Data'!D945," ")</f>
        <v xml:space="preserve"> </v>
      </c>
      <c r="E947" s="58" t="str">
        <f>IF($C$6=1,(0.702*'3a. Skor Data'!F945)+'3a. Skor Data'!H945," ")</f>
        <v xml:space="preserve"> </v>
      </c>
      <c r="F947" s="58" t="str">
        <f>IF($C$6=1,(0.471*'3a. Skor Data'!J945)+(0.681*'3a. Skor Data'!L945)+(1*'3a. Skor Data'!N945)+(0.278*'3a. Skor Data'!T945)," ")</f>
        <v xml:space="preserve"> </v>
      </c>
      <c r="G947" s="58" t="str">
        <f t="shared" si="44"/>
        <v xml:space="preserve"> </v>
      </c>
      <c r="H947" s="58" t="str">
        <f t="shared" si="45"/>
        <v xml:space="preserve"> </v>
      </c>
      <c r="I947" s="77" t="str">
        <f t="shared" si="46"/>
        <v xml:space="preserve"> </v>
      </c>
      <c r="L947" s="51" t="str">
        <f>IF(AND($G947&gt;0,$I947&gt;0.0000001,$C$6=1,$I$5&gt;0),$A947," ")</f>
        <v xml:space="preserve"> </v>
      </c>
      <c r="M947" s="51" t="str">
        <f>IF(AND($G947,$I947&gt;0.0000001,$C$6=1,$I$5&gt;0),"…………..."," ")</f>
        <v xml:space="preserve"> </v>
      </c>
    </row>
    <row r="948" spans="1:13" x14ac:dyDescent="0.2">
      <c r="A948" s="71">
        <v>939</v>
      </c>
      <c r="B948" s="39" t="str">
        <f>IF($C$6=1,'3. Input Data'!B954," ")</f>
        <v xml:space="preserve"> </v>
      </c>
      <c r="C948" s="39" t="str">
        <f>IF($C$6=1,'3. Input Data'!C954," ")</f>
        <v xml:space="preserve"> </v>
      </c>
      <c r="D948" s="58" t="str">
        <f>IF($C$6=1,'3a. Skor Data'!D946," ")</f>
        <v xml:space="preserve"> </v>
      </c>
      <c r="E948" s="58" t="str">
        <f>IF($C$6=1,(0.702*'3a. Skor Data'!F946)+'3a. Skor Data'!H946," ")</f>
        <v xml:space="preserve"> </v>
      </c>
      <c r="F948" s="58" t="str">
        <f>IF($C$6=1,(0.471*'3a. Skor Data'!J946)+(0.681*'3a. Skor Data'!L946)+(1*'3a. Skor Data'!N946)+(0.278*'3a. Skor Data'!T946)," ")</f>
        <v xml:space="preserve"> </v>
      </c>
      <c r="G948" s="58" t="str">
        <f t="shared" si="44"/>
        <v xml:space="preserve"> </v>
      </c>
      <c r="H948" s="58" t="str">
        <f t="shared" si="45"/>
        <v xml:space="preserve"> </v>
      </c>
      <c r="I948" s="77" t="str">
        <f t="shared" si="46"/>
        <v xml:space="preserve"> </v>
      </c>
      <c r="J948" s="51" t="str">
        <f>IF(AND($G948&gt;0,$I948&gt;0.0000001,$C$6=1,$I$5&gt;0),$A948," ")</f>
        <v xml:space="preserve"> </v>
      </c>
      <c r="K948" s="51" t="str">
        <f>IF(AND($G948,$I948&gt;0.0000001,$C$6=1,$I$5&gt;0),"…………..."," ")</f>
        <v xml:space="preserve"> </v>
      </c>
    </row>
    <row r="949" spans="1:13" x14ac:dyDescent="0.2">
      <c r="A949" s="71">
        <v>940</v>
      </c>
      <c r="B949" s="39" t="str">
        <f>IF($C$6=1,'3. Input Data'!B955," ")</f>
        <v xml:space="preserve"> </v>
      </c>
      <c r="C949" s="39" t="str">
        <f>IF($C$6=1,'3. Input Data'!C955," ")</f>
        <v xml:space="preserve"> </v>
      </c>
      <c r="D949" s="58" t="str">
        <f>IF($C$6=1,'3a. Skor Data'!D947," ")</f>
        <v xml:space="preserve"> </v>
      </c>
      <c r="E949" s="58" t="str">
        <f>IF($C$6=1,(0.702*'3a. Skor Data'!F947)+'3a. Skor Data'!H947," ")</f>
        <v xml:space="preserve"> </v>
      </c>
      <c r="F949" s="58" t="str">
        <f>IF($C$6=1,(0.471*'3a. Skor Data'!J947)+(0.681*'3a. Skor Data'!L947)+(1*'3a. Skor Data'!N947)+(0.278*'3a. Skor Data'!T947)," ")</f>
        <v xml:space="preserve"> </v>
      </c>
      <c r="G949" s="58" t="str">
        <f t="shared" si="44"/>
        <v xml:space="preserve"> </v>
      </c>
      <c r="H949" s="58" t="str">
        <f t="shared" si="45"/>
        <v xml:space="preserve"> </v>
      </c>
      <c r="I949" s="77" t="str">
        <f t="shared" si="46"/>
        <v xml:space="preserve"> </v>
      </c>
      <c r="L949" s="51" t="str">
        <f>IF(AND($G949&gt;0,$I949&gt;0.0000001,$C$6=1,$I$5&gt;0),$A949," ")</f>
        <v xml:space="preserve"> </v>
      </c>
      <c r="M949" s="51" t="str">
        <f>IF(AND($G949,$I949&gt;0.0000001,$C$6=1,$I$5&gt;0),"…………..."," ")</f>
        <v xml:space="preserve"> </v>
      </c>
    </row>
    <row r="950" spans="1:13" x14ac:dyDescent="0.2">
      <c r="A950" s="71">
        <v>941</v>
      </c>
      <c r="B950" s="39" t="str">
        <f>IF($C$6=1,'3. Input Data'!B956," ")</f>
        <v xml:space="preserve"> </v>
      </c>
      <c r="C950" s="39" t="str">
        <f>IF($C$6=1,'3. Input Data'!C956," ")</f>
        <v xml:space="preserve"> </v>
      </c>
      <c r="D950" s="58" t="str">
        <f>IF($C$6=1,'3a. Skor Data'!D948," ")</f>
        <v xml:space="preserve"> </v>
      </c>
      <c r="E950" s="58" t="str">
        <f>IF($C$6=1,(0.702*'3a. Skor Data'!F948)+'3a. Skor Data'!H948," ")</f>
        <v xml:space="preserve"> </v>
      </c>
      <c r="F950" s="58" t="str">
        <f>IF($C$6=1,(0.471*'3a. Skor Data'!J948)+(0.681*'3a. Skor Data'!L948)+(1*'3a. Skor Data'!N948)+(0.278*'3a. Skor Data'!T948)," ")</f>
        <v xml:space="preserve"> </v>
      </c>
      <c r="G950" s="58" t="str">
        <f t="shared" si="44"/>
        <v xml:space="preserve"> </v>
      </c>
      <c r="H950" s="58" t="str">
        <f t="shared" si="45"/>
        <v xml:space="preserve"> </v>
      </c>
      <c r="I950" s="77" t="str">
        <f t="shared" si="46"/>
        <v xml:space="preserve"> </v>
      </c>
      <c r="J950" s="51" t="str">
        <f>IF(AND($G950&gt;0,$I950&gt;0.0000001,$C$6=1,$I$5&gt;0),$A950," ")</f>
        <v xml:space="preserve"> </v>
      </c>
      <c r="K950" s="51" t="str">
        <f>IF(AND($G950,$I950&gt;0.0000001,$C$6=1,$I$5&gt;0),"…………..."," ")</f>
        <v xml:space="preserve"> </v>
      </c>
    </row>
    <row r="951" spans="1:13" x14ac:dyDescent="0.2">
      <c r="A951" s="71">
        <v>942</v>
      </c>
      <c r="B951" s="39" t="str">
        <f>IF($C$6=1,'3. Input Data'!B957," ")</f>
        <v xml:space="preserve"> </v>
      </c>
      <c r="C951" s="39" t="str">
        <f>IF($C$6=1,'3. Input Data'!C957," ")</f>
        <v xml:space="preserve"> </v>
      </c>
      <c r="D951" s="58" t="str">
        <f>IF($C$6=1,'3a. Skor Data'!D949," ")</f>
        <v xml:space="preserve"> </v>
      </c>
      <c r="E951" s="58" t="str">
        <f>IF($C$6=1,(0.702*'3a. Skor Data'!F949)+'3a. Skor Data'!H949," ")</f>
        <v xml:space="preserve"> </v>
      </c>
      <c r="F951" s="58" t="str">
        <f>IF($C$6=1,(0.471*'3a. Skor Data'!J949)+(0.681*'3a. Skor Data'!L949)+(1*'3a. Skor Data'!N949)+(0.278*'3a. Skor Data'!T949)," ")</f>
        <v xml:space="preserve"> </v>
      </c>
      <c r="G951" s="58" t="str">
        <f t="shared" si="44"/>
        <v xml:space="preserve"> </v>
      </c>
      <c r="H951" s="58" t="str">
        <f t="shared" si="45"/>
        <v xml:space="preserve"> </v>
      </c>
      <c r="I951" s="77" t="str">
        <f t="shared" si="46"/>
        <v xml:space="preserve"> </v>
      </c>
      <c r="L951" s="51" t="str">
        <f>IF(AND($G951&gt;0,$I951&gt;0.0000001,$C$6=1,$I$5&gt;0),$A951," ")</f>
        <v xml:space="preserve"> </v>
      </c>
      <c r="M951" s="51" t="str">
        <f>IF(AND($G951,$I951&gt;0.0000001,$C$6=1,$I$5&gt;0),"…………..."," ")</f>
        <v xml:space="preserve"> </v>
      </c>
    </row>
    <row r="952" spans="1:13" x14ac:dyDescent="0.2">
      <c r="A952" s="71">
        <v>943</v>
      </c>
      <c r="B952" s="39" t="str">
        <f>IF($C$6=1,'3. Input Data'!B958," ")</f>
        <v xml:space="preserve"> </v>
      </c>
      <c r="C952" s="39" t="str">
        <f>IF($C$6=1,'3. Input Data'!C958," ")</f>
        <v xml:space="preserve"> </v>
      </c>
      <c r="D952" s="58" t="str">
        <f>IF($C$6=1,'3a. Skor Data'!D950," ")</f>
        <v xml:space="preserve"> </v>
      </c>
      <c r="E952" s="58" t="str">
        <f>IF($C$6=1,(0.702*'3a. Skor Data'!F950)+'3a. Skor Data'!H950," ")</f>
        <v xml:space="preserve"> </v>
      </c>
      <c r="F952" s="58" t="str">
        <f>IF($C$6=1,(0.471*'3a. Skor Data'!J950)+(0.681*'3a. Skor Data'!L950)+(1*'3a. Skor Data'!N950)+(0.278*'3a. Skor Data'!T950)," ")</f>
        <v xml:space="preserve"> </v>
      </c>
      <c r="G952" s="58" t="str">
        <f t="shared" si="44"/>
        <v xml:space="preserve"> </v>
      </c>
      <c r="H952" s="58" t="str">
        <f t="shared" si="45"/>
        <v xml:space="preserve"> </v>
      </c>
      <c r="I952" s="77" t="str">
        <f t="shared" si="46"/>
        <v xml:space="preserve"> </v>
      </c>
      <c r="J952" s="51" t="str">
        <f>IF(AND($G952&gt;0,$I952&gt;0.0000001,$C$6=1,$I$5&gt;0),$A952," ")</f>
        <v xml:space="preserve"> </v>
      </c>
      <c r="K952" s="51" t="str">
        <f>IF(AND($G952,$I952&gt;0.0000001,$C$6=1,$I$5&gt;0),"…………..."," ")</f>
        <v xml:space="preserve"> </v>
      </c>
    </row>
    <row r="953" spans="1:13" x14ac:dyDescent="0.2">
      <c r="A953" s="71">
        <v>944</v>
      </c>
      <c r="B953" s="39" t="str">
        <f>IF($C$6=1,'3. Input Data'!B959," ")</f>
        <v xml:space="preserve"> </v>
      </c>
      <c r="C953" s="39" t="str">
        <f>IF($C$6=1,'3. Input Data'!C959," ")</f>
        <v xml:space="preserve"> </v>
      </c>
      <c r="D953" s="58" t="str">
        <f>IF($C$6=1,'3a. Skor Data'!D951," ")</f>
        <v xml:space="preserve"> </v>
      </c>
      <c r="E953" s="58" t="str">
        <f>IF($C$6=1,(0.702*'3a. Skor Data'!F951)+'3a. Skor Data'!H951," ")</f>
        <v xml:space="preserve"> </v>
      </c>
      <c r="F953" s="58" t="str">
        <f>IF($C$6=1,(0.471*'3a. Skor Data'!J951)+(0.681*'3a. Skor Data'!L951)+(1*'3a. Skor Data'!N951)+(0.278*'3a. Skor Data'!T951)," ")</f>
        <v xml:space="preserve"> </v>
      </c>
      <c r="G953" s="58" t="str">
        <f t="shared" si="44"/>
        <v xml:space="preserve"> </v>
      </c>
      <c r="H953" s="58" t="str">
        <f t="shared" si="45"/>
        <v xml:space="preserve"> </v>
      </c>
      <c r="I953" s="77" t="str">
        <f t="shared" si="46"/>
        <v xml:space="preserve"> </v>
      </c>
      <c r="L953" s="51" t="str">
        <f>IF(AND($G953&gt;0,$I953&gt;0.0000001,$C$6=1,$I$5&gt;0),$A953," ")</f>
        <v xml:space="preserve"> </v>
      </c>
      <c r="M953" s="51" t="str">
        <f>IF(AND($G953,$I953&gt;0.0000001,$C$6=1,$I$5&gt;0),"…………..."," ")</f>
        <v xml:space="preserve"> </v>
      </c>
    </row>
    <row r="954" spans="1:13" x14ac:dyDescent="0.2">
      <c r="A954" s="71">
        <v>945</v>
      </c>
      <c r="B954" s="39" t="str">
        <f>IF($C$6=1,'3. Input Data'!B960," ")</f>
        <v xml:space="preserve"> </v>
      </c>
      <c r="C954" s="39" t="str">
        <f>IF($C$6=1,'3. Input Data'!C960," ")</f>
        <v xml:space="preserve"> </v>
      </c>
      <c r="D954" s="58" t="str">
        <f>IF($C$6=1,'3a. Skor Data'!D952," ")</f>
        <v xml:space="preserve"> </v>
      </c>
      <c r="E954" s="58" t="str">
        <f>IF($C$6=1,(0.702*'3a. Skor Data'!F952)+'3a. Skor Data'!H952," ")</f>
        <v xml:space="preserve"> </v>
      </c>
      <c r="F954" s="58" t="str">
        <f>IF($C$6=1,(0.471*'3a. Skor Data'!J952)+(0.681*'3a. Skor Data'!L952)+(1*'3a. Skor Data'!N952)+(0.278*'3a. Skor Data'!T952)," ")</f>
        <v xml:space="preserve"> </v>
      </c>
      <c r="G954" s="58" t="str">
        <f t="shared" si="44"/>
        <v xml:space="preserve"> </v>
      </c>
      <c r="H954" s="58" t="str">
        <f t="shared" si="45"/>
        <v xml:space="preserve"> </v>
      </c>
      <c r="I954" s="77" t="str">
        <f t="shared" si="46"/>
        <v xml:space="preserve"> </v>
      </c>
      <c r="J954" s="51" t="str">
        <f>IF(AND($G954&gt;0,$I954&gt;0.0000001,$C$6=1,$I$5&gt;0),$A954," ")</f>
        <v xml:space="preserve"> </v>
      </c>
      <c r="K954" s="51" t="str">
        <f>IF(AND($G954,$I954&gt;0.0000001,$C$6=1,$I$5&gt;0),"…………..."," ")</f>
        <v xml:space="preserve"> </v>
      </c>
    </row>
    <row r="955" spans="1:13" x14ac:dyDescent="0.2">
      <c r="A955" s="71">
        <v>946</v>
      </c>
      <c r="B955" s="39" t="str">
        <f>IF($C$6=1,'3. Input Data'!B961," ")</f>
        <v xml:space="preserve"> </v>
      </c>
      <c r="C955" s="39" t="str">
        <f>IF($C$6=1,'3. Input Data'!C961," ")</f>
        <v xml:space="preserve"> </v>
      </c>
      <c r="D955" s="58" t="str">
        <f>IF($C$6=1,'3a. Skor Data'!D953," ")</f>
        <v xml:space="preserve"> </v>
      </c>
      <c r="E955" s="58" t="str">
        <f>IF($C$6=1,(0.702*'3a. Skor Data'!F953)+'3a. Skor Data'!H953," ")</f>
        <v xml:space="preserve"> </v>
      </c>
      <c r="F955" s="58" t="str">
        <f>IF($C$6=1,(0.471*'3a. Skor Data'!J953)+(0.681*'3a. Skor Data'!L953)+(1*'3a. Skor Data'!N953)+(0.278*'3a. Skor Data'!T953)," ")</f>
        <v xml:space="preserve"> </v>
      </c>
      <c r="G955" s="58" t="str">
        <f t="shared" si="44"/>
        <v xml:space="preserve"> </v>
      </c>
      <c r="H955" s="58" t="str">
        <f t="shared" si="45"/>
        <v xml:space="preserve"> </v>
      </c>
      <c r="I955" s="77" t="str">
        <f t="shared" si="46"/>
        <v xml:space="preserve"> </v>
      </c>
      <c r="L955" s="51" t="str">
        <f>IF(AND($G955&gt;0,$I955&gt;0.0000001,$C$6=1,$I$5&gt;0),$A955," ")</f>
        <v xml:space="preserve"> </v>
      </c>
      <c r="M955" s="51" t="str">
        <f>IF(AND($G955,$I955&gt;0.0000001,$C$6=1,$I$5&gt;0),"…………..."," ")</f>
        <v xml:space="preserve"> </v>
      </c>
    </row>
    <row r="956" spans="1:13" x14ac:dyDescent="0.2">
      <c r="A956" s="71">
        <v>947</v>
      </c>
      <c r="B956" s="39" t="str">
        <f>IF($C$6=1,'3. Input Data'!B962," ")</f>
        <v xml:space="preserve"> </v>
      </c>
      <c r="C956" s="39" t="str">
        <f>IF($C$6=1,'3. Input Data'!C962," ")</f>
        <v xml:space="preserve"> </v>
      </c>
      <c r="D956" s="58" t="str">
        <f>IF($C$6=1,'3a. Skor Data'!D954," ")</f>
        <v xml:space="preserve"> </v>
      </c>
      <c r="E956" s="58" t="str">
        <f>IF($C$6=1,(0.702*'3a. Skor Data'!F954)+'3a. Skor Data'!H954," ")</f>
        <v xml:space="preserve"> </v>
      </c>
      <c r="F956" s="58" t="str">
        <f>IF($C$6=1,(0.471*'3a. Skor Data'!J954)+(0.681*'3a. Skor Data'!L954)+(1*'3a. Skor Data'!N954)+(0.278*'3a. Skor Data'!T954)," ")</f>
        <v xml:space="preserve"> </v>
      </c>
      <c r="G956" s="58" t="str">
        <f t="shared" si="44"/>
        <v xml:space="preserve"> </v>
      </c>
      <c r="H956" s="58" t="str">
        <f t="shared" si="45"/>
        <v xml:space="preserve"> </v>
      </c>
      <c r="I956" s="77" t="str">
        <f t="shared" si="46"/>
        <v xml:space="preserve"> </v>
      </c>
      <c r="J956" s="51" t="str">
        <f>IF(AND($G956&gt;0,$I956&gt;0.0000001,$C$6=1,$I$5&gt;0),$A956," ")</f>
        <v xml:space="preserve"> </v>
      </c>
      <c r="K956" s="51" t="str">
        <f>IF(AND($G956,$I956&gt;0.0000001,$C$6=1,$I$5&gt;0),"…………..."," ")</f>
        <v xml:space="preserve"> </v>
      </c>
    </row>
    <row r="957" spans="1:13" x14ac:dyDescent="0.2">
      <c r="A957" s="71">
        <v>948</v>
      </c>
      <c r="B957" s="39" t="str">
        <f>IF($C$6=1,'3. Input Data'!B963," ")</f>
        <v xml:space="preserve"> </v>
      </c>
      <c r="C957" s="39" t="str">
        <f>IF($C$6=1,'3. Input Data'!C963," ")</f>
        <v xml:space="preserve"> </v>
      </c>
      <c r="D957" s="58" t="str">
        <f>IF($C$6=1,'3a. Skor Data'!D955," ")</f>
        <v xml:space="preserve"> </v>
      </c>
      <c r="E957" s="58" t="str">
        <f>IF($C$6=1,(0.702*'3a. Skor Data'!F955)+'3a. Skor Data'!H955," ")</f>
        <v xml:space="preserve"> </v>
      </c>
      <c r="F957" s="58" t="str">
        <f>IF($C$6=1,(0.471*'3a. Skor Data'!J955)+(0.681*'3a. Skor Data'!L955)+(1*'3a. Skor Data'!N955)+(0.278*'3a. Skor Data'!T955)," ")</f>
        <v xml:space="preserve"> </v>
      </c>
      <c r="G957" s="58" t="str">
        <f t="shared" si="44"/>
        <v xml:space="preserve"> </v>
      </c>
      <c r="H957" s="58" t="str">
        <f t="shared" si="45"/>
        <v xml:space="preserve"> </v>
      </c>
      <c r="I957" s="77" t="str">
        <f t="shared" si="46"/>
        <v xml:space="preserve"> </v>
      </c>
      <c r="L957" s="51" t="str">
        <f>IF(AND($G957&gt;0,$I957&gt;0.0000001,$C$6=1,$I$5&gt;0),$A957," ")</f>
        <v xml:space="preserve"> </v>
      </c>
      <c r="M957" s="51" t="str">
        <f>IF(AND($G957,$I957&gt;0.0000001,$C$6=1,$I$5&gt;0),"…………..."," ")</f>
        <v xml:space="preserve"> </v>
      </c>
    </row>
    <row r="958" spans="1:13" x14ac:dyDescent="0.2">
      <c r="A958" s="71">
        <v>949</v>
      </c>
      <c r="B958" s="39" t="str">
        <f>IF($C$6=1,'3. Input Data'!B964," ")</f>
        <v xml:space="preserve"> </v>
      </c>
      <c r="C958" s="39" t="str">
        <f>IF($C$6=1,'3. Input Data'!C964," ")</f>
        <v xml:space="preserve"> </v>
      </c>
      <c r="D958" s="58" t="str">
        <f>IF($C$6=1,'3a. Skor Data'!D956," ")</f>
        <v xml:space="preserve"> </v>
      </c>
      <c r="E958" s="58" t="str">
        <f>IF($C$6=1,(0.702*'3a. Skor Data'!F956)+'3a. Skor Data'!H956," ")</f>
        <v xml:space="preserve"> </v>
      </c>
      <c r="F958" s="58" t="str">
        <f>IF($C$6=1,(0.471*'3a. Skor Data'!J956)+(0.681*'3a. Skor Data'!L956)+(1*'3a. Skor Data'!N956)+(0.278*'3a. Skor Data'!T956)," ")</f>
        <v xml:space="preserve"> </v>
      </c>
      <c r="G958" s="58" t="str">
        <f t="shared" si="44"/>
        <v xml:space="preserve"> </v>
      </c>
      <c r="H958" s="58" t="str">
        <f t="shared" si="45"/>
        <v xml:space="preserve"> </v>
      </c>
      <c r="I958" s="77" t="str">
        <f t="shared" si="46"/>
        <v xml:space="preserve"> </v>
      </c>
      <c r="J958" s="51" t="str">
        <f>IF(AND($G958&gt;0,$I958&gt;0.0000001,$C$6=1,$I$5&gt;0),$A958," ")</f>
        <v xml:space="preserve"> </v>
      </c>
      <c r="K958" s="51" t="str">
        <f>IF(AND($G958,$I958&gt;0.0000001,$C$6=1,$I$5&gt;0),"…………..."," ")</f>
        <v xml:space="preserve"> </v>
      </c>
    </row>
    <row r="959" spans="1:13" x14ac:dyDescent="0.2">
      <c r="A959" s="71">
        <v>950</v>
      </c>
      <c r="B959" s="39" t="str">
        <f>IF($C$6=1,'3. Input Data'!B965," ")</f>
        <v xml:space="preserve"> </v>
      </c>
      <c r="C959" s="39" t="str">
        <f>IF($C$6=1,'3. Input Data'!C965," ")</f>
        <v xml:space="preserve"> </v>
      </c>
      <c r="D959" s="58" t="str">
        <f>IF($C$6=1,'3a. Skor Data'!D957," ")</f>
        <v xml:space="preserve"> </v>
      </c>
      <c r="E959" s="58" t="str">
        <f>IF($C$6=1,(0.702*'3a. Skor Data'!F957)+'3a. Skor Data'!H957," ")</f>
        <v xml:space="preserve"> </v>
      </c>
      <c r="F959" s="58" t="str">
        <f>IF($C$6=1,(0.471*'3a. Skor Data'!J957)+(0.681*'3a. Skor Data'!L957)+(1*'3a. Skor Data'!N957)+(0.278*'3a. Skor Data'!T957)," ")</f>
        <v xml:space="preserve"> </v>
      </c>
      <c r="G959" s="58" t="str">
        <f t="shared" si="44"/>
        <v xml:space="preserve"> </v>
      </c>
      <c r="H959" s="58" t="str">
        <f t="shared" si="45"/>
        <v xml:space="preserve"> </v>
      </c>
      <c r="I959" s="77" t="str">
        <f t="shared" si="46"/>
        <v xml:space="preserve"> </v>
      </c>
      <c r="L959" s="51" t="str">
        <f>IF(AND($G959&gt;0,$I959&gt;0.0000001,$C$6=1,$I$5&gt;0),$A959," ")</f>
        <v xml:space="preserve"> </v>
      </c>
      <c r="M959" s="51" t="str">
        <f>IF(AND($G959,$I959&gt;0.0000001,$C$6=1,$I$5&gt;0),"…………..."," ")</f>
        <v xml:space="preserve"> </v>
      </c>
    </row>
    <row r="960" spans="1:13" x14ac:dyDescent="0.2">
      <c r="A960" s="71">
        <v>951</v>
      </c>
      <c r="B960" s="39" t="str">
        <f>IF($C$6=1,'3. Input Data'!B966," ")</f>
        <v xml:space="preserve"> </v>
      </c>
      <c r="C960" s="39" t="str">
        <f>IF($C$6=1,'3. Input Data'!C966," ")</f>
        <v xml:space="preserve"> </v>
      </c>
      <c r="D960" s="58" t="str">
        <f>IF($C$6=1,'3a. Skor Data'!D958," ")</f>
        <v xml:space="preserve"> </v>
      </c>
      <c r="E960" s="58" t="str">
        <f>IF($C$6=1,(0.702*'3a. Skor Data'!F958)+'3a. Skor Data'!H958," ")</f>
        <v xml:space="preserve"> </v>
      </c>
      <c r="F960" s="58" t="str">
        <f>IF($C$6=1,(0.471*'3a. Skor Data'!J958)+(0.681*'3a. Skor Data'!L958)+(1*'3a. Skor Data'!N958)+(0.278*'3a. Skor Data'!T958)," ")</f>
        <v xml:space="preserve"> </v>
      </c>
      <c r="G960" s="58" t="str">
        <f t="shared" si="44"/>
        <v xml:space="preserve"> </v>
      </c>
      <c r="H960" s="58" t="str">
        <f t="shared" si="45"/>
        <v xml:space="preserve"> </v>
      </c>
      <c r="I960" s="77" t="str">
        <f t="shared" si="46"/>
        <v xml:space="preserve"> </v>
      </c>
      <c r="J960" s="51" t="str">
        <f>IF(AND($G960&gt;0,$I960&gt;0.0000001,$C$6=1,$I$5&gt;0),$A960," ")</f>
        <v xml:space="preserve"> </v>
      </c>
      <c r="K960" s="51" t="str">
        <f>IF(AND($G960,$I960&gt;0.0000001,$C$6=1,$I$5&gt;0),"…………..."," ")</f>
        <v xml:space="preserve"> </v>
      </c>
    </row>
    <row r="961" spans="1:13" x14ac:dyDescent="0.2">
      <c r="A961" s="71">
        <v>952</v>
      </c>
      <c r="B961" s="39" t="str">
        <f>IF($C$6=1,'3. Input Data'!B967," ")</f>
        <v xml:space="preserve"> </v>
      </c>
      <c r="C961" s="39" t="str">
        <f>IF($C$6=1,'3. Input Data'!C967," ")</f>
        <v xml:space="preserve"> </v>
      </c>
      <c r="D961" s="58" t="str">
        <f>IF($C$6=1,'3a. Skor Data'!D959," ")</f>
        <v xml:space="preserve"> </v>
      </c>
      <c r="E961" s="58" t="str">
        <f>IF($C$6=1,(0.702*'3a. Skor Data'!F959)+'3a. Skor Data'!H959," ")</f>
        <v xml:space="preserve"> </v>
      </c>
      <c r="F961" s="58" t="str">
        <f>IF($C$6=1,(0.471*'3a. Skor Data'!J959)+(0.681*'3a. Skor Data'!L959)+(1*'3a. Skor Data'!N959)+(0.278*'3a. Skor Data'!T959)," ")</f>
        <v xml:space="preserve"> </v>
      </c>
      <c r="G961" s="58" t="str">
        <f t="shared" si="44"/>
        <v xml:space="preserve"> </v>
      </c>
      <c r="H961" s="58" t="str">
        <f t="shared" si="45"/>
        <v xml:space="preserve"> </v>
      </c>
      <c r="I961" s="77" t="str">
        <f t="shared" si="46"/>
        <v xml:space="preserve"> </v>
      </c>
      <c r="L961" s="51" t="str">
        <f>IF(AND($G961&gt;0,$I961&gt;0.0000001,$C$6=1,$I$5&gt;0),$A961," ")</f>
        <v xml:space="preserve"> </v>
      </c>
      <c r="M961" s="51" t="str">
        <f>IF(AND($G961,$I961&gt;0.0000001,$C$6=1,$I$5&gt;0),"…………..."," ")</f>
        <v xml:space="preserve"> </v>
      </c>
    </row>
    <row r="962" spans="1:13" x14ac:dyDescent="0.2">
      <c r="A962" s="71">
        <v>953</v>
      </c>
      <c r="B962" s="39" t="str">
        <f>IF($C$6=1,'3. Input Data'!B968," ")</f>
        <v xml:space="preserve"> </v>
      </c>
      <c r="C962" s="39" t="str">
        <f>IF($C$6=1,'3. Input Data'!C968," ")</f>
        <v xml:space="preserve"> </v>
      </c>
      <c r="D962" s="58" t="str">
        <f>IF($C$6=1,'3a. Skor Data'!D960," ")</f>
        <v xml:space="preserve"> </v>
      </c>
      <c r="E962" s="58" t="str">
        <f>IF($C$6=1,(0.702*'3a. Skor Data'!F960)+'3a. Skor Data'!H960," ")</f>
        <v xml:space="preserve"> </v>
      </c>
      <c r="F962" s="58" t="str">
        <f>IF($C$6=1,(0.471*'3a. Skor Data'!J960)+(0.681*'3a. Skor Data'!L960)+(1*'3a. Skor Data'!N960)+(0.278*'3a. Skor Data'!T960)," ")</f>
        <v xml:space="preserve"> </v>
      </c>
      <c r="G962" s="58" t="str">
        <f t="shared" si="44"/>
        <v xml:space="preserve"> </v>
      </c>
      <c r="H962" s="58" t="str">
        <f t="shared" si="45"/>
        <v xml:space="preserve"> </v>
      </c>
      <c r="I962" s="77" t="str">
        <f t="shared" si="46"/>
        <v xml:space="preserve"> </v>
      </c>
      <c r="J962" s="51" t="str">
        <f>IF(AND($G962&gt;0,$I962&gt;0.0000001,$C$6=1,$I$5&gt;0),$A962," ")</f>
        <v xml:space="preserve"> </v>
      </c>
      <c r="K962" s="51" t="str">
        <f>IF(AND($G962,$I962&gt;0.0000001,$C$6=1,$I$5&gt;0),"…………..."," ")</f>
        <v xml:space="preserve"> </v>
      </c>
    </row>
    <row r="963" spans="1:13" x14ac:dyDescent="0.2">
      <c r="A963" s="71">
        <v>954</v>
      </c>
      <c r="B963" s="39" t="str">
        <f>IF($C$6=1,'3. Input Data'!B969," ")</f>
        <v xml:space="preserve"> </v>
      </c>
      <c r="C963" s="39" t="str">
        <f>IF($C$6=1,'3. Input Data'!C969," ")</f>
        <v xml:space="preserve"> </v>
      </c>
      <c r="D963" s="58" t="str">
        <f>IF($C$6=1,'3a. Skor Data'!D961," ")</f>
        <v xml:space="preserve"> </v>
      </c>
      <c r="E963" s="58" t="str">
        <f>IF($C$6=1,(0.702*'3a. Skor Data'!F961)+'3a. Skor Data'!H961," ")</f>
        <v xml:space="preserve"> </v>
      </c>
      <c r="F963" s="58" t="str">
        <f>IF($C$6=1,(0.471*'3a. Skor Data'!J961)+(0.681*'3a. Skor Data'!L961)+(1*'3a. Skor Data'!N961)+(0.278*'3a. Skor Data'!T961)," ")</f>
        <v xml:space="preserve"> </v>
      </c>
      <c r="G963" s="58" t="str">
        <f t="shared" si="44"/>
        <v xml:space="preserve"> </v>
      </c>
      <c r="H963" s="58" t="str">
        <f t="shared" si="45"/>
        <v xml:space="preserve"> </v>
      </c>
      <c r="I963" s="77" t="str">
        <f t="shared" si="46"/>
        <v xml:space="preserve"> </v>
      </c>
      <c r="L963" s="51" t="str">
        <f>IF(AND($G963&gt;0,$I963&gt;0.0000001,$C$6=1,$I$5&gt;0),$A963," ")</f>
        <v xml:space="preserve"> </v>
      </c>
      <c r="M963" s="51" t="str">
        <f>IF(AND($G963,$I963&gt;0.0000001,$C$6=1,$I$5&gt;0),"…………..."," ")</f>
        <v xml:space="preserve"> </v>
      </c>
    </row>
    <row r="964" spans="1:13" x14ac:dyDescent="0.2">
      <c r="A964" s="71">
        <v>955</v>
      </c>
      <c r="B964" s="39" t="str">
        <f>IF($C$6=1,'3. Input Data'!B970," ")</f>
        <v xml:space="preserve"> </v>
      </c>
      <c r="C964" s="39" t="str">
        <f>IF($C$6=1,'3. Input Data'!C970," ")</f>
        <v xml:space="preserve"> </v>
      </c>
      <c r="D964" s="58" t="str">
        <f>IF($C$6=1,'3a. Skor Data'!D962," ")</f>
        <v xml:space="preserve"> </v>
      </c>
      <c r="E964" s="58" t="str">
        <f>IF($C$6=1,(0.702*'3a. Skor Data'!F962)+'3a. Skor Data'!H962," ")</f>
        <v xml:space="preserve"> </v>
      </c>
      <c r="F964" s="58" t="str">
        <f>IF($C$6=1,(0.471*'3a. Skor Data'!J962)+(0.681*'3a. Skor Data'!L962)+(1*'3a. Skor Data'!N962)+(0.278*'3a. Skor Data'!T962)," ")</f>
        <v xml:space="preserve"> </v>
      </c>
      <c r="G964" s="58" t="str">
        <f t="shared" si="44"/>
        <v xml:space="preserve"> </v>
      </c>
      <c r="H964" s="58" t="str">
        <f t="shared" si="45"/>
        <v xml:space="preserve"> </v>
      </c>
      <c r="I964" s="77" t="str">
        <f t="shared" si="46"/>
        <v xml:space="preserve"> </v>
      </c>
      <c r="J964" s="51" t="str">
        <f>IF(AND($G964&gt;0,$I964&gt;0.0000001,$C$6=1,$I$5&gt;0),$A964," ")</f>
        <v xml:space="preserve"> </v>
      </c>
      <c r="K964" s="51" t="str">
        <f>IF(AND($G964,$I964&gt;0.0000001,$C$6=1,$I$5&gt;0),"…………..."," ")</f>
        <v xml:space="preserve"> </v>
      </c>
    </row>
    <row r="965" spans="1:13" x14ac:dyDescent="0.2">
      <c r="A965" s="71">
        <v>956</v>
      </c>
      <c r="B965" s="39" t="str">
        <f>IF($C$6=1,'3. Input Data'!B971," ")</f>
        <v xml:space="preserve"> </v>
      </c>
      <c r="C965" s="39" t="str">
        <f>IF($C$6=1,'3. Input Data'!C971," ")</f>
        <v xml:space="preserve"> </v>
      </c>
      <c r="D965" s="58" t="str">
        <f>IF($C$6=1,'3a. Skor Data'!D963," ")</f>
        <v xml:space="preserve"> </v>
      </c>
      <c r="E965" s="58" t="str">
        <f>IF($C$6=1,(0.702*'3a. Skor Data'!F963)+'3a. Skor Data'!H963," ")</f>
        <v xml:space="preserve"> </v>
      </c>
      <c r="F965" s="58" t="str">
        <f>IF($C$6=1,(0.471*'3a. Skor Data'!J963)+(0.681*'3a. Skor Data'!L963)+(1*'3a. Skor Data'!N963)+(0.278*'3a. Skor Data'!T963)," ")</f>
        <v xml:space="preserve"> </v>
      </c>
      <c r="G965" s="58" t="str">
        <f t="shared" si="44"/>
        <v xml:space="preserve"> </v>
      </c>
      <c r="H965" s="58" t="str">
        <f t="shared" si="45"/>
        <v xml:space="preserve"> </v>
      </c>
      <c r="I965" s="77" t="str">
        <f t="shared" si="46"/>
        <v xml:space="preserve"> </v>
      </c>
      <c r="L965" s="51" t="str">
        <f>IF(AND($G965&gt;0,$I965&gt;0.0000001,$C$6=1,$I$5&gt;0),$A965," ")</f>
        <v xml:space="preserve"> </v>
      </c>
      <c r="M965" s="51" t="str">
        <f>IF(AND($G965,$I965&gt;0.0000001,$C$6=1,$I$5&gt;0),"…………..."," ")</f>
        <v xml:space="preserve"> </v>
      </c>
    </row>
    <row r="966" spans="1:13" x14ac:dyDescent="0.2">
      <c r="A966" s="71">
        <v>957</v>
      </c>
      <c r="B966" s="39" t="str">
        <f>IF($C$6=1,'3. Input Data'!B972," ")</f>
        <v xml:space="preserve"> </v>
      </c>
      <c r="C966" s="39" t="str">
        <f>IF($C$6=1,'3. Input Data'!C972," ")</f>
        <v xml:space="preserve"> </v>
      </c>
      <c r="D966" s="58" t="str">
        <f>IF($C$6=1,'3a. Skor Data'!D964," ")</f>
        <v xml:space="preserve"> </v>
      </c>
      <c r="E966" s="58" t="str">
        <f>IF($C$6=1,(0.702*'3a. Skor Data'!F964)+'3a. Skor Data'!H964," ")</f>
        <v xml:space="preserve"> </v>
      </c>
      <c r="F966" s="58" t="str">
        <f>IF($C$6=1,(0.471*'3a. Skor Data'!J964)+(0.681*'3a. Skor Data'!L964)+(1*'3a. Skor Data'!N964)+(0.278*'3a. Skor Data'!T964)," ")</f>
        <v xml:space="preserve"> </v>
      </c>
      <c r="G966" s="58" t="str">
        <f t="shared" si="44"/>
        <v xml:space="preserve"> </v>
      </c>
      <c r="H966" s="58" t="str">
        <f t="shared" si="45"/>
        <v xml:space="preserve"> </v>
      </c>
      <c r="I966" s="77" t="str">
        <f t="shared" si="46"/>
        <v xml:space="preserve"> </v>
      </c>
      <c r="J966" s="51" t="str">
        <f>IF(AND($G966&gt;0,$I966&gt;0.0000001,$C$6=1,$I$5&gt;0),$A966," ")</f>
        <v xml:space="preserve"> </v>
      </c>
      <c r="K966" s="51" t="str">
        <f>IF(AND($G966,$I966&gt;0.0000001,$C$6=1,$I$5&gt;0),"…………..."," ")</f>
        <v xml:space="preserve"> </v>
      </c>
    </row>
    <row r="967" spans="1:13" x14ac:dyDescent="0.2">
      <c r="A967" s="71">
        <v>958</v>
      </c>
      <c r="B967" s="39" t="str">
        <f>IF($C$6=1,'3. Input Data'!B973," ")</f>
        <v xml:space="preserve"> </v>
      </c>
      <c r="C967" s="39" t="str">
        <f>IF($C$6=1,'3. Input Data'!C973," ")</f>
        <v xml:space="preserve"> </v>
      </c>
      <c r="D967" s="58" t="str">
        <f>IF($C$6=1,'3a. Skor Data'!D965," ")</f>
        <v xml:space="preserve"> </v>
      </c>
      <c r="E967" s="58" t="str">
        <f>IF($C$6=1,(0.702*'3a. Skor Data'!F965)+'3a. Skor Data'!H965," ")</f>
        <v xml:space="preserve"> </v>
      </c>
      <c r="F967" s="58" t="str">
        <f>IF($C$6=1,(0.471*'3a. Skor Data'!J965)+(0.681*'3a. Skor Data'!L965)+(1*'3a. Skor Data'!N965)+(0.278*'3a. Skor Data'!T965)," ")</f>
        <v xml:space="preserve"> </v>
      </c>
      <c r="G967" s="58" t="str">
        <f t="shared" si="44"/>
        <v xml:space="preserve"> </v>
      </c>
      <c r="H967" s="58" t="str">
        <f t="shared" si="45"/>
        <v xml:space="preserve"> </v>
      </c>
      <c r="I967" s="77" t="str">
        <f t="shared" si="46"/>
        <v xml:space="preserve"> </v>
      </c>
      <c r="L967" s="51" t="str">
        <f>IF(AND($G967&gt;0,$I967&gt;0.0000001,$C$6=1,$I$5&gt;0),$A967," ")</f>
        <v xml:space="preserve"> </v>
      </c>
      <c r="M967" s="51" t="str">
        <f>IF(AND($G967,$I967&gt;0.0000001,$C$6=1,$I$5&gt;0),"…………..."," ")</f>
        <v xml:space="preserve"> </v>
      </c>
    </row>
    <row r="968" spans="1:13" x14ac:dyDescent="0.2">
      <c r="A968" s="71">
        <v>959</v>
      </c>
      <c r="B968" s="39" t="str">
        <f>IF($C$6=1,'3. Input Data'!B974," ")</f>
        <v xml:space="preserve"> </v>
      </c>
      <c r="C968" s="39" t="str">
        <f>IF($C$6=1,'3. Input Data'!C974," ")</f>
        <v xml:space="preserve"> </v>
      </c>
      <c r="D968" s="58" t="str">
        <f>IF($C$6=1,'3a. Skor Data'!D966," ")</f>
        <v xml:space="preserve"> </v>
      </c>
      <c r="E968" s="58" t="str">
        <f>IF($C$6=1,(0.702*'3a. Skor Data'!F966)+'3a. Skor Data'!H966," ")</f>
        <v xml:space="preserve"> </v>
      </c>
      <c r="F968" s="58" t="str">
        <f>IF($C$6=1,(0.471*'3a. Skor Data'!J966)+(0.681*'3a. Skor Data'!L966)+(1*'3a. Skor Data'!N966)+(0.278*'3a. Skor Data'!T966)," ")</f>
        <v xml:space="preserve"> </v>
      </c>
      <c r="G968" s="58" t="str">
        <f t="shared" si="44"/>
        <v xml:space="preserve"> </v>
      </c>
      <c r="H968" s="58" t="str">
        <f t="shared" si="45"/>
        <v xml:space="preserve"> </v>
      </c>
      <c r="I968" s="77" t="str">
        <f t="shared" si="46"/>
        <v xml:space="preserve"> </v>
      </c>
      <c r="J968" s="51" t="str">
        <f>IF(AND($G968&gt;0,$I968&gt;0.0000001,$C$6=1,$I$5&gt;0),$A968," ")</f>
        <v xml:space="preserve"> </v>
      </c>
      <c r="K968" s="51" t="str">
        <f>IF(AND($G968,$I968&gt;0.0000001,$C$6=1,$I$5&gt;0),"…………..."," ")</f>
        <v xml:space="preserve"> </v>
      </c>
    </row>
    <row r="969" spans="1:13" x14ac:dyDescent="0.2">
      <c r="A969" s="71">
        <v>960</v>
      </c>
      <c r="B969" s="39" t="str">
        <f>IF($C$6=1,'3. Input Data'!B975," ")</f>
        <v xml:space="preserve"> </v>
      </c>
      <c r="C969" s="39" t="str">
        <f>IF($C$6=1,'3. Input Data'!C975," ")</f>
        <v xml:space="preserve"> </v>
      </c>
      <c r="D969" s="58" t="str">
        <f>IF($C$6=1,'3a. Skor Data'!D967," ")</f>
        <v xml:space="preserve"> </v>
      </c>
      <c r="E969" s="58" t="str">
        <f>IF($C$6=1,(0.702*'3a. Skor Data'!F967)+'3a. Skor Data'!H967," ")</f>
        <v xml:space="preserve"> </v>
      </c>
      <c r="F969" s="58" t="str">
        <f>IF($C$6=1,(0.471*'3a. Skor Data'!J967)+(0.681*'3a. Skor Data'!L967)+(1*'3a. Skor Data'!N967)+(0.278*'3a. Skor Data'!T967)," ")</f>
        <v xml:space="preserve"> </v>
      </c>
      <c r="G969" s="58" t="str">
        <f t="shared" si="44"/>
        <v xml:space="preserve"> </v>
      </c>
      <c r="H969" s="58" t="str">
        <f t="shared" si="45"/>
        <v xml:space="preserve"> </v>
      </c>
      <c r="I969" s="77" t="str">
        <f t="shared" si="46"/>
        <v xml:space="preserve"> </v>
      </c>
      <c r="L969" s="51" t="str">
        <f>IF(AND($G969&gt;0,$I969&gt;0.0000001,$C$6=1,$I$5&gt;0),$A969," ")</f>
        <v xml:space="preserve"> </v>
      </c>
      <c r="M969" s="51" t="str">
        <f>IF(AND($G969,$I969&gt;0.0000001,$C$6=1,$I$5&gt;0),"…………..."," ")</f>
        <v xml:space="preserve"> </v>
      </c>
    </row>
    <row r="970" spans="1:13" x14ac:dyDescent="0.2">
      <c r="A970" s="71">
        <v>961</v>
      </c>
      <c r="B970" s="39" t="str">
        <f>IF($C$6=1,'3. Input Data'!B976," ")</f>
        <v xml:space="preserve"> </v>
      </c>
      <c r="C970" s="39" t="str">
        <f>IF($C$6=1,'3. Input Data'!C976," ")</f>
        <v xml:space="preserve"> </v>
      </c>
      <c r="D970" s="58" t="str">
        <f>IF($C$6=1,'3a. Skor Data'!D968," ")</f>
        <v xml:space="preserve"> </v>
      </c>
      <c r="E970" s="58" t="str">
        <f>IF($C$6=1,(0.702*'3a. Skor Data'!F968)+'3a. Skor Data'!H968," ")</f>
        <v xml:space="preserve"> </v>
      </c>
      <c r="F970" s="58" t="str">
        <f>IF($C$6=1,(0.471*'3a. Skor Data'!J968)+(0.681*'3a. Skor Data'!L968)+(1*'3a. Skor Data'!N968)+(0.278*'3a. Skor Data'!T968)," ")</f>
        <v xml:space="preserve"> </v>
      </c>
      <c r="G970" s="58" t="str">
        <f t="shared" si="44"/>
        <v xml:space="preserve"> </v>
      </c>
      <c r="H970" s="58" t="str">
        <f t="shared" si="45"/>
        <v xml:space="preserve"> </v>
      </c>
      <c r="I970" s="77" t="str">
        <f t="shared" si="46"/>
        <v xml:space="preserve"> </v>
      </c>
      <c r="J970" s="51" t="str">
        <f>IF(AND($G970&gt;0,$I970&gt;0.0000001,$C$6=1,$I$5&gt;0),$A970," ")</f>
        <v xml:space="preserve"> </v>
      </c>
      <c r="K970" s="51" t="str">
        <f>IF(AND($G970,$I970&gt;0.0000001,$C$6=1,$I$5&gt;0),"…………..."," ")</f>
        <v xml:space="preserve"> </v>
      </c>
    </row>
    <row r="971" spans="1:13" x14ac:dyDescent="0.2">
      <c r="A971" s="71">
        <v>962</v>
      </c>
      <c r="B971" s="39" t="str">
        <f>IF($C$6=1,'3. Input Data'!B977," ")</f>
        <v xml:space="preserve"> </v>
      </c>
      <c r="C971" s="39" t="str">
        <f>IF($C$6=1,'3. Input Data'!C977," ")</f>
        <v xml:space="preserve"> </v>
      </c>
      <c r="D971" s="58" t="str">
        <f>IF($C$6=1,'3a. Skor Data'!D969," ")</f>
        <v xml:space="preserve"> </v>
      </c>
      <c r="E971" s="58" t="str">
        <f>IF($C$6=1,(0.702*'3a. Skor Data'!F969)+'3a. Skor Data'!H969," ")</f>
        <v xml:space="preserve"> </v>
      </c>
      <c r="F971" s="58" t="str">
        <f>IF($C$6=1,(0.471*'3a. Skor Data'!J969)+(0.681*'3a. Skor Data'!L969)+(1*'3a. Skor Data'!N969)+(0.278*'3a. Skor Data'!T969)," ")</f>
        <v xml:space="preserve"> </v>
      </c>
      <c r="G971" s="58" t="str">
        <f t="shared" ref="G971:G1018" si="47">IF($C$6=1,(0.252*D971)+(0.226*E971)+(0.218*F971)," ")</f>
        <v xml:space="preserve"> </v>
      </c>
      <c r="H971" s="58" t="str">
        <f t="shared" ref="H971:H1018" si="48">IF(AND($C$6=1,$G971&gt;0,$I971&gt;=0.0000001,$I$5&gt;0),"Rp."," ")</f>
        <v xml:space="preserve"> </v>
      </c>
      <c r="I971" s="77" t="str">
        <f t="shared" si="46"/>
        <v xml:space="preserve"> </v>
      </c>
      <c r="L971" s="51" t="str">
        <f>IF(AND($G971&gt;0,$I971&gt;0.0000001,$C$6=1,$I$5&gt;0),$A971," ")</f>
        <v xml:space="preserve"> </v>
      </c>
      <c r="M971" s="51" t="str">
        <f>IF(AND($G971,$I971&gt;0.0000001,$C$6=1,$I$5&gt;0),"…………..."," ")</f>
        <v xml:space="preserve"> </v>
      </c>
    </row>
    <row r="972" spans="1:13" x14ac:dyDescent="0.2">
      <c r="A972" s="71">
        <v>963</v>
      </c>
      <c r="B972" s="39" t="str">
        <f>IF($C$6=1,'3. Input Data'!B978," ")</f>
        <v xml:space="preserve"> </v>
      </c>
      <c r="C972" s="39" t="str">
        <f>IF($C$6=1,'3. Input Data'!C978," ")</f>
        <v xml:space="preserve"> </v>
      </c>
      <c r="D972" s="58" t="str">
        <f>IF($C$6=1,'3a. Skor Data'!D970," ")</f>
        <v xml:space="preserve"> </v>
      </c>
      <c r="E972" s="58" t="str">
        <f>IF($C$6=1,(0.702*'3a. Skor Data'!F970)+'3a. Skor Data'!H970," ")</f>
        <v xml:space="preserve"> </v>
      </c>
      <c r="F972" s="58" t="str">
        <f>IF($C$6=1,(0.471*'3a. Skor Data'!J970)+(0.681*'3a. Skor Data'!L970)+(1*'3a. Skor Data'!N970)+(0.278*'3a. Skor Data'!T970)," ")</f>
        <v xml:space="preserve"> </v>
      </c>
      <c r="G972" s="58" t="str">
        <f t="shared" si="47"/>
        <v xml:space="preserve"> </v>
      </c>
      <c r="H972" s="58" t="str">
        <f t="shared" si="48"/>
        <v xml:space="preserve"> </v>
      </c>
      <c r="I972" s="77" t="str">
        <f t="shared" si="46"/>
        <v xml:space="preserve"> </v>
      </c>
      <c r="J972" s="51" t="str">
        <f>IF(AND($G972&gt;0,$I972&gt;0.0000001,$C$6=1,$I$5&gt;0),$A972," ")</f>
        <v xml:space="preserve"> </v>
      </c>
      <c r="K972" s="51" t="str">
        <f>IF(AND($G972,$I972&gt;0.0000001,$C$6=1,$I$5&gt;0),"…………..."," ")</f>
        <v xml:space="preserve"> </v>
      </c>
    </row>
    <row r="973" spans="1:13" x14ac:dyDescent="0.2">
      <c r="A973" s="71">
        <v>964</v>
      </c>
      <c r="B973" s="39" t="str">
        <f>IF($C$6=1,'3. Input Data'!B979," ")</f>
        <v xml:space="preserve"> </v>
      </c>
      <c r="C973" s="39" t="str">
        <f>IF($C$6=1,'3. Input Data'!C979," ")</f>
        <v xml:space="preserve"> </v>
      </c>
      <c r="D973" s="58" t="str">
        <f>IF($C$6=1,'3a. Skor Data'!D971," ")</f>
        <v xml:space="preserve"> </v>
      </c>
      <c r="E973" s="58" t="str">
        <f>IF($C$6=1,(0.702*'3a. Skor Data'!F971)+'3a. Skor Data'!H971," ")</f>
        <v xml:space="preserve"> </v>
      </c>
      <c r="F973" s="58" t="str">
        <f>IF($C$6=1,(0.471*'3a. Skor Data'!J971)+(0.681*'3a. Skor Data'!L971)+(1*'3a. Skor Data'!N971)+(0.278*'3a. Skor Data'!T971)," ")</f>
        <v xml:space="preserve"> </v>
      </c>
      <c r="G973" s="58" t="str">
        <f t="shared" si="47"/>
        <v xml:space="preserve"> </v>
      </c>
      <c r="H973" s="58" t="str">
        <f t="shared" si="48"/>
        <v xml:space="preserve"> </v>
      </c>
      <c r="I973" s="77" t="str">
        <f t="shared" si="46"/>
        <v xml:space="preserve"> </v>
      </c>
      <c r="L973" s="51" t="str">
        <f>IF(AND($G973&gt;0,$I973&gt;0.0000001,$C$6=1,$I$5&gt;0),$A973," ")</f>
        <v xml:space="preserve"> </v>
      </c>
      <c r="M973" s="51" t="str">
        <f>IF(AND($G973,$I973&gt;0.0000001,$C$6=1,$I$5&gt;0),"…………..."," ")</f>
        <v xml:space="preserve"> </v>
      </c>
    </row>
    <row r="974" spans="1:13" x14ac:dyDescent="0.2">
      <c r="A974" s="71">
        <v>965</v>
      </c>
      <c r="B974" s="39" t="str">
        <f>IF($C$6=1,'3. Input Data'!B980," ")</f>
        <v xml:space="preserve"> </v>
      </c>
      <c r="C974" s="39" t="str">
        <f>IF($C$6=1,'3. Input Data'!C980," ")</f>
        <v xml:space="preserve"> </v>
      </c>
      <c r="D974" s="58" t="str">
        <f>IF($C$6=1,'3a. Skor Data'!D972," ")</f>
        <v xml:space="preserve"> </v>
      </c>
      <c r="E974" s="58" t="str">
        <f>IF($C$6=1,(0.702*'3a. Skor Data'!F972)+'3a. Skor Data'!H972," ")</f>
        <v xml:space="preserve"> </v>
      </c>
      <c r="F974" s="58" t="str">
        <f>IF($C$6=1,(0.471*'3a. Skor Data'!J972)+(0.681*'3a. Skor Data'!L972)+(1*'3a. Skor Data'!N972)+(0.278*'3a. Skor Data'!T972)," ")</f>
        <v xml:space="preserve"> </v>
      </c>
      <c r="G974" s="58" t="str">
        <f t="shared" si="47"/>
        <v xml:space="preserve"> </v>
      </c>
      <c r="H974" s="58" t="str">
        <f t="shared" si="48"/>
        <v xml:space="preserve"> </v>
      </c>
      <c r="I974" s="77" t="str">
        <f t="shared" si="46"/>
        <v xml:space="preserve"> </v>
      </c>
      <c r="J974" s="51" t="str">
        <f>IF(AND($G974&gt;0,$I974&gt;0.0000001,$C$6=1,$I$5&gt;0),$A974," ")</f>
        <v xml:space="preserve"> </v>
      </c>
      <c r="K974" s="51" t="str">
        <f>IF(AND($G974,$I974&gt;0.0000001,$C$6=1,$I$5&gt;0),"…………..."," ")</f>
        <v xml:space="preserve"> </v>
      </c>
    </row>
    <row r="975" spans="1:13" x14ac:dyDescent="0.2">
      <c r="A975" s="71">
        <v>966</v>
      </c>
      <c r="B975" s="39" t="str">
        <f>IF($C$6=1,'3. Input Data'!B981," ")</f>
        <v xml:space="preserve"> </v>
      </c>
      <c r="C975" s="39" t="str">
        <f>IF($C$6=1,'3. Input Data'!C981," ")</f>
        <v xml:space="preserve"> </v>
      </c>
      <c r="D975" s="58" t="str">
        <f>IF($C$6=1,'3a. Skor Data'!D973," ")</f>
        <v xml:space="preserve"> </v>
      </c>
      <c r="E975" s="58" t="str">
        <f>IF($C$6=1,(0.702*'3a. Skor Data'!F973)+'3a. Skor Data'!H973," ")</f>
        <v xml:space="preserve"> </v>
      </c>
      <c r="F975" s="58" t="str">
        <f>IF($C$6=1,(0.471*'3a. Skor Data'!J973)+(0.681*'3a. Skor Data'!L973)+(1*'3a. Skor Data'!N973)+(0.278*'3a. Skor Data'!T973)," ")</f>
        <v xml:space="preserve"> </v>
      </c>
      <c r="G975" s="58" t="str">
        <f t="shared" si="47"/>
        <v xml:space="preserve"> </v>
      </c>
      <c r="H975" s="58" t="str">
        <f t="shared" si="48"/>
        <v xml:space="preserve"> </v>
      </c>
      <c r="I975" s="77" t="str">
        <f t="shared" si="46"/>
        <v xml:space="preserve"> </v>
      </c>
      <c r="L975" s="51" t="str">
        <f>IF(AND($G975&gt;0,$I975&gt;0.0000001,$C$6=1,$I$5&gt;0),$A975," ")</f>
        <v xml:space="preserve"> </v>
      </c>
      <c r="M975" s="51" t="str">
        <f>IF(AND($G975,$I975&gt;0.0000001,$C$6=1,$I$5&gt;0),"…………..."," ")</f>
        <v xml:space="preserve"> </v>
      </c>
    </row>
    <row r="976" spans="1:13" x14ac:dyDescent="0.2">
      <c r="A976" s="71">
        <v>967</v>
      </c>
      <c r="B976" s="39" t="str">
        <f>IF($C$6=1,'3. Input Data'!B982," ")</f>
        <v xml:space="preserve"> </v>
      </c>
      <c r="C976" s="39" t="str">
        <f>IF($C$6=1,'3. Input Data'!C982," ")</f>
        <v xml:space="preserve"> </v>
      </c>
      <c r="D976" s="58" t="str">
        <f>IF($C$6=1,'3a. Skor Data'!D974," ")</f>
        <v xml:space="preserve"> </v>
      </c>
      <c r="E976" s="58" t="str">
        <f>IF($C$6=1,(0.702*'3a. Skor Data'!F974)+'3a. Skor Data'!H974," ")</f>
        <v xml:space="preserve"> </v>
      </c>
      <c r="F976" s="58" t="str">
        <f>IF($C$6=1,(0.471*'3a. Skor Data'!J974)+(0.681*'3a. Skor Data'!L974)+(1*'3a. Skor Data'!N974)+(0.278*'3a. Skor Data'!T974)," ")</f>
        <v xml:space="preserve"> </v>
      </c>
      <c r="G976" s="58" t="str">
        <f t="shared" si="47"/>
        <v xml:space="preserve"> </v>
      </c>
      <c r="H976" s="58" t="str">
        <f t="shared" si="48"/>
        <v xml:space="preserve"> </v>
      </c>
      <c r="I976" s="77" t="str">
        <f t="shared" si="46"/>
        <v xml:space="preserve"> </v>
      </c>
      <c r="J976" s="51" t="str">
        <f>IF(AND($G976&gt;0,$I976&gt;0.0000001,$C$6=1,$I$5&gt;0),$A976," ")</f>
        <v xml:space="preserve"> </v>
      </c>
      <c r="K976" s="51" t="str">
        <f>IF(AND($G976,$I976&gt;0.0000001,$C$6=1,$I$5&gt;0),"…………..."," ")</f>
        <v xml:space="preserve"> </v>
      </c>
    </row>
    <row r="977" spans="1:13" x14ac:dyDescent="0.2">
      <c r="A977" s="71">
        <v>968</v>
      </c>
      <c r="B977" s="39" t="str">
        <f>IF($C$6=1,'3. Input Data'!B983," ")</f>
        <v xml:space="preserve"> </v>
      </c>
      <c r="C977" s="39" t="str">
        <f>IF($C$6=1,'3. Input Data'!C983," ")</f>
        <v xml:space="preserve"> </v>
      </c>
      <c r="D977" s="58" t="str">
        <f>IF($C$6=1,'3a. Skor Data'!D975," ")</f>
        <v xml:space="preserve"> </v>
      </c>
      <c r="E977" s="58" t="str">
        <f>IF($C$6=1,(0.702*'3a. Skor Data'!F975)+'3a. Skor Data'!H975," ")</f>
        <v xml:space="preserve"> </v>
      </c>
      <c r="F977" s="58" t="str">
        <f>IF($C$6=1,(0.471*'3a. Skor Data'!J975)+(0.681*'3a. Skor Data'!L975)+(1*'3a. Skor Data'!N975)+(0.278*'3a. Skor Data'!T975)," ")</f>
        <v xml:space="preserve"> </v>
      </c>
      <c r="G977" s="58" t="str">
        <f t="shared" si="47"/>
        <v xml:space="preserve"> </v>
      </c>
      <c r="H977" s="58" t="str">
        <f t="shared" si="48"/>
        <v xml:space="preserve"> </v>
      </c>
      <c r="I977" s="77" t="str">
        <f t="shared" si="46"/>
        <v xml:space="preserve"> </v>
      </c>
      <c r="L977" s="51" t="str">
        <f>IF(AND($G977&gt;0,$I977&gt;0.0000001,$C$6=1,$I$5&gt;0),$A977," ")</f>
        <v xml:space="preserve"> </v>
      </c>
      <c r="M977" s="51" t="str">
        <f>IF(AND($G977,$I977&gt;0.0000001,$C$6=1,$I$5&gt;0),"…………..."," ")</f>
        <v xml:space="preserve"> </v>
      </c>
    </row>
    <row r="978" spans="1:13" x14ac:dyDescent="0.2">
      <c r="A978" s="71">
        <v>969</v>
      </c>
      <c r="B978" s="39" t="str">
        <f>IF($C$6=1,'3. Input Data'!B984," ")</f>
        <v xml:space="preserve"> </v>
      </c>
      <c r="C978" s="39" t="str">
        <f>IF($C$6=1,'3. Input Data'!C984," ")</f>
        <v xml:space="preserve"> </v>
      </c>
      <c r="D978" s="58" t="str">
        <f>IF($C$6=1,'3a. Skor Data'!D976," ")</f>
        <v xml:space="preserve"> </v>
      </c>
      <c r="E978" s="58" t="str">
        <f>IF($C$6=1,(0.702*'3a. Skor Data'!F976)+'3a. Skor Data'!H976," ")</f>
        <v xml:space="preserve"> </v>
      </c>
      <c r="F978" s="58" t="str">
        <f>IF($C$6=1,(0.471*'3a. Skor Data'!J976)+(0.681*'3a. Skor Data'!L976)+(1*'3a. Skor Data'!N976)+(0.278*'3a. Skor Data'!T976)," ")</f>
        <v xml:space="preserve"> </v>
      </c>
      <c r="G978" s="58" t="str">
        <f t="shared" si="47"/>
        <v xml:space="preserve"> </v>
      </c>
      <c r="H978" s="58" t="str">
        <f t="shared" si="48"/>
        <v xml:space="preserve"> </v>
      </c>
      <c r="I978" s="77" t="str">
        <f t="shared" si="46"/>
        <v xml:space="preserve"> </v>
      </c>
      <c r="J978" s="51" t="str">
        <f>IF(AND($G978&gt;0,$I978&gt;0.0000001,$C$6=1,$I$5&gt;0),$A978," ")</f>
        <v xml:space="preserve"> </v>
      </c>
      <c r="K978" s="51" t="str">
        <f>IF(AND($G978,$I978&gt;0.0000001,$C$6=1,$I$5&gt;0),"…………..."," ")</f>
        <v xml:space="preserve"> </v>
      </c>
    </row>
    <row r="979" spans="1:13" x14ac:dyDescent="0.2">
      <c r="A979" s="71">
        <v>970</v>
      </c>
      <c r="B979" s="39" t="str">
        <f>IF($C$6=1,'3. Input Data'!B985," ")</f>
        <v xml:space="preserve"> </v>
      </c>
      <c r="C979" s="39" t="str">
        <f>IF($C$6=1,'3. Input Data'!C985," ")</f>
        <v xml:space="preserve"> </v>
      </c>
      <c r="D979" s="58" t="str">
        <f>IF($C$6=1,'3a. Skor Data'!D977," ")</f>
        <v xml:space="preserve"> </v>
      </c>
      <c r="E979" s="58" t="str">
        <f>IF($C$6=1,(0.702*'3a. Skor Data'!F977)+'3a. Skor Data'!H977," ")</f>
        <v xml:space="preserve"> </v>
      </c>
      <c r="F979" s="58" t="str">
        <f>IF($C$6=1,(0.471*'3a. Skor Data'!J977)+(0.681*'3a. Skor Data'!L977)+(1*'3a. Skor Data'!N977)+(0.278*'3a. Skor Data'!T977)," ")</f>
        <v xml:space="preserve"> </v>
      </c>
      <c r="G979" s="58" t="str">
        <f t="shared" si="47"/>
        <v xml:space="preserve"> </v>
      </c>
      <c r="H979" s="58" t="str">
        <f t="shared" si="48"/>
        <v xml:space="preserve"> </v>
      </c>
      <c r="I979" s="77" t="str">
        <f t="shared" si="46"/>
        <v xml:space="preserve"> </v>
      </c>
      <c r="L979" s="51" t="str">
        <f>IF(AND($G979&gt;0,$I979&gt;0.0000001,$C$6=1,$I$5&gt;0),$A979," ")</f>
        <v xml:space="preserve"> </v>
      </c>
      <c r="M979" s="51" t="str">
        <f>IF(AND($G979,$I979&gt;0.0000001,$C$6=1,$I$5&gt;0),"…………..."," ")</f>
        <v xml:space="preserve"> </v>
      </c>
    </row>
    <row r="980" spans="1:13" x14ac:dyDescent="0.2">
      <c r="A980" s="71">
        <v>971</v>
      </c>
      <c r="B980" s="39" t="str">
        <f>IF($C$6=1,'3. Input Data'!B986," ")</f>
        <v xml:space="preserve"> </v>
      </c>
      <c r="C980" s="39" t="str">
        <f>IF($C$6=1,'3. Input Data'!C986," ")</f>
        <v xml:space="preserve"> </v>
      </c>
      <c r="D980" s="58" t="str">
        <f>IF($C$6=1,'3a. Skor Data'!D978," ")</f>
        <v xml:space="preserve"> </v>
      </c>
      <c r="E980" s="58" t="str">
        <f>IF($C$6=1,(0.702*'3a. Skor Data'!F978)+'3a. Skor Data'!H978," ")</f>
        <v xml:space="preserve"> </v>
      </c>
      <c r="F980" s="58" t="str">
        <f>IF($C$6=1,(0.471*'3a. Skor Data'!J978)+(0.681*'3a. Skor Data'!L978)+(1*'3a. Skor Data'!N978)+(0.278*'3a. Skor Data'!T978)," ")</f>
        <v xml:space="preserve"> </v>
      </c>
      <c r="G980" s="58" t="str">
        <f t="shared" si="47"/>
        <v xml:space="preserve"> </v>
      </c>
      <c r="H980" s="58" t="str">
        <f t="shared" si="48"/>
        <v xml:space="preserve"> </v>
      </c>
      <c r="I980" s="77" t="str">
        <f t="shared" si="46"/>
        <v xml:space="preserve"> </v>
      </c>
      <c r="J980" s="51" t="str">
        <f>IF(AND($G980&gt;0,$I980&gt;0.0000001,$C$6=1,$I$5&gt;0),$A980," ")</f>
        <v xml:space="preserve"> </v>
      </c>
      <c r="K980" s="51" t="str">
        <f>IF(AND($G980,$I980&gt;0.0000001,$C$6=1,$I$5&gt;0),"…………..."," ")</f>
        <v xml:space="preserve"> </v>
      </c>
    </row>
    <row r="981" spans="1:13" x14ac:dyDescent="0.2">
      <c r="A981" s="71">
        <v>972</v>
      </c>
      <c r="B981" s="39" t="str">
        <f>IF($C$6=1,'3. Input Data'!B987," ")</f>
        <v xml:space="preserve"> </v>
      </c>
      <c r="C981" s="39" t="str">
        <f>IF($C$6=1,'3. Input Data'!C987," ")</f>
        <v xml:space="preserve"> </v>
      </c>
      <c r="D981" s="58" t="str">
        <f>IF($C$6=1,'3a. Skor Data'!D979," ")</f>
        <v xml:space="preserve"> </v>
      </c>
      <c r="E981" s="58" t="str">
        <f>IF($C$6=1,(0.702*'3a. Skor Data'!F979)+'3a. Skor Data'!H979," ")</f>
        <v xml:space="preserve"> </v>
      </c>
      <c r="F981" s="58" t="str">
        <f>IF($C$6=1,(0.471*'3a. Skor Data'!J979)+(0.681*'3a. Skor Data'!L979)+(1*'3a. Skor Data'!N979)+(0.278*'3a. Skor Data'!T979)," ")</f>
        <v xml:space="preserve"> </v>
      </c>
      <c r="G981" s="58" t="str">
        <f t="shared" si="47"/>
        <v xml:space="preserve"> </v>
      </c>
      <c r="H981" s="58" t="str">
        <f t="shared" si="48"/>
        <v xml:space="preserve"> </v>
      </c>
      <c r="I981" s="77" t="str">
        <f t="shared" ref="I981:I1018" si="49">IF(AND($C$6=1,$I$5&gt;0.0001),(G981/$G$3)*$I$5," ")</f>
        <v xml:space="preserve"> </v>
      </c>
      <c r="L981" s="51" t="str">
        <f>IF(AND($G981&gt;0,$I981&gt;0.0000001,$C$6=1,$I$5&gt;0),$A981," ")</f>
        <v xml:space="preserve"> </v>
      </c>
      <c r="M981" s="51" t="str">
        <f>IF(AND($G981,$I981&gt;0.0000001,$C$6=1,$I$5&gt;0),"…………..."," ")</f>
        <v xml:space="preserve"> </v>
      </c>
    </row>
    <row r="982" spans="1:13" x14ac:dyDescent="0.2">
      <c r="A982" s="71">
        <v>973</v>
      </c>
      <c r="B982" s="39" t="str">
        <f>IF($C$6=1,'3. Input Data'!B988," ")</f>
        <v xml:space="preserve"> </v>
      </c>
      <c r="C982" s="39" t="str">
        <f>IF($C$6=1,'3. Input Data'!C988," ")</f>
        <v xml:space="preserve"> </v>
      </c>
      <c r="D982" s="58" t="str">
        <f>IF($C$6=1,'3a. Skor Data'!D980," ")</f>
        <v xml:space="preserve"> </v>
      </c>
      <c r="E982" s="58" t="str">
        <f>IF($C$6=1,(0.702*'3a. Skor Data'!F980)+'3a. Skor Data'!H980," ")</f>
        <v xml:space="preserve"> </v>
      </c>
      <c r="F982" s="58" t="str">
        <f>IF($C$6=1,(0.471*'3a. Skor Data'!J980)+(0.681*'3a. Skor Data'!L980)+(1*'3a. Skor Data'!N980)+(0.278*'3a. Skor Data'!T980)," ")</f>
        <v xml:space="preserve"> </v>
      </c>
      <c r="G982" s="58" t="str">
        <f t="shared" si="47"/>
        <v xml:space="preserve"> </v>
      </c>
      <c r="H982" s="58" t="str">
        <f t="shared" si="48"/>
        <v xml:space="preserve"> </v>
      </c>
      <c r="I982" s="77" t="str">
        <f t="shared" si="49"/>
        <v xml:space="preserve"> </v>
      </c>
      <c r="J982" s="51" t="str">
        <f>IF(AND($G982&gt;0,$I982&gt;0.0000001,$C$6=1,$I$5&gt;0),$A982," ")</f>
        <v xml:space="preserve"> </v>
      </c>
      <c r="K982" s="51" t="str">
        <f>IF(AND($G982,$I982&gt;0.0000001,$C$6=1,$I$5&gt;0),"…………..."," ")</f>
        <v xml:space="preserve"> </v>
      </c>
    </row>
    <row r="983" spans="1:13" x14ac:dyDescent="0.2">
      <c r="A983" s="71">
        <v>974</v>
      </c>
      <c r="B983" s="39" t="str">
        <f>IF($C$6=1,'3. Input Data'!B989," ")</f>
        <v xml:space="preserve"> </v>
      </c>
      <c r="C983" s="39" t="str">
        <f>IF($C$6=1,'3. Input Data'!C989," ")</f>
        <v xml:space="preserve"> </v>
      </c>
      <c r="D983" s="58" t="str">
        <f>IF($C$6=1,'3a. Skor Data'!D981," ")</f>
        <v xml:space="preserve"> </v>
      </c>
      <c r="E983" s="58" t="str">
        <f>IF($C$6=1,(0.702*'3a. Skor Data'!F981)+'3a. Skor Data'!H981," ")</f>
        <v xml:space="preserve"> </v>
      </c>
      <c r="F983" s="58" t="str">
        <f>IF($C$6=1,(0.471*'3a. Skor Data'!J981)+(0.681*'3a. Skor Data'!L981)+(1*'3a. Skor Data'!N981)+(0.278*'3a. Skor Data'!T981)," ")</f>
        <v xml:space="preserve"> </v>
      </c>
      <c r="G983" s="58" t="str">
        <f t="shared" si="47"/>
        <v xml:space="preserve"> </v>
      </c>
      <c r="H983" s="58" t="str">
        <f t="shared" si="48"/>
        <v xml:space="preserve"> </v>
      </c>
      <c r="I983" s="77" t="str">
        <f t="shared" si="49"/>
        <v xml:space="preserve"> </v>
      </c>
      <c r="L983" s="51" t="str">
        <f>IF(AND($G983&gt;0,$I983&gt;0.0000001,$C$6=1,$I$5&gt;0),$A983," ")</f>
        <v xml:space="preserve"> </v>
      </c>
      <c r="M983" s="51" t="str">
        <f>IF(AND($G983,$I983&gt;0.0000001,$C$6=1,$I$5&gt;0),"…………..."," ")</f>
        <v xml:space="preserve"> </v>
      </c>
    </row>
    <row r="984" spans="1:13" x14ac:dyDescent="0.2">
      <c r="A984" s="71">
        <v>975</v>
      </c>
      <c r="B984" s="39" t="str">
        <f>IF($C$6=1,'3. Input Data'!B990," ")</f>
        <v xml:space="preserve"> </v>
      </c>
      <c r="C984" s="39" t="str">
        <f>IF($C$6=1,'3. Input Data'!C990," ")</f>
        <v xml:space="preserve"> </v>
      </c>
      <c r="D984" s="58" t="str">
        <f>IF($C$6=1,'3a. Skor Data'!D982," ")</f>
        <v xml:space="preserve"> </v>
      </c>
      <c r="E984" s="58" t="str">
        <f>IF($C$6=1,(0.702*'3a. Skor Data'!F982)+'3a. Skor Data'!H982," ")</f>
        <v xml:space="preserve"> </v>
      </c>
      <c r="F984" s="58" t="str">
        <f>IF($C$6=1,(0.471*'3a. Skor Data'!J982)+(0.681*'3a. Skor Data'!L982)+(1*'3a. Skor Data'!N982)+(0.278*'3a. Skor Data'!T982)," ")</f>
        <v xml:space="preserve"> </v>
      </c>
      <c r="G984" s="58" t="str">
        <f t="shared" si="47"/>
        <v xml:space="preserve"> </v>
      </c>
      <c r="H984" s="58" t="str">
        <f t="shared" si="48"/>
        <v xml:space="preserve"> </v>
      </c>
      <c r="I984" s="77" t="str">
        <f t="shared" si="49"/>
        <v xml:space="preserve"> </v>
      </c>
      <c r="J984" s="51" t="str">
        <f>IF(AND($G984&gt;0,$I984&gt;0.0000001,$C$6=1,$I$5&gt;0),$A984," ")</f>
        <v xml:space="preserve"> </v>
      </c>
      <c r="K984" s="51" t="str">
        <f>IF(AND($G984,$I984&gt;0.0000001,$C$6=1,$I$5&gt;0),"…………..."," ")</f>
        <v xml:space="preserve"> </v>
      </c>
    </row>
    <row r="985" spans="1:13" x14ac:dyDescent="0.2">
      <c r="A985" s="71">
        <v>976</v>
      </c>
      <c r="B985" s="39" t="str">
        <f>IF($C$6=1,'3. Input Data'!B991," ")</f>
        <v xml:space="preserve"> </v>
      </c>
      <c r="C985" s="39" t="str">
        <f>IF($C$6=1,'3. Input Data'!C991," ")</f>
        <v xml:space="preserve"> </v>
      </c>
      <c r="D985" s="58" t="str">
        <f>IF($C$6=1,'3a. Skor Data'!D983," ")</f>
        <v xml:space="preserve"> </v>
      </c>
      <c r="E985" s="58" t="str">
        <f>IF($C$6=1,(0.702*'3a. Skor Data'!F983)+'3a. Skor Data'!H983," ")</f>
        <v xml:space="preserve"> </v>
      </c>
      <c r="F985" s="58" t="str">
        <f>IF($C$6=1,(0.471*'3a. Skor Data'!J983)+(0.681*'3a. Skor Data'!L983)+(1*'3a. Skor Data'!N983)+(0.278*'3a. Skor Data'!T983)," ")</f>
        <v xml:space="preserve"> </v>
      </c>
      <c r="G985" s="58" t="str">
        <f t="shared" si="47"/>
        <v xml:space="preserve"> </v>
      </c>
      <c r="H985" s="58" t="str">
        <f t="shared" si="48"/>
        <v xml:space="preserve"> </v>
      </c>
      <c r="I985" s="77" t="str">
        <f t="shared" si="49"/>
        <v xml:space="preserve"> </v>
      </c>
      <c r="L985" s="51" t="str">
        <f>IF(AND($G985&gt;0,$I985&gt;0.0000001,$C$6=1,$I$5&gt;0),$A985," ")</f>
        <v xml:space="preserve"> </v>
      </c>
      <c r="M985" s="51" t="str">
        <f>IF(AND($G985,$I985&gt;0.0000001,$C$6=1,$I$5&gt;0),"…………..."," ")</f>
        <v xml:space="preserve"> </v>
      </c>
    </row>
    <row r="986" spans="1:13" x14ac:dyDescent="0.2">
      <c r="A986" s="71">
        <v>977</v>
      </c>
      <c r="B986" s="39" t="str">
        <f>IF($C$6=1,'3. Input Data'!B992," ")</f>
        <v xml:space="preserve"> </v>
      </c>
      <c r="C986" s="39" t="str">
        <f>IF($C$6=1,'3. Input Data'!C992," ")</f>
        <v xml:space="preserve"> </v>
      </c>
      <c r="D986" s="58" t="str">
        <f>IF($C$6=1,'3a. Skor Data'!D984," ")</f>
        <v xml:space="preserve"> </v>
      </c>
      <c r="E986" s="58" t="str">
        <f>IF($C$6=1,(0.702*'3a. Skor Data'!F984)+'3a. Skor Data'!H984," ")</f>
        <v xml:space="preserve"> </v>
      </c>
      <c r="F986" s="58" t="str">
        <f>IF($C$6=1,(0.471*'3a. Skor Data'!J984)+(0.681*'3a. Skor Data'!L984)+(1*'3a. Skor Data'!N984)+(0.278*'3a. Skor Data'!T984)," ")</f>
        <v xml:space="preserve"> </v>
      </c>
      <c r="G986" s="58" t="str">
        <f t="shared" si="47"/>
        <v xml:space="preserve"> </v>
      </c>
      <c r="H986" s="58" t="str">
        <f t="shared" si="48"/>
        <v xml:space="preserve"> </v>
      </c>
      <c r="I986" s="77" t="str">
        <f t="shared" si="49"/>
        <v xml:space="preserve"> </v>
      </c>
      <c r="J986" s="51" t="str">
        <f>IF(AND($G986&gt;0,$I986&gt;0.0000001,$C$6=1,$I$5&gt;0),$A986," ")</f>
        <v xml:space="preserve"> </v>
      </c>
      <c r="K986" s="51" t="str">
        <f>IF(AND($G986,$I986&gt;0.0000001,$C$6=1,$I$5&gt;0),"…………..."," ")</f>
        <v xml:space="preserve"> </v>
      </c>
    </row>
    <row r="987" spans="1:13" x14ac:dyDescent="0.2">
      <c r="A987" s="71">
        <v>978</v>
      </c>
      <c r="B987" s="39" t="str">
        <f>IF($C$6=1,'3. Input Data'!B993," ")</f>
        <v xml:space="preserve"> </v>
      </c>
      <c r="C987" s="39" t="str">
        <f>IF($C$6=1,'3. Input Data'!C993," ")</f>
        <v xml:space="preserve"> </v>
      </c>
      <c r="D987" s="58" t="str">
        <f>IF($C$6=1,'3a. Skor Data'!D985," ")</f>
        <v xml:space="preserve"> </v>
      </c>
      <c r="E987" s="58" t="str">
        <f>IF($C$6=1,(0.702*'3a. Skor Data'!F985)+'3a. Skor Data'!H985," ")</f>
        <v xml:space="preserve"> </v>
      </c>
      <c r="F987" s="58" t="str">
        <f>IF($C$6=1,(0.471*'3a. Skor Data'!J985)+(0.681*'3a. Skor Data'!L985)+(1*'3a. Skor Data'!N985)+(0.278*'3a. Skor Data'!T985)," ")</f>
        <v xml:space="preserve"> </v>
      </c>
      <c r="G987" s="58" t="str">
        <f t="shared" si="47"/>
        <v xml:space="preserve"> </v>
      </c>
      <c r="H987" s="58" t="str">
        <f t="shared" si="48"/>
        <v xml:space="preserve"> </v>
      </c>
      <c r="I987" s="77" t="str">
        <f t="shared" si="49"/>
        <v xml:space="preserve"> </v>
      </c>
      <c r="L987" s="51" t="str">
        <f>IF(AND($G987&gt;0,$I987&gt;0.0000001,$C$6=1,$I$5&gt;0),$A987," ")</f>
        <v xml:space="preserve"> </v>
      </c>
      <c r="M987" s="51" t="str">
        <f>IF(AND($G987,$I987&gt;0.0000001,$C$6=1,$I$5&gt;0),"…………..."," ")</f>
        <v xml:space="preserve"> </v>
      </c>
    </row>
    <row r="988" spans="1:13" x14ac:dyDescent="0.2">
      <c r="A988" s="71">
        <v>979</v>
      </c>
      <c r="B988" s="39" t="str">
        <f>IF($C$6=1,'3. Input Data'!B994," ")</f>
        <v xml:space="preserve"> </v>
      </c>
      <c r="C988" s="39" t="str">
        <f>IF($C$6=1,'3. Input Data'!C994," ")</f>
        <v xml:space="preserve"> </v>
      </c>
      <c r="D988" s="58" t="str">
        <f>IF($C$6=1,'3a. Skor Data'!D986," ")</f>
        <v xml:space="preserve"> </v>
      </c>
      <c r="E988" s="58" t="str">
        <f>IF($C$6=1,(0.702*'3a. Skor Data'!F986)+'3a. Skor Data'!H986," ")</f>
        <v xml:space="preserve"> </v>
      </c>
      <c r="F988" s="58" t="str">
        <f>IF($C$6=1,(0.471*'3a. Skor Data'!J986)+(0.681*'3a. Skor Data'!L986)+(1*'3a. Skor Data'!N986)+(0.278*'3a. Skor Data'!T986)," ")</f>
        <v xml:space="preserve"> </v>
      </c>
      <c r="G988" s="58" t="str">
        <f t="shared" si="47"/>
        <v xml:space="preserve"> </v>
      </c>
      <c r="H988" s="58" t="str">
        <f t="shared" si="48"/>
        <v xml:space="preserve"> </v>
      </c>
      <c r="I988" s="77" t="str">
        <f t="shared" si="49"/>
        <v xml:space="preserve"> </v>
      </c>
      <c r="J988" s="51" t="str">
        <f>IF(AND($G988&gt;0,$I988&gt;0.0000001,$C$6=1,$I$5&gt;0),$A988," ")</f>
        <v xml:space="preserve"> </v>
      </c>
      <c r="K988" s="51" t="str">
        <f>IF(AND($G988,$I988&gt;0.0000001,$C$6=1,$I$5&gt;0),"…………..."," ")</f>
        <v xml:space="preserve"> </v>
      </c>
    </row>
    <row r="989" spans="1:13" x14ac:dyDescent="0.2">
      <c r="A989" s="71">
        <v>980</v>
      </c>
      <c r="B989" s="39" t="str">
        <f>IF($C$6=1,'3. Input Data'!B995," ")</f>
        <v xml:space="preserve"> </v>
      </c>
      <c r="C989" s="39" t="str">
        <f>IF($C$6=1,'3. Input Data'!C995," ")</f>
        <v xml:space="preserve"> </v>
      </c>
      <c r="D989" s="58" t="str">
        <f>IF($C$6=1,'3a. Skor Data'!D987," ")</f>
        <v xml:space="preserve"> </v>
      </c>
      <c r="E989" s="58" t="str">
        <f>IF($C$6=1,(0.702*'3a. Skor Data'!F987)+'3a. Skor Data'!H987," ")</f>
        <v xml:space="preserve"> </v>
      </c>
      <c r="F989" s="58" t="str">
        <f>IF($C$6=1,(0.471*'3a. Skor Data'!J987)+(0.681*'3a. Skor Data'!L987)+(1*'3a. Skor Data'!N987)+(0.278*'3a. Skor Data'!T987)," ")</f>
        <v xml:space="preserve"> </v>
      </c>
      <c r="G989" s="58" t="str">
        <f t="shared" si="47"/>
        <v xml:space="preserve"> </v>
      </c>
      <c r="H989" s="58" t="str">
        <f t="shared" si="48"/>
        <v xml:space="preserve"> </v>
      </c>
      <c r="I989" s="77" t="str">
        <f t="shared" si="49"/>
        <v xml:space="preserve"> </v>
      </c>
      <c r="L989" s="51" t="str">
        <f>IF(AND($G989&gt;0,$I989&gt;0.0000001,$C$6=1,$I$5&gt;0),$A989," ")</f>
        <v xml:space="preserve"> </v>
      </c>
      <c r="M989" s="51" t="str">
        <f>IF(AND($G989,$I989&gt;0.0000001,$C$6=1,$I$5&gt;0),"…………..."," ")</f>
        <v xml:space="preserve"> </v>
      </c>
    </row>
    <row r="990" spans="1:13" x14ac:dyDescent="0.2">
      <c r="A990" s="71">
        <v>981</v>
      </c>
      <c r="B990" s="39" t="str">
        <f>IF($C$6=1,'3. Input Data'!B996," ")</f>
        <v xml:space="preserve"> </v>
      </c>
      <c r="C990" s="39" t="str">
        <f>IF($C$6=1,'3. Input Data'!C996," ")</f>
        <v xml:space="preserve"> </v>
      </c>
      <c r="D990" s="58" t="str">
        <f>IF($C$6=1,'3a. Skor Data'!D988," ")</f>
        <v xml:space="preserve"> </v>
      </c>
      <c r="E990" s="58" t="str">
        <f>IF($C$6=1,(0.702*'3a. Skor Data'!F988)+'3a. Skor Data'!H988," ")</f>
        <v xml:space="preserve"> </v>
      </c>
      <c r="F990" s="58" t="str">
        <f>IF($C$6=1,(0.471*'3a. Skor Data'!J988)+(0.681*'3a. Skor Data'!L988)+(1*'3a. Skor Data'!N988)+(0.278*'3a. Skor Data'!T988)," ")</f>
        <v xml:space="preserve"> </v>
      </c>
      <c r="G990" s="58" t="str">
        <f t="shared" si="47"/>
        <v xml:space="preserve"> </v>
      </c>
      <c r="H990" s="58" t="str">
        <f t="shared" si="48"/>
        <v xml:space="preserve"> </v>
      </c>
      <c r="I990" s="77" t="str">
        <f t="shared" si="49"/>
        <v xml:space="preserve"> </v>
      </c>
      <c r="J990" s="51" t="str">
        <f>IF(AND($G990&gt;0,$I990&gt;0.0000001,$C$6=1,$I$5&gt;0),$A990," ")</f>
        <v xml:space="preserve"> </v>
      </c>
      <c r="K990" s="51" t="str">
        <f>IF(AND($G990,$I990&gt;0.0000001,$C$6=1,$I$5&gt;0),"…………..."," ")</f>
        <v xml:space="preserve"> </v>
      </c>
    </row>
    <row r="991" spans="1:13" x14ac:dyDescent="0.2">
      <c r="A991" s="71">
        <v>982</v>
      </c>
      <c r="B991" s="39" t="str">
        <f>IF($C$6=1,'3. Input Data'!B997," ")</f>
        <v xml:space="preserve"> </v>
      </c>
      <c r="C991" s="39" t="str">
        <f>IF($C$6=1,'3. Input Data'!C997," ")</f>
        <v xml:space="preserve"> </v>
      </c>
      <c r="D991" s="58" t="str">
        <f>IF($C$6=1,'3a. Skor Data'!D989," ")</f>
        <v xml:space="preserve"> </v>
      </c>
      <c r="E991" s="58" t="str">
        <f>IF($C$6=1,(0.702*'3a. Skor Data'!F989)+'3a. Skor Data'!H989," ")</f>
        <v xml:space="preserve"> </v>
      </c>
      <c r="F991" s="58" t="str">
        <f>IF($C$6=1,(0.471*'3a. Skor Data'!J989)+(0.681*'3a. Skor Data'!L989)+(1*'3a. Skor Data'!N989)+(0.278*'3a. Skor Data'!T989)," ")</f>
        <v xml:space="preserve"> </v>
      </c>
      <c r="G991" s="58" t="str">
        <f t="shared" si="47"/>
        <v xml:space="preserve"> </v>
      </c>
      <c r="H991" s="58" t="str">
        <f t="shared" si="48"/>
        <v xml:space="preserve"> </v>
      </c>
      <c r="I991" s="77" t="str">
        <f t="shared" si="49"/>
        <v xml:space="preserve"> </v>
      </c>
      <c r="L991" s="51" t="str">
        <f>IF(AND($G991&gt;0,$I991&gt;0.0000001,$C$6=1,$I$5&gt;0),$A991," ")</f>
        <v xml:space="preserve"> </v>
      </c>
      <c r="M991" s="51" t="str">
        <f>IF(AND($G991,$I991&gt;0.0000001,$C$6=1,$I$5&gt;0),"…………..."," ")</f>
        <v xml:space="preserve"> </v>
      </c>
    </row>
    <row r="992" spans="1:13" x14ac:dyDescent="0.2">
      <c r="A992" s="71">
        <v>983</v>
      </c>
      <c r="B992" s="39" t="str">
        <f>IF($C$6=1,'3. Input Data'!B998," ")</f>
        <v xml:space="preserve"> </v>
      </c>
      <c r="C992" s="39" t="str">
        <f>IF($C$6=1,'3. Input Data'!C998," ")</f>
        <v xml:space="preserve"> </v>
      </c>
      <c r="D992" s="58" t="str">
        <f>IF($C$6=1,'3a. Skor Data'!D990," ")</f>
        <v xml:space="preserve"> </v>
      </c>
      <c r="E992" s="58" t="str">
        <f>IF($C$6=1,(0.702*'3a. Skor Data'!F990)+'3a. Skor Data'!H990," ")</f>
        <v xml:space="preserve"> </v>
      </c>
      <c r="F992" s="58" t="str">
        <f>IF($C$6=1,(0.471*'3a. Skor Data'!J990)+(0.681*'3a. Skor Data'!L990)+(1*'3a. Skor Data'!N990)+(0.278*'3a. Skor Data'!T990)," ")</f>
        <v xml:space="preserve"> </v>
      </c>
      <c r="G992" s="58" t="str">
        <f t="shared" si="47"/>
        <v xml:space="preserve"> </v>
      </c>
      <c r="H992" s="58" t="str">
        <f t="shared" si="48"/>
        <v xml:space="preserve"> </v>
      </c>
      <c r="I992" s="77" t="str">
        <f t="shared" si="49"/>
        <v xml:space="preserve"> </v>
      </c>
      <c r="J992" s="51" t="str">
        <f>IF(AND($G992&gt;0,$I992&gt;0.0000001,$C$6=1,$I$5&gt;0),$A992," ")</f>
        <v xml:space="preserve"> </v>
      </c>
      <c r="K992" s="51" t="str">
        <f>IF(AND($G992,$I992&gt;0.0000001,$C$6=1,$I$5&gt;0),"…………..."," ")</f>
        <v xml:space="preserve"> </v>
      </c>
    </row>
    <row r="993" spans="1:13" x14ac:dyDescent="0.2">
      <c r="A993" s="71">
        <v>984</v>
      </c>
      <c r="B993" s="39" t="str">
        <f>IF($C$6=1,'3. Input Data'!B999," ")</f>
        <v xml:space="preserve"> </v>
      </c>
      <c r="C993" s="39" t="str">
        <f>IF($C$6=1,'3. Input Data'!C999," ")</f>
        <v xml:space="preserve"> </v>
      </c>
      <c r="D993" s="58" t="str">
        <f>IF($C$6=1,'3a. Skor Data'!D991," ")</f>
        <v xml:space="preserve"> </v>
      </c>
      <c r="E993" s="58" t="str">
        <f>IF($C$6=1,(0.702*'3a. Skor Data'!F991)+'3a. Skor Data'!H991," ")</f>
        <v xml:space="preserve"> </v>
      </c>
      <c r="F993" s="58" t="str">
        <f>IF($C$6=1,(0.471*'3a. Skor Data'!J991)+(0.681*'3a. Skor Data'!L991)+(1*'3a. Skor Data'!N991)+(0.278*'3a. Skor Data'!T991)," ")</f>
        <v xml:space="preserve"> </v>
      </c>
      <c r="G993" s="58" t="str">
        <f t="shared" si="47"/>
        <v xml:space="preserve"> </v>
      </c>
      <c r="H993" s="58" t="str">
        <f t="shared" si="48"/>
        <v xml:space="preserve"> </v>
      </c>
      <c r="I993" s="77" t="str">
        <f t="shared" si="49"/>
        <v xml:space="preserve"> </v>
      </c>
      <c r="L993" s="51" t="str">
        <f>IF(AND($G993&gt;0,$I993&gt;0.0000001,$C$6=1,$I$5&gt;0),$A993," ")</f>
        <v xml:space="preserve"> </v>
      </c>
      <c r="M993" s="51" t="str">
        <f>IF(AND($G993,$I993&gt;0.0000001,$C$6=1,$I$5&gt;0),"…………..."," ")</f>
        <v xml:space="preserve"> </v>
      </c>
    </row>
    <row r="994" spans="1:13" x14ac:dyDescent="0.2">
      <c r="A994" s="71">
        <v>985</v>
      </c>
      <c r="B994" s="39" t="str">
        <f>IF($C$6=1,'3. Input Data'!B1000," ")</f>
        <v xml:space="preserve"> </v>
      </c>
      <c r="C994" s="39" t="str">
        <f>IF($C$6=1,'3. Input Data'!C1000," ")</f>
        <v xml:space="preserve"> </v>
      </c>
      <c r="D994" s="58" t="str">
        <f>IF($C$6=1,'3a. Skor Data'!D992," ")</f>
        <v xml:space="preserve"> </v>
      </c>
      <c r="E994" s="58" t="str">
        <f>IF($C$6=1,(0.702*'3a. Skor Data'!F992)+'3a. Skor Data'!H992," ")</f>
        <v xml:space="preserve"> </v>
      </c>
      <c r="F994" s="58" t="str">
        <f>IF($C$6=1,(0.471*'3a. Skor Data'!J992)+(0.681*'3a. Skor Data'!L992)+(1*'3a. Skor Data'!N992)+(0.278*'3a. Skor Data'!T992)," ")</f>
        <v xml:space="preserve"> </v>
      </c>
      <c r="G994" s="58" t="str">
        <f t="shared" si="47"/>
        <v xml:space="preserve"> </v>
      </c>
      <c r="H994" s="58" t="str">
        <f t="shared" si="48"/>
        <v xml:space="preserve"> </v>
      </c>
      <c r="I994" s="77" t="str">
        <f t="shared" si="49"/>
        <v xml:space="preserve"> </v>
      </c>
      <c r="J994" s="51" t="str">
        <f>IF(AND($G994&gt;0,$I994&gt;0.0000001,$C$6=1,$I$5&gt;0),$A994," ")</f>
        <v xml:space="preserve"> </v>
      </c>
      <c r="K994" s="51" t="str">
        <f>IF(AND($G994,$I994&gt;0.0000001,$C$6=1,$I$5&gt;0),"…………..."," ")</f>
        <v xml:space="preserve"> </v>
      </c>
    </row>
    <row r="995" spans="1:13" x14ac:dyDescent="0.2">
      <c r="A995" s="71">
        <v>986</v>
      </c>
      <c r="B995" s="39" t="str">
        <f>IF($C$6=1,'3. Input Data'!B1001," ")</f>
        <v xml:space="preserve"> </v>
      </c>
      <c r="C995" s="39" t="str">
        <f>IF($C$6=1,'3. Input Data'!C1001," ")</f>
        <v xml:space="preserve"> </v>
      </c>
      <c r="D995" s="58" t="str">
        <f>IF($C$6=1,'3a. Skor Data'!D993," ")</f>
        <v xml:space="preserve"> </v>
      </c>
      <c r="E995" s="58" t="str">
        <f>IF($C$6=1,(0.702*'3a. Skor Data'!F993)+'3a. Skor Data'!H993," ")</f>
        <v xml:space="preserve"> </v>
      </c>
      <c r="F995" s="58" t="str">
        <f>IF($C$6=1,(0.471*'3a. Skor Data'!J993)+(0.681*'3a. Skor Data'!L993)+(1*'3a. Skor Data'!N993)+(0.278*'3a. Skor Data'!T993)," ")</f>
        <v xml:space="preserve"> </v>
      </c>
      <c r="G995" s="58" t="str">
        <f t="shared" si="47"/>
        <v xml:space="preserve"> </v>
      </c>
      <c r="H995" s="58" t="str">
        <f t="shared" si="48"/>
        <v xml:space="preserve"> </v>
      </c>
      <c r="I995" s="77" t="str">
        <f t="shared" si="49"/>
        <v xml:space="preserve"> </v>
      </c>
      <c r="L995" s="51" t="str">
        <f>IF(AND($G995&gt;0,$I995&gt;0.0000001,$C$6=1,$I$5&gt;0),$A995," ")</f>
        <v xml:space="preserve"> </v>
      </c>
      <c r="M995" s="51" t="str">
        <f>IF(AND($G995,$I995&gt;0.0000001,$C$6=1,$I$5&gt;0),"…………..."," ")</f>
        <v xml:space="preserve"> </v>
      </c>
    </row>
    <row r="996" spans="1:13" x14ac:dyDescent="0.2">
      <c r="A996" s="71">
        <v>987</v>
      </c>
      <c r="B996" s="39" t="str">
        <f>IF($C$6=1,'3. Input Data'!B1002," ")</f>
        <v xml:space="preserve"> </v>
      </c>
      <c r="C996" s="39" t="str">
        <f>IF($C$6=1,'3. Input Data'!C1002," ")</f>
        <v xml:space="preserve"> </v>
      </c>
      <c r="D996" s="58" t="str">
        <f>IF($C$6=1,'3a. Skor Data'!D994," ")</f>
        <v xml:space="preserve"> </v>
      </c>
      <c r="E996" s="58" t="str">
        <f>IF($C$6=1,(0.702*'3a. Skor Data'!F994)+'3a. Skor Data'!H994," ")</f>
        <v xml:space="preserve"> </v>
      </c>
      <c r="F996" s="58" t="str">
        <f>IF($C$6=1,(0.471*'3a. Skor Data'!J994)+(0.681*'3a. Skor Data'!L994)+(1*'3a. Skor Data'!N994)+(0.278*'3a. Skor Data'!T994)," ")</f>
        <v xml:space="preserve"> </v>
      </c>
      <c r="G996" s="58" t="str">
        <f t="shared" si="47"/>
        <v xml:space="preserve"> </v>
      </c>
      <c r="H996" s="58" t="str">
        <f t="shared" si="48"/>
        <v xml:space="preserve"> </v>
      </c>
      <c r="I996" s="77" t="str">
        <f t="shared" si="49"/>
        <v xml:space="preserve"> </v>
      </c>
      <c r="J996" s="51" t="str">
        <f>IF(AND($G996&gt;0,$I996&gt;0.0000001,$C$6=1,$I$5&gt;0),$A996," ")</f>
        <v xml:space="preserve"> </v>
      </c>
      <c r="K996" s="51" t="str">
        <f>IF(AND($G996,$I996&gt;0.0000001,$C$6=1,$I$5&gt;0),"…………..."," ")</f>
        <v xml:space="preserve"> </v>
      </c>
    </row>
    <row r="997" spans="1:13" x14ac:dyDescent="0.2">
      <c r="A997" s="71">
        <v>988</v>
      </c>
      <c r="B997" s="39" t="str">
        <f>IF($C$6=1,'3. Input Data'!B1003," ")</f>
        <v xml:space="preserve"> </v>
      </c>
      <c r="C997" s="39" t="str">
        <f>IF($C$6=1,'3. Input Data'!C1003," ")</f>
        <v xml:space="preserve"> </v>
      </c>
      <c r="D997" s="58" t="str">
        <f>IF($C$6=1,'3a. Skor Data'!D995," ")</f>
        <v xml:space="preserve"> </v>
      </c>
      <c r="E997" s="58" t="str">
        <f>IF($C$6=1,(0.702*'3a. Skor Data'!F995)+'3a. Skor Data'!H995," ")</f>
        <v xml:space="preserve"> </v>
      </c>
      <c r="F997" s="58" t="str">
        <f>IF($C$6=1,(0.471*'3a. Skor Data'!J995)+(0.681*'3a. Skor Data'!L995)+(1*'3a. Skor Data'!N995)+(0.278*'3a. Skor Data'!T995)," ")</f>
        <v xml:space="preserve"> </v>
      </c>
      <c r="G997" s="58" t="str">
        <f t="shared" si="47"/>
        <v xml:space="preserve"> </v>
      </c>
      <c r="H997" s="58" t="str">
        <f t="shared" si="48"/>
        <v xml:space="preserve"> </v>
      </c>
      <c r="I997" s="77" t="str">
        <f t="shared" si="49"/>
        <v xml:space="preserve"> </v>
      </c>
      <c r="L997" s="51" t="str">
        <f>IF(AND($G997&gt;0,$I997&gt;0.0000001,$C$6=1,$I$5&gt;0),$A997," ")</f>
        <v xml:space="preserve"> </v>
      </c>
      <c r="M997" s="51" t="str">
        <f>IF(AND($G997,$I997&gt;0.0000001,$C$6=1,$I$5&gt;0),"…………..."," ")</f>
        <v xml:space="preserve"> </v>
      </c>
    </row>
    <row r="998" spans="1:13" x14ac:dyDescent="0.2">
      <c r="A998" s="71">
        <v>989</v>
      </c>
      <c r="B998" s="39" t="str">
        <f>IF($C$6=1,'3. Input Data'!B1004," ")</f>
        <v xml:space="preserve"> </v>
      </c>
      <c r="C998" s="39" t="str">
        <f>IF($C$6=1,'3. Input Data'!C1004," ")</f>
        <v xml:space="preserve"> </v>
      </c>
      <c r="D998" s="58" t="str">
        <f>IF($C$6=1,'3a. Skor Data'!D996," ")</f>
        <v xml:space="preserve"> </v>
      </c>
      <c r="E998" s="58" t="str">
        <f>IF($C$6=1,(0.702*'3a. Skor Data'!F996)+'3a. Skor Data'!H996," ")</f>
        <v xml:space="preserve"> </v>
      </c>
      <c r="F998" s="58" t="str">
        <f>IF($C$6=1,(0.471*'3a. Skor Data'!J996)+(0.681*'3a. Skor Data'!L996)+(1*'3a. Skor Data'!N996)+(0.278*'3a. Skor Data'!T996)," ")</f>
        <v xml:space="preserve"> </v>
      </c>
      <c r="G998" s="58" t="str">
        <f t="shared" si="47"/>
        <v xml:space="preserve"> </v>
      </c>
      <c r="H998" s="58" t="str">
        <f t="shared" si="48"/>
        <v xml:space="preserve"> </v>
      </c>
      <c r="I998" s="77" t="str">
        <f t="shared" si="49"/>
        <v xml:space="preserve"> </v>
      </c>
      <c r="J998" s="51" t="str">
        <f>IF(AND($G998&gt;0,$I998&gt;0.0000001,$C$6=1,$I$5&gt;0),$A998," ")</f>
        <v xml:space="preserve"> </v>
      </c>
      <c r="K998" s="51" t="str">
        <f>IF(AND($G998,$I998&gt;0.0000001,$C$6=1,$I$5&gt;0),"…………..."," ")</f>
        <v xml:space="preserve"> </v>
      </c>
    </row>
    <row r="999" spans="1:13" x14ac:dyDescent="0.2">
      <c r="A999" s="71">
        <v>990</v>
      </c>
      <c r="B999" s="39" t="str">
        <f>IF($C$6=1,'3. Input Data'!B1005," ")</f>
        <v xml:space="preserve"> </v>
      </c>
      <c r="C999" s="39" t="str">
        <f>IF($C$6=1,'3. Input Data'!C1005," ")</f>
        <v xml:space="preserve"> </v>
      </c>
      <c r="D999" s="58" t="str">
        <f>IF($C$6=1,'3a. Skor Data'!D997," ")</f>
        <v xml:space="preserve"> </v>
      </c>
      <c r="E999" s="58" t="str">
        <f>IF($C$6=1,(0.702*'3a. Skor Data'!F997)+'3a. Skor Data'!H997," ")</f>
        <v xml:space="preserve"> </v>
      </c>
      <c r="F999" s="58" t="str">
        <f>IF($C$6=1,(0.471*'3a. Skor Data'!J997)+(0.681*'3a. Skor Data'!L997)+(1*'3a. Skor Data'!N997)+(0.278*'3a. Skor Data'!T997)," ")</f>
        <v xml:space="preserve"> </v>
      </c>
      <c r="G999" s="58" t="str">
        <f t="shared" si="47"/>
        <v xml:space="preserve"> </v>
      </c>
      <c r="H999" s="58" t="str">
        <f t="shared" si="48"/>
        <v xml:space="preserve"> </v>
      </c>
      <c r="I999" s="77" t="str">
        <f t="shared" si="49"/>
        <v xml:space="preserve"> </v>
      </c>
      <c r="L999" s="51" t="str">
        <f>IF(AND($G999&gt;0,$I999&gt;0.0000001,$C$6=1,$I$5&gt;0),$A999," ")</f>
        <v xml:space="preserve"> </v>
      </c>
      <c r="M999" s="51" t="str">
        <f>IF(AND($G999,$I999&gt;0.0000001,$C$6=1,$I$5&gt;0),"…………..."," ")</f>
        <v xml:space="preserve"> </v>
      </c>
    </row>
    <row r="1000" spans="1:13" x14ac:dyDescent="0.2">
      <c r="A1000" s="71">
        <v>991</v>
      </c>
      <c r="B1000" s="39" t="str">
        <f>IF($C$6=1,'3. Input Data'!B1006," ")</f>
        <v xml:space="preserve"> </v>
      </c>
      <c r="C1000" s="39" t="str">
        <f>IF($C$6=1,'3. Input Data'!C1006," ")</f>
        <v xml:space="preserve"> </v>
      </c>
      <c r="D1000" s="58" t="str">
        <f>IF($C$6=1,'3a. Skor Data'!D998," ")</f>
        <v xml:space="preserve"> </v>
      </c>
      <c r="E1000" s="58" t="str">
        <f>IF($C$6=1,(0.702*'3a. Skor Data'!F998)+'3a. Skor Data'!H998," ")</f>
        <v xml:space="preserve"> </v>
      </c>
      <c r="F1000" s="58" t="str">
        <f>IF($C$6=1,(0.471*'3a. Skor Data'!J998)+(0.681*'3a. Skor Data'!L998)+(1*'3a. Skor Data'!N998)+(0.278*'3a. Skor Data'!T998)," ")</f>
        <v xml:space="preserve"> </v>
      </c>
      <c r="G1000" s="58" t="str">
        <f t="shared" si="47"/>
        <v xml:space="preserve"> </v>
      </c>
      <c r="H1000" s="58" t="str">
        <f t="shared" si="48"/>
        <v xml:space="preserve"> </v>
      </c>
      <c r="I1000" s="77" t="str">
        <f t="shared" si="49"/>
        <v xml:space="preserve"> </v>
      </c>
      <c r="J1000" s="51" t="str">
        <f>IF(AND($G1000&gt;0,$I1000&gt;0.0000001,$C$6=1,$I$5&gt;0),$A1000," ")</f>
        <v xml:space="preserve"> </v>
      </c>
      <c r="K1000" s="51" t="str">
        <f>IF(AND($G1000,$I1000&gt;0.0000001,$C$6=1,$I$5&gt;0),"…………..."," ")</f>
        <v xml:space="preserve"> </v>
      </c>
    </row>
    <row r="1001" spans="1:13" x14ac:dyDescent="0.2">
      <c r="A1001" s="71">
        <v>992</v>
      </c>
      <c r="B1001" s="39" t="str">
        <f>IF($C$6=1,'3. Input Data'!B1007," ")</f>
        <v xml:space="preserve"> </v>
      </c>
      <c r="C1001" s="39" t="str">
        <f>IF($C$6=1,'3. Input Data'!C1007," ")</f>
        <v xml:space="preserve"> </v>
      </c>
      <c r="D1001" s="58" t="str">
        <f>IF($C$6=1,'3a. Skor Data'!D999," ")</f>
        <v xml:space="preserve"> </v>
      </c>
      <c r="E1001" s="58" t="str">
        <f>IF($C$6=1,(0.702*'3a. Skor Data'!F999)+'3a. Skor Data'!H999," ")</f>
        <v xml:space="preserve"> </v>
      </c>
      <c r="F1001" s="58" t="str">
        <f>IF($C$6=1,(0.471*'3a. Skor Data'!J999)+(0.681*'3a. Skor Data'!L999)+(1*'3a. Skor Data'!N999)+(0.278*'3a. Skor Data'!T999)," ")</f>
        <v xml:space="preserve"> </v>
      </c>
      <c r="G1001" s="58" t="str">
        <f t="shared" si="47"/>
        <v xml:space="preserve"> </v>
      </c>
      <c r="H1001" s="58" t="str">
        <f t="shared" si="48"/>
        <v xml:space="preserve"> </v>
      </c>
      <c r="I1001" s="77" t="str">
        <f t="shared" si="49"/>
        <v xml:space="preserve"> </v>
      </c>
      <c r="L1001" s="51" t="str">
        <f>IF(AND($G1001&gt;0,$I1001&gt;0.0000001,$C$6=1,$I$5&gt;0),$A1001," ")</f>
        <v xml:space="preserve"> </v>
      </c>
      <c r="M1001" s="51" t="str">
        <f>IF(AND($G1001,$I1001&gt;0.0000001,$C$6=1,$I$5&gt;0),"…………..."," ")</f>
        <v xml:space="preserve"> </v>
      </c>
    </row>
    <row r="1002" spans="1:13" x14ac:dyDescent="0.2">
      <c r="A1002" s="71">
        <v>993</v>
      </c>
      <c r="B1002" s="39" t="str">
        <f>IF($C$6=1,'3. Input Data'!B1008," ")</f>
        <v xml:space="preserve"> </v>
      </c>
      <c r="C1002" s="39" t="str">
        <f>IF($C$6=1,'3. Input Data'!C1008," ")</f>
        <v xml:space="preserve"> </v>
      </c>
      <c r="D1002" s="58" t="str">
        <f>IF($C$6=1,'3a. Skor Data'!D1000," ")</f>
        <v xml:space="preserve"> </v>
      </c>
      <c r="E1002" s="58" t="str">
        <f>IF($C$6=1,(0.702*'3a. Skor Data'!F1000)+'3a. Skor Data'!H1000," ")</f>
        <v xml:space="preserve"> </v>
      </c>
      <c r="F1002" s="58" t="str">
        <f>IF($C$6=1,(0.471*'3a. Skor Data'!J1000)+(0.681*'3a. Skor Data'!L1000)+(1*'3a. Skor Data'!N1000)+(0.278*'3a. Skor Data'!T1000)," ")</f>
        <v xml:space="preserve"> </v>
      </c>
      <c r="G1002" s="58" t="str">
        <f t="shared" si="47"/>
        <v xml:space="preserve"> </v>
      </c>
      <c r="H1002" s="58" t="str">
        <f t="shared" si="48"/>
        <v xml:space="preserve"> </v>
      </c>
      <c r="I1002" s="77" t="str">
        <f t="shared" si="49"/>
        <v xml:space="preserve"> </v>
      </c>
      <c r="J1002" s="51" t="str">
        <f>IF(AND($G1002&gt;0,$I1002&gt;0.0000001,$C$6=1,$I$5&gt;0),$A1002," ")</f>
        <v xml:space="preserve"> </v>
      </c>
      <c r="K1002" s="51" t="str">
        <f>IF(AND($G1002,$I1002&gt;0.0000001,$C$6=1,$I$5&gt;0),"…………..."," ")</f>
        <v xml:space="preserve"> </v>
      </c>
    </row>
    <row r="1003" spans="1:13" x14ac:dyDescent="0.2">
      <c r="A1003" s="71">
        <v>994</v>
      </c>
      <c r="B1003" s="39" t="str">
        <f>IF($C$6=1,'3. Input Data'!B1009," ")</f>
        <v xml:space="preserve"> </v>
      </c>
      <c r="C1003" s="39" t="str">
        <f>IF($C$6=1,'3. Input Data'!C1009," ")</f>
        <v xml:space="preserve"> </v>
      </c>
      <c r="D1003" s="58" t="str">
        <f>IF($C$6=1,'3a. Skor Data'!D1001," ")</f>
        <v xml:space="preserve"> </v>
      </c>
      <c r="E1003" s="58" t="str">
        <f>IF($C$6=1,(0.702*'3a. Skor Data'!F1001)+'3a. Skor Data'!H1001," ")</f>
        <v xml:space="preserve"> </v>
      </c>
      <c r="F1003" s="58" t="str">
        <f>IF($C$6=1,(0.471*'3a. Skor Data'!J1001)+(0.681*'3a. Skor Data'!L1001)+(1*'3a. Skor Data'!N1001)+(0.278*'3a. Skor Data'!T1001)," ")</f>
        <v xml:space="preserve"> </v>
      </c>
      <c r="G1003" s="58" t="str">
        <f t="shared" si="47"/>
        <v xml:space="preserve"> </v>
      </c>
      <c r="H1003" s="58" t="str">
        <f t="shared" si="48"/>
        <v xml:space="preserve"> </v>
      </c>
      <c r="I1003" s="77" t="str">
        <f t="shared" si="49"/>
        <v xml:space="preserve"> </v>
      </c>
      <c r="L1003" s="51" t="str">
        <f>IF(AND($G1003&gt;0,$I1003&gt;0.0000001,$C$6=1,$I$5&gt;0),$A1003," ")</f>
        <v xml:space="preserve"> </v>
      </c>
      <c r="M1003" s="51" t="str">
        <f>IF(AND($G1003,$I1003&gt;0.0000001,$C$6=1,$I$5&gt;0),"…………..."," ")</f>
        <v xml:space="preserve"> </v>
      </c>
    </row>
    <row r="1004" spans="1:13" x14ac:dyDescent="0.2">
      <c r="A1004" s="71">
        <v>995</v>
      </c>
      <c r="B1004" s="39" t="str">
        <f>IF($C$6=1,'3. Input Data'!B1010," ")</f>
        <v xml:space="preserve"> </v>
      </c>
      <c r="C1004" s="39" t="str">
        <f>IF($C$6=1,'3. Input Data'!C1010," ")</f>
        <v xml:space="preserve"> </v>
      </c>
      <c r="D1004" s="58" t="str">
        <f>IF($C$6=1,'3a. Skor Data'!D1002," ")</f>
        <v xml:space="preserve"> </v>
      </c>
      <c r="E1004" s="58" t="str">
        <f>IF($C$6=1,(0.702*'3a. Skor Data'!F1002)+'3a. Skor Data'!H1002," ")</f>
        <v xml:space="preserve"> </v>
      </c>
      <c r="F1004" s="58" t="str">
        <f>IF($C$6=1,(0.471*'3a. Skor Data'!J1002)+(0.681*'3a. Skor Data'!L1002)+(1*'3a. Skor Data'!N1002)+(0.278*'3a. Skor Data'!T1002)," ")</f>
        <v xml:space="preserve"> </v>
      </c>
      <c r="G1004" s="58" t="str">
        <f t="shared" si="47"/>
        <v xml:space="preserve"> </v>
      </c>
      <c r="H1004" s="58" t="str">
        <f t="shared" si="48"/>
        <v xml:space="preserve"> </v>
      </c>
      <c r="I1004" s="77" t="str">
        <f t="shared" si="49"/>
        <v xml:space="preserve"> </v>
      </c>
      <c r="J1004" s="51" t="str">
        <f>IF(AND($G1004&gt;0,$I1004&gt;0.0000001,$C$6=1,$I$5&gt;0),$A1004," ")</f>
        <v xml:space="preserve"> </v>
      </c>
      <c r="K1004" s="51" t="str">
        <f>IF(AND($G1004,$I1004&gt;0.0000001,$C$6=1,$I$5&gt;0),"…………..."," ")</f>
        <v xml:space="preserve"> </v>
      </c>
    </row>
    <row r="1005" spans="1:13" x14ac:dyDescent="0.2">
      <c r="A1005" s="71">
        <v>996</v>
      </c>
      <c r="B1005" s="39" t="str">
        <f>IF($C$6=1,'3. Input Data'!B1011," ")</f>
        <v xml:space="preserve"> </v>
      </c>
      <c r="C1005" s="39" t="str">
        <f>IF($C$6=1,'3. Input Data'!C1011," ")</f>
        <v xml:space="preserve"> </v>
      </c>
      <c r="D1005" s="58" t="str">
        <f>IF($C$6=1,'3a. Skor Data'!D1003," ")</f>
        <v xml:space="preserve"> </v>
      </c>
      <c r="E1005" s="58" t="str">
        <f>IF($C$6=1,(0.702*'3a. Skor Data'!F1003)+'3a. Skor Data'!H1003," ")</f>
        <v xml:space="preserve"> </v>
      </c>
      <c r="F1005" s="58" t="str">
        <f>IF($C$6=1,(0.471*'3a. Skor Data'!J1003)+(0.681*'3a. Skor Data'!L1003)+(1*'3a. Skor Data'!N1003)+(0.278*'3a. Skor Data'!T1003)," ")</f>
        <v xml:space="preserve"> </v>
      </c>
      <c r="G1005" s="58" t="str">
        <f t="shared" si="47"/>
        <v xml:space="preserve"> </v>
      </c>
      <c r="H1005" s="58" t="str">
        <f t="shared" si="48"/>
        <v xml:space="preserve"> </v>
      </c>
      <c r="I1005" s="77" t="str">
        <f t="shared" si="49"/>
        <v xml:space="preserve"> </v>
      </c>
      <c r="L1005" s="51" t="str">
        <f>IF(AND($G1005&gt;0,$I1005&gt;0.0000001,$C$6=1,$I$5&gt;0),$A1005," ")</f>
        <v xml:space="preserve"> </v>
      </c>
      <c r="M1005" s="51" t="str">
        <f>IF(AND($G1005,$I1005&gt;0.0000001,$C$6=1,$I$5&gt;0),"…………..."," ")</f>
        <v xml:space="preserve"> </v>
      </c>
    </row>
    <row r="1006" spans="1:13" x14ac:dyDescent="0.2">
      <c r="A1006" s="71">
        <v>997</v>
      </c>
      <c r="B1006" s="39" t="str">
        <f>IF($C$6=1,'3. Input Data'!B1012," ")</f>
        <v xml:space="preserve"> </v>
      </c>
      <c r="C1006" s="39" t="str">
        <f>IF($C$6=1,'3. Input Data'!C1012," ")</f>
        <v xml:space="preserve"> </v>
      </c>
      <c r="D1006" s="58" t="str">
        <f>IF($C$6=1,'3a. Skor Data'!D1004," ")</f>
        <v xml:space="preserve"> </v>
      </c>
      <c r="E1006" s="58" t="str">
        <f>IF($C$6=1,(0.702*'3a. Skor Data'!F1004)+'3a. Skor Data'!H1004," ")</f>
        <v xml:space="preserve"> </v>
      </c>
      <c r="F1006" s="58" t="str">
        <f>IF($C$6=1,(0.471*'3a. Skor Data'!J1004)+(0.681*'3a. Skor Data'!L1004)+(1*'3a. Skor Data'!N1004)+(0.278*'3a. Skor Data'!T1004)," ")</f>
        <v xml:space="preserve"> </v>
      </c>
      <c r="G1006" s="58" t="str">
        <f t="shared" si="47"/>
        <v xml:space="preserve"> </v>
      </c>
      <c r="H1006" s="58" t="str">
        <f t="shared" si="48"/>
        <v xml:space="preserve"> </v>
      </c>
      <c r="I1006" s="77" t="str">
        <f t="shared" si="49"/>
        <v xml:space="preserve"> </v>
      </c>
      <c r="J1006" s="51" t="str">
        <f>IF(AND($G1006&gt;0,$I1006&gt;0.0000001,$C$6=1,$I$5&gt;0),$A1006," ")</f>
        <v xml:space="preserve"> </v>
      </c>
      <c r="K1006" s="51" t="str">
        <f>IF(AND($G1006,$I1006&gt;0.0000001,$C$6=1,$I$5&gt;0),"…………..."," ")</f>
        <v xml:space="preserve"> </v>
      </c>
    </row>
    <row r="1007" spans="1:13" x14ac:dyDescent="0.2">
      <c r="A1007" s="71">
        <v>998</v>
      </c>
      <c r="B1007" s="39" t="str">
        <f>IF($C$6=1,'3. Input Data'!B1013," ")</f>
        <v xml:space="preserve"> </v>
      </c>
      <c r="C1007" s="39" t="str">
        <f>IF($C$6=1,'3. Input Data'!C1013," ")</f>
        <v xml:space="preserve"> </v>
      </c>
      <c r="D1007" s="58" t="str">
        <f>IF($C$6=1,'3a. Skor Data'!D1005," ")</f>
        <v xml:space="preserve"> </v>
      </c>
      <c r="E1007" s="58" t="str">
        <f>IF($C$6=1,(0.702*'3a. Skor Data'!F1005)+'3a. Skor Data'!H1005," ")</f>
        <v xml:space="preserve"> </v>
      </c>
      <c r="F1007" s="58" t="str">
        <f>IF($C$6=1,(0.471*'3a. Skor Data'!J1005)+(0.681*'3a. Skor Data'!L1005)+(1*'3a. Skor Data'!N1005)+(0.278*'3a. Skor Data'!T1005)," ")</f>
        <v xml:space="preserve"> </v>
      </c>
      <c r="G1007" s="58" t="str">
        <f t="shared" si="47"/>
        <v xml:space="preserve"> </v>
      </c>
      <c r="H1007" s="58" t="str">
        <f t="shared" si="48"/>
        <v xml:space="preserve"> </v>
      </c>
      <c r="I1007" s="77" t="str">
        <f t="shared" si="49"/>
        <v xml:space="preserve"> </v>
      </c>
      <c r="L1007" s="51" t="str">
        <f>IF(AND($G1007&gt;0,$I1007&gt;0.0000001,$C$6=1,$I$5&gt;0),$A1007," ")</f>
        <v xml:space="preserve"> </v>
      </c>
      <c r="M1007" s="51" t="str">
        <f>IF(AND($G1007,$I1007&gt;0.0000001,$C$6=1,$I$5&gt;0),"…………..."," ")</f>
        <v xml:space="preserve"> </v>
      </c>
    </row>
    <row r="1008" spans="1:13" x14ac:dyDescent="0.2">
      <c r="A1008" s="71">
        <v>999</v>
      </c>
      <c r="B1008" s="39" t="str">
        <f>IF($C$6=1,'3. Input Data'!B1014," ")</f>
        <v xml:space="preserve"> </v>
      </c>
      <c r="C1008" s="39" t="str">
        <f>IF($C$6=1,'3. Input Data'!C1014," ")</f>
        <v xml:space="preserve"> </v>
      </c>
      <c r="D1008" s="58" t="str">
        <f>IF($C$6=1,'3a. Skor Data'!D1006," ")</f>
        <v xml:space="preserve"> </v>
      </c>
      <c r="E1008" s="58" t="str">
        <f>IF($C$6=1,(0.702*'3a. Skor Data'!F1006)+'3a. Skor Data'!H1006," ")</f>
        <v xml:space="preserve"> </v>
      </c>
      <c r="F1008" s="58" t="str">
        <f>IF($C$6=1,(0.471*'3a. Skor Data'!J1006)+(0.681*'3a. Skor Data'!L1006)+(1*'3a. Skor Data'!N1006)+(0.278*'3a. Skor Data'!T1006)," ")</f>
        <v xml:space="preserve"> </v>
      </c>
      <c r="G1008" s="58" t="str">
        <f t="shared" si="47"/>
        <v xml:space="preserve"> </v>
      </c>
      <c r="H1008" s="58" t="str">
        <f t="shared" si="48"/>
        <v xml:space="preserve"> </v>
      </c>
      <c r="I1008" s="77" t="str">
        <f t="shared" si="49"/>
        <v xml:space="preserve"> </v>
      </c>
      <c r="J1008" s="51" t="str">
        <f>IF(AND($G1008&gt;0,$I1008&gt;0.0000001,$C$6=1,$I$5&gt;0),$A1008," ")</f>
        <v xml:space="preserve"> </v>
      </c>
      <c r="K1008" s="51" t="str">
        <f>IF(AND($G1008,$I1008&gt;0.0000001,$C$6=1,$I$5&gt;0),"…………..."," ")</f>
        <v xml:space="preserve"> </v>
      </c>
    </row>
    <row r="1009" spans="1:13" x14ac:dyDescent="0.2">
      <c r="A1009" s="71">
        <v>1000</v>
      </c>
      <c r="B1009" s="39" t="str">
        <f>IF($C$6=1,'3. Input Data'!B1015," ")</f>
        <v xml:space="preserve"> </v>
      </c>
      <c r="C1009" s="39" t="str">
        <f>IF($C$6=1,'3. Input Data'!C1015," ")</f>
        <v xml:space="preserve"> </v>
      </c>
      <c r="D1009" s="58" t="str">
        <f>IF($C$6=1,'3a. Skor Data'!D1007," ")</f>
        <v xml:space="preserve"> </v>
      </c>
      <c r="E1009" s="58" t="str">
        <f>IF($C$6=1,(0.702*'3a. Skor Data'!F1007)+'3a. Skor Data'!H1007," ")</f>
        <v xml:space="preserve"> </v>
      </c>
      <c r="F1009" s="58" t="str">
        <f>IF($C$6=1,(0.471*'3a. Skor Data'!J1007)+(0.681*'3a. Skor Data'!L1007)+(1*'3a. Skor Data'!N1007)+(0.278*'3a. Skor Data'!T1007)," ")</f>
        <v xml:space="preserve"> </v>
      </c>
      <c r="G1009" s="58" t="str">
        <f t="shared" si="47"/>
        <v xml:space="preserve"> </v>
      </c>
      <c r="H1009" s="58" t="str">
        <f t="shared" si="48"/>
        <v xml:space="preserve"> </v>
      </c>
      <c r="I1009" s="77" t="str">
        <f t="shared" si="49"/>
        <v xml:space="preserve"> </v>
      </c>
      <c r="L1009" s="51" t="str">
        <f>IF(AND($G1009&gt;0,$I1009&gt;0.0000001,$C$6=1,$I$5&gt;0),$A1009," ")</f>
        <v xml:space="preserve"> </v>
      </c>
      <c r="M1009" s="51" t="str">
        <f>IF(AND($G1009,$I1009&gt;0.0000001,$C$6=1,$I$5&gt;0),"…………..."," ")</f>
        <v xml:space="preserve"> </v>
      </c>
    </row>
    <row r="1010" spans="1:13" x14ac:dyDescent="0.2">
      <c r="A1010" s="71">
        <v>1001</v>
      </c>
      <c r="B1010" s="39" t="str">
        <f>IF($C$6=1,'3. Input Data'!B1016," ")</f>
        <v xml:space="preserve"> </v>
      </c>
      <c r="C1010" s="39" t="str">
        <f>IF($C$6=1,'3. Input Data'!C1016," ")</f>
        <v xml:space="preserve"> </v>
      </c>
      <c r="D1010" s="58" t="str">
        <f>IF($C$6=1,'3a. Skor Data'!D1008," ")</f>
        <v xml:space="preserve"> </v>
      </c>
      <c r="E1010" s="58" t="str">
        <f>IF($C$6=1,(0.702*'3a. Skor Data'!F1008)+'3a. Skor Data'!H1008," ")</f>
        <v xml:space="preserve"> </v>
      </c>
      <c r="F1010" s="58" t="str">
        <f>IF($C$6=1,(0.471*'3a. Skor Data'!J1008)+(0.681*'3a. Skor Data'!L1008)+(1*'3a. Skor Data'!N1008)+(0.278*'3a. Skor Data'!T1008)," ")</f>
        <v xml:space="preserve"> </v>
      </c>
      <c r="G1010" s="58" t="str">
        <f t="shared" si="47"/>
        <v xml:space="preserve"> </v>
      </c>
      <c r="H1010" s="58" t="str">
        <f t="shared" si="48"/>
        <v xml:space="preserve"> </v>
      </c>
      <c r="I1010" s="77" t="str">
        <f t="shared" si="49"/>
        <v xml:space="preserve"> </v>
      </c>
      <c r="J1010" s="51" t="str">
        <f>IF(AND($G1010&gt;0,$I1010&gt;0.0000001,$C$6=1,$I$5&gt;0),$A1010," ")</f>
        <v xml:space="preserve"> </v>
      </c>
      <c r="K1010" s="51" t="str">
        <f>IF(AND($G1010,$I1010&gt;0.0000001,$C$6=1,$I$5&gt;0),"…………..."," ")</f>
        <v xml:space="preserve"> </v>
      </c>
    </row>
    <row r="1011" spans="1:13" x14ac:dyDescent="0.2">
      <c r="A1011" s="71">
        <v>1002</v>
      </c>
      <c r="B1011" s="39" t="str">
        <f>IF($C$6=1,'3. Input Data'!B1017," ")</f>
        <v xml:space="preserve"> </v>
      </c>
      <c r="C1011" s="39" t="str">
        <f>IF($C$6=1,'3. Input Data'!C1017," ")</f>
        <v xml:space="preserve"> </v>
      </c>
      <c r="D1011" s="58" t="str">
        <f>IF($C$6=1,'3a. Skor Data'!D1009," ")</f>
        <v xml:space="preserve"> </v>
      </c>
      <c r="E1011" s="58" t="str">
        <f>IF($C$6=1,(0.702*'3a. Skor Data'!F1009)+'3a. Skor Data'!H1009," ")</f>
        <v xml:space="preserve"> </v>
      </c>
      <c r="F1011" s="58" t="str">
        <f>IF($C$6=1,(0.471*'3a. Skor Data'!J1009)+(0.681*'3a. Skor Data'!L1009)+(1*'3a. Skor Data'!N1009)+(0.278*'3a. Skor Data'!T1009)," ")</f>
        <v xml:space="preserve"> </v>
      </c>
      <c r="G1011" s="58" t="str">
        <f t="shared" si="47"/>
        <v xml:space="preserve"> </v>
      </c>
      <c r="H1011" s="58" t="str">
        <f t="shared" si="48"/>
        <v xml:space="preserve"> </v>
      </c>
      <c r="I1011" s="77" t="str">
        <f t="shared" si="49"/>
        <v xml:space="preserve"> </v>
      </c>
      <c r="L1011" s="51" t="str">
        <f>IF(AND($G1011&gt;0,$I1011&gt;0.0000001,$C$6=1,$I$5&gt;0),$A1011," ")</f>
        <v xml:space="preserve"> </v>
      </c>
      <c r="M1011" s="51" t="str">
        <f>IF(AND($G1011,$I1011&gt;0.0000001,$C$6=1,$I$5&gt;0),"…………..."," ")</f>
        <v xml:space="preserve"> </v>
      </c>
    </row>
    <row r="1012" spans="1:13" x14ac:dyDescent="0.2">
      <c r="A1012" s="71">
        <v>1003</v>
      </c>
      <c r="B1012" s="39" t="str">
        <f>IF($C$6=1,'3. Input Data'!B1018," ")</f>
        <v xml:space="preserve"> </v>
      </c>
      <c r="C1012" s="39" t="str">
        <f>IF($C$6=1,'3. Input Data'!C1018," ")</f>
        <v xml:space="preserve"> </v>
      </c>
      <c r="D1012" s="58" t="str">
        <f>IF($C$6=1,'3a. Skor Data'!D1010," ")</f>
        <v xml:space="preserve"> </v>
      </c>
      <c r="E1012" s="58" t="str">
        <f>IF($C$6=1,(0.702*'3a. Skor Data'!F1010)+'3a. Skor Data'!H1010," ")</f>
        <v xml:space="preserve"> </v>
      </c>
      <c r="F1012" s="58" t="str">
        <f>IF($C$6=1,(0.471*'3a. Skor Data'!J1010)+(0.681*'3a. Skor Data'!L1010)+(1*'3a. Skor Data'!N1010)+(0.278*'3a. Skor Data'!T1010)," ")</f>
        <v xml:space="preserve"> </v>
      </c>
      <c r="G1012" s="58" t="str">
        <f t="shared" si="47"/>
        <v xml:space="preserve"> </v>
      </c>
      <c r="H1012" s="58" t="str">
        <f t="shared" si="48"/>
        <v xml:space="preserve"> </v>
      </c>
      <c r="I1012" s="77" t="str">
        <f t="shared" si="49"/>
        <v xml:space="preserve"> </v>
      </c>
      <c r="J1012" s="51" t="str">
        <f>IF(AND($G1012&gt;0,$I1012&gt;0.0000001,$C$6=1,$I$5&gt;0),$A1012," ")</f>
        <v xml:space="preserve"> </v>
      </c>
      <c r="K1012" s="51" t="str">
        <f>IF(AND($G1012,$I1012&gt;0.0000001,$C$6=1,$I$5&gt;0),"…………..."," ")</f>
        <v xml:space="preserve"> </v>
      </c>
    </row>
    <row r="1013" spans="1:13" x14ac:dyDescent="0.2">
      <c r="A1013" s="71">
        <v>1004</v>
      </c>
      <c r="B1013" s="39" t="str">
        <f>IF($C$6=1,'3. Input Data'!B1019," ")</f>
        <v xml:space="preserve"> </v>
      </c>
      <c r="C1013" s="39" t="str">
        <f>IF($C$6=1,'3. Input Data'!C1019," ")</f>
        <v xml:space="preserve"> </v>
      </c>
      <c r="D1013" s="58" t="str">
        <f>IF($C$6=1,'3a. Skor Data'!D1011," ")</f>
        <v xml:space="preserve"> </v>
      </c>
      <c r="E1013" s="58" t="str">
        <f>IF($C$6=1,(0.702*'3a. Skor Data'!F1011)+'3a. Skor Data'!H1011," ")</f>
        <v xml:space="preserve"> </v>
      </c>
      <c r="F1013" s="58" t="str">
        <f>IF($C$6=1,(0.471*'3a. Skor Data'!J1011)+(0.681*'3a. Skor Data'!L1011)+(1*'3a. Skor Data'!N1011)+(0.278*'3a. Skor Data'!T1011)," ")</f>
        <v xml:space="preserve"> </v>
      </c>
      <c r="G1013" s="58" t="str">
        <f t="shared" si="47"/>
        <v xml:space="preserve"> </v>
      </c>
      <c r="H1013" s="58" t="str">
        <f t="shared" si="48"/>
        <v xml:space="preserve"> </v>
      </c>
      <c r="I1013" s="77" t="str">
        <f t="shared" si="49"/>
        <v xml:space="preserve"> </v>
      </c>
      <c r="L1013" s="51" t="str">
        <f>IF(AND($G1013&gt;0,$I1013&gt;0.0000001,$C$6=1,$I$5&gt;0),$A1013," ")</f>
        <v xml:space="preserve"> </v>
      </c>
      <c r="M1013" s="51" t="str">
        <f>IF(AND($G1013,$I1013&gt;0.0000001,$C$6=1,$I$5&gt;0),"…………..."," ")</f>
        <v xml:space="preserve"> </v>
      </c>
    </row>
    <row r="1014" spans="1:13" x14ac:dyDescent="0.2">
      <c r="A1014" s="71">
        <v>1005</v>
      </c>
      <c r="B1014" s="39" t="str">
        <f>IF($C$6=1,'3. Input Data'!B1020," ")</f>
        <v xml:space="preserve"> </v>
      </c>
      <c r="C1014" s="39" t="str">
        <f>IF($C$6=1,'3. Input Data'!C1020," ")</f>
        <v xml:space="preserve"> </v>
      </c>
      <c r="D1014" s="58" t="str">
        <f>IF($C$6=1,'3a. Skor Data'!D1012," ")</f>
        <v xml:space="preserve"> </v>
      </c>
      <c r="E1014" s="58" t="str">
        <f>IF($C$6=1,(0.702*'3a. Skor Data'!F1012)+'3a. Skor Data'!H1012," ")</f>
        <v xml:space="preserve"> </v>
      </c>
      <c r="F1014" s="58" t="str">
        <f>IF($C$6=1,(0.471*'3a. Skor Data'!J1012)+(0.681*'3a. Skor Data'!L1012)+(1*'3a. Skor Data'!N1012)+(0.278*'3a. Skor Data'!T1012)," ")</f>
        <v xml:space="preserve"> </v>
      </c>
      <c r="G1014" s="58" t="str">
        <f t="shared" si="47"/>
        <v xml:space="preserve"> </v>
      </c>
      <c r="H1014" s="58" t="str">
        <f t="shared" si="48"/>
        <v xml:space="preserve"> </v>
      </c>
      <c r="I1014" s="77" t="str">
        <f t="shared" si="49"/>
        <v xml:space="preserve"> </v>
      </c>
      <c r="J1014" s="51" t="str">
        <f>IF(AND($G1014&gt;0,$I1014&gt;0.0000001,$C$6=1,$I$5&gt;0),$A1014," ")</f>
        <v xml:space="preserve"> </v>
      </c>
      <c r="K1014" s="51" t="str">
        <f>IF(AND($G1014,$I1014&gt;0.0000001,$C$6=1,$I$5&gt;0),"…………..."," ")</f>
        <v xml:space="preserve"> </v>
      </c>
    </row>
    <row r="1015" spans="1:13" x14ac:dyDescent="0.2">
      <c r="A1015" s="71">
        <v>1006</v>
      </c>
      <c r="B1015" s="39" t="str">
        <f>IF($C$6=1,'3. Input Data'!B1021," ")</f>
        <v xml:space="preserve"> </v>
      </c>
      <c r="C1015" s="39" t="str">
        <f>IF($C$6=1,'3. Input Data'!C1021," ")</f>
        <v xml:space="preserve"> </v>
      </c>
      <c r="D1015" s="58" t="str">
        <f>IF($C$6=1,'3a. Skor Data'!D1013," ")</f>
        <v xml:space="preserve"> </v>
      </c>
      <c r="E1015" s="58" t="str">
        <f>IF($C$6=1,(0.702*'3a. Skor Data'!F1013)+'3a. Skor Data'!H1013," ")</f>
        <v xml:space="preserve"> </v>
      </c>
      <c r="F1015" s="58" t="str">
        <f>IF($C$6=1,(0.471*'3a. Skor Data'!J1013)+(0.681*'3a. Skor Data'!L1013)+(1*'3a. Skor Data'!N1013)+(0.278*'3a. Skor Data'!T1013)," ")</f>
        <v xml:space="preserve"> </v>
      </c>
      <c r="G1015" s="58" t="str">
        <f t="shared" si="47"/>
        <v xml:space="preserve"> </v>
      </c>
      <c r="H1015" s="58" t="str">
        <f t="shared" si="48"/>
        <v xml:space="preserve"> </v>
      </c>
      <c r="I1015" s="77" t="str">
        <f t="shared" si="49"/>
        <v xml:space="preserve"> </v>
      </c>
      <c r="L1015" s="51" t="str">
        <f>IF(AND($G1015&gt;0,$I1015&gt;0.0000001,$C$6=1,$I$5&gt;0),$A1015," ")</f>
        <v xml:space="preserve"> </v>
      </c>
      <c r="M1015" s="51" t="str">
        <f>IF(AND($G1015,$I1015&gt;0.0000001,$C$6=1,$I$5&gt;0),"…………..."," ")</f>
        <v xml:space="preserve"> </v>
      </c>
    </row>
    <row r="1016" spans="1:13" x14ac:dyDescent="0.2">
      <c r="A1016" s="71">
        <v>1007</v>
      </c>
      <c r="B1016" s="39" t="str">
        <f>IF($C$6=1,'3. Input Data'!B1022," ")</f>
        <v xml:space="preserve"> </v>
      </c>
      <c r="C1016" s="39" t="str">
        <f>IF($C$6=1,'3. Input Data'!C1022," ")</f>
        <v xml:space="preserve"> </v>
      </c>
      <c r="D1016" s="58" t="str">
        <f>IF($C$6=1,'3a. Skor Data'!D1014," ")</f>
        <v xml:space="preserve"> </v>
      </c>
      <c r="E1016" s="58" t="str">
        <f>IF($C$6=1,(0.702*'3a. Skor Data'!F1014)+'3a. Skor Data'!H1014," ")</f>
        <v xml:space="preserve"> </v>
      </c>
      <c r="F1016" s="58" t="str">
        <f>IF($C$6=1,(0.471*'3a. Skor Data'!J1014)+(0.681*'3a. Skor Data'!L1014)+(1*'3a. Skor Data'!N1014)+(0.278*'3a. Skor Data'!T1014)," ")</f>
        <v xml:space="preserve"> </v>
      </c>
      <c r="G1016" s="58" t="str">
        <f t="shared" si="47"/>
        <v xml:space="preserve"> </v>
      </c>
      <c r="H1016" s="58" t="str">
        <f t="shared" si="48"/>
        <v xml:space="preserve"> </v>
      </c>
      <c r="I1016" s="77" t="str">
        <f t="shared" si="49"/>
        <v xml:space="preserve"> </v>
      </c>
      <c r="J1016" s="51" t="str">
        <f>IF(AND($G1016&gt;0,$I1016&gt;0.0000001,$C$6=1,$I$5&gt;0),$A1016," ")</f>
        <v xml:space="preserve"> </v>
      </c>
      <c r="K1016" s="51" t="str">
        <f>IF(AND($G1016,$I1016&gt;0.0000001,$C$6=1,$I$5&gt;0),"…………..."," ")</f>
        <v xml:space="preserve"> </v>
      </c>
    </row>
    <row r="1017" spans="1:13" x14ac:dyDescent="0.2">
      <c r="A1017" s="71">
        <v>1008</v>
      </c>
      <c r="B1017" s="39" t="str">
        <f>IF($C$6=1,'3. Input Data'!B1023," ")</f>
        <v xml:space="preserve"> </v>
      </c>
      <c r="C1017" s="39" t="str">
        <f>IF($C$6=1,'3. Input Data'!C1023," ")</f>
        <v xml:space="preserve"> </v>
      </c>
      <c r="D1017" s="58" t="str">
        <f>IF($C$6=1,'3a. Skor Data'!D1015," ")</f>
        <v xml:space="preserve"> </v>
      </c>
      <c r="E1017" s="58" t="str">
        <f>IF($C$6=1,(0.702*'3a. Skor Data'!F1015)+'3a. Skor Data'!H1015," ")</f>
        <v xml:space="preserve"> </v>
      </c>
      <c r="F1017" s="58" t="str">
        <f>IF($C$6=1,(0.471*'3a. Skor Data'!J1015)+(0.681*'3a. Skor Data'!L1015)+(1*'3a. Skor Data'!N1015)+(0.278*'3a. Skor Data'!T1015)," ")</f>
        <v xml:space="preserve"> </v>
      </c>
      <c r="G1017" s="58" t="str">
        <f t="shared" si="47"/>
        <v xml:space="preserve"> </v>
      </c>
      <c r="H1017" s="58" t="str">
        <f t="shared" si="48"/>
        <v xml:space="preserve"> </v>
      </c>
      <c r="I1017" s="77" t="str">
        <f t="shared" si="49"/>
        <v xml:space="preserve"> </v>
      </c>
      <c r="L1017" s="51" t="str">
        <f>IF(AND($G1017&gt;0,$I1017&gt;0.0000001,$C$6=1,$I$5&gt;0),$A1017," ")</f>
        <v xml:space="preserve"> </v>
      </c>
      <c r="M1017" s="51" t="str">
        <f>IF(AND($G1017,$I1017&gt;0.0000001,$C$6=1,$I$5&gt;0),"…………..."," ")</f>
        <v xml:space="preserve"> </v>
      </c>
    </row>
    <row r="1018" spans="1:13" x14ac:dyDescent="0.2">
      <c r="A1018" s="71">
        <v>1009</v>
      </c>
      <c r="B1018" s="39" t="str">
        <f>IF($C$6=1,'3. Input Data'!B1024," ")</f>
        <v xml:space="preserve"> </v>
      </c>
      <c r="C1018" s="39" t="str">
        <f>IF($C$6=1,'3. Input Data'!C1024," ")</f>
        <v xml:space="preserve"> </v>
      </c>
      <c r="D1018" s="58" t="str">
        <f>IF($C$6=1,'3a. Skor Data'!D1016," ")</f>
        <v xml:space="preserve"> </v>
      </c>
      <c r="E1018" s="58" t="str">
        <f>IF($C$6=1,(0.702*'3a. Skor Data'!F1016)+'3a. Skor Data'!H1016," ")</f>
        <v xml:space="preserve"> </v>
      </c>
      <c r="F1018" s="58" t="str">
        <f>IF($C$6=1,(0.471*'3a. Skor Data'!J1016)+(0.681*'3a. Skor Data'!L1016)+(1*'3a. Skor Data'!N1016)+(0.278*'3a. Skor Data'!T1016)," ")</f>
        <v xml:space="preserve"> </v>
      </c>
      <c r="G1018" s="58" t="str">
        <f t="shared" si="47"/>
        <v xml:space="preserve"> </v>
      </c>
      <c r="H1018" s="58" t="str">
        <f t="shared" si="48"/>
        <v xml:space="preserve"> </v>
      </c>
      <c r="I1018" s="77" t="str">
        <f t="shared" si="49"/>
        <v xml:space="preserve"> </v>
      </c>
      <c r="J1018" s="51" t="str">
        <f>IF(AND($G1018&gt;0,$I1018&gt;0.0000001,$C$6=1,$I$5&gt;0),$A1018," ")</f>
        <v xml:space="preserve"> </v>
      </c>
      <c r="K1018" s="51" t="str">
        <f>IF(AND($G1018,$I1018&gt;0.0000001,$C$6=1,$I$5&gt;0),"…………..."," ")</f>
        <v xml:space="preserve"> </v>
      </c>
    </row>
    <row r="1019" spans="1:13" s="86" customFormat="1" x14ac:dyDescent="0.2">
      <c r="A1019" s="82"/>
      <c r="B1019" s="83"/>
      <c r="C1019" s="83"/>
      <c r="D1019" s="82"/>
      <c r="E1019" s="82"/>
      <c r="F1019" s="82"/>
      <c r="G1019" s="82"/>
      <c r="H1019" s="82"/>
      <c r="I1019" s="84"/>
      <c r="J1019" s="82"/>
      <c r="K1019" s="85"/>
      <c r="L1019" s="82"/>
      <c r="M1019" s="85"/>
    </row>
  </sheetData>
  <sheetProtection password="DAED" sheet="1" objects="1" scenarios="1" selectLockedCells="1"/>
  <mergeCells count="8">
    <mergeCell ref="J8:M9"/>
    <mergeCell ref="H8:I9"/>
    <mergeCell ref="A8:A9"/>
    <mergeCell ref="G3:G4"/>
    <mergeCell ref="D8:G8"/>
    <mergeCell ref="C8:C9"/>
    <mergeCell ref="B8:B9"/>
    <mergeCell ref="B5:B6"/>
  </mergeCells>
  <phoneticPr fontId="3" type="noConversion"/>
  <conditionalFormatting sqref="B10:I1018">
    <cfRule type="cellIs" dxfId="22" priority="35" operator="equal">
      <formula>0</formula>
    </cfRule>
  </conditionalFormatting>
  <conditionalFormatting sqref="H21:H1018">
    <cfRule type="cellIs" dxfId="21" priority="34" operator="equal">
      <formula>0</formula>
    </cfRule>
  </conditionalFormatting>
  <conditionalFormatting sqref="G3:G4">
    <cfRule type="expression" dxfId="20" priority="25">
      <formula>$B$2=" "</formula>
    </cfRule>
    <cfRule type="expression" dxfId="19" priority="32">
      <formula>$G$10=0</formula>
    </cfRule>
  </conditionalFormatting>
  <conditionalFormatting sqref="C2">
    <cfRule type="cellIs" dxfId="18" priority="30" operator="equal">
      <formula>0</formula>
    </cfRule>
  </conditionalFormatting>
  <conditionalFormatting sqref="C3">
    <cfRule type="expression" dxfId="17" priority="29">
      <formula>$B$3=" "</formula>
    </cfRule>
  </conditionalFormatting>
  <conditionalFormatting sqref="A10:I1018">
    <cfRule type="expression" dxfId="16" priority="27">
      <formula>$B$2=" "</formula>
    </cfRule>
  </conditionalFormatting>
  <conditionalFormatting sqref="F3">
    <cfRule type="expression" dxfId="15" priority="26">
      <formula>$B$2=" "</formula>
    </cfRule>
  </conditionalFormatting>
  <conditionalFormatting sqref="B5:B6">
    <cfRule type="expression" dxfId="14" priority="24">
      <formula>$C$3=" "</formula>
    </cfRule>
  </conditionalFormatting>
  <conditionalFormatting sqref="C5">
    <cfRule type="expression" dxfId="13" priority="14">
      <formula>$C$6&gt;=2</formula>
    </cfRule>
    <cfRule type="expression" dxfId="12" priority="22">
      <formula>$C$6=1</formula>
    </cfRule>
    <cfRule type="expression" dxfId="11" priority="23">
      <formula>$B$3=" "</formula>
    </cfRule>
  </conditionalFormatting>
  <conditionalFormatting sqref="C6">
    <cfRule type="expression" dxfId="10" priority="21">
      <formula>$B$3=" "</formula>
    </cfRule>
  </conditionalFormatting>
  <conditionalFormatting sqref="H8:I9">
    <cfRule type="expression" dxfId="9" priority="17">
      <formula>$H$10="Rp."</formula>
    </cfRule>
  </conditionalFormatting>
  <conditionalFormatting sqref="J8:M9">
    <cfRule type="expression" dxfId="8" priority="16">
      <formula>$H$10="Rp."</formula>
    </cfRule>
  </conditionalFormatting>
  <conditionalFormatting sqref="I5">
    <cfRule type="expression" dxfId="7" priority="2">
      <formula>$C$6=0</formula>
    </cfRule>
    <cfRule type="expression" dxfId="6" priority="13">
      <formula>$C$6&gt;=2</formula>
    </cfRule>
  </conditionalFormatting>
  <conditionalFormatting sqref="H10:M1018">
    <cfRule type="containsErrors" dxfId="5" priority="8">
      <formula>ISERROR(H10)</formula>
    </cfRule>
  </conditionalFormatting>
  <conditionalFormatting sqref="G6:I6">
    <cfRule type="containsErrors" dxfId="4" priority="36">
      <formula>ISERROR(G6)</formula>
    </cfRule>
  </conditionalFormatting>
  <conditionalFormatting sqref="L1">
    <cfRule type="containsErrors" dxfId="3" priority="4">
      <formula>ISERROR(L1)</formula>
    </cfRule>
  </conditionalFormatting>
  <conditionalFormatting sqref="A8:G9">
    <cfRule type="notContainsBlanks" dxfId="2" priority="1">
      <formula>LEN(TRIM(A8))&gt;0</formula>
    </cfRule>
  </conditionalFormatting>
  <pageMargins left="0.36000000000000004" right="0.36000000000000004" top="0.6100000000000001" bottom="0.6100000000000001" header="0" footer="0.30000000000000004"/>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cellIs" priority="31" operator="lessThanOrEqual" id="{3B911DD5-41FF-9546-AB50-A8C9758C845A}">
            <xm:f>'3a. Skor Data'!$B$3</xm:f>
            <x14:dxf>
              <font>
                <color auto="1"/>
              </font>
              <fill>
                <patternFill patternType="none">
                  <fgColor indexed="64"/>
                  <bgColor auto="1"/>
                </patternFill>
              </fill>
            </x14:dxf>
          </x14:cfRule>
          <xm:sqref>A10:A1018</xm:sqref>
        </x14:conditionalFormatting>
        <x14:conditionalFormatting xmlns:xm="http://schemas.microsoft.com/office/excel/2006/main">
          <x14:cfRule type="expression" priority="12" id="{B38F71F6-6571-924C-B407-67C9685F2000}">
            <xm:f>'3. Input Data'!$G$2="Tulis bulan dan tahun yang benar"</xm:f>
            <x14:dxf>
              <font>
                <color theme="0"/>
              </font>
              <fill>
                <patternFill patternType="none">
                  <bgColor auto="1"/>
                </patternFill>
              </fill>
              <border>
                <left/>
                <right/>
                <top/>
                <bottom/>
              </border>
            </x14:dxf>
          </x14:cfRule>
          <xm:sqref>A3:M1018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 Konsep</vt:lpstr>
      <vt:lpstr>2. Jenis &amp; Katagori Tindakan</vt:lpstr>
      <vt:lpstr>3. Input Data</vt:lpstr>
      <vt:lpstr>3a. Skor Data</vt:lpstr>
      <vt:lpstr>4. Indeks Remunerasi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MBPro</dc:creator>
  <cp:lastModifiedBy>Microsoft Office User</cp:lastModifiedBy>
  <cp:lastPrinted>2017-10-16T12:05:01Z</cp:lastPrinted>
  <dcterms:created xsi:type="dcterms:W3CDTF">2017-07-12T23:42:51Z</dcterms:created>
  <dcterms:modified xsi:type="dcterms:W3CDTF">2017-10-29T01:25:48Z</dcterms:modified>
</cp:coreProperties>
</file>